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epython\00_Project\00_02_project_에프킬러\사과가격예측\"/>
    </mc:Choice>
  </mc:AlternateContent>
  <bookViews>
    <workbookView xWindow="0" yWindow="0" windowWidth="24435" windowHeight="77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463" i="1" l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62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31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40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09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27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48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1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187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097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3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0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975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1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883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5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22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791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63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0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671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4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10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579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4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18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48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57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26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398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67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3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06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27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45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14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53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2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92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" i="1"/>
</calcChain>
</file>

<file path=xl/sharedStrings.xml><?xml version="1.0" encoding="utf-8"?>
<sst xmlns="http://schemas.openxmlformats.org/spreadsheetml/2006/main" count="27" uniqueCount="27">
  <si>
    <t>일시</t>
  </si>
  <si>
    <t>평균기온(°C)</t>
  </si>
  <si>
    <t>최저기온(°C)</t>
  </si>
  <si>
    <t>최고기온(°C)</t>
  </si>
  <si>
    <t>최대 순간 풍속(m/s)</t>
  </si>
  <si>
    <t>최대 순간 풍속 풍향</t>
  </si>
  <si>
    <t>최대 풍속(m/s)</t>
  </si>
  <si>
    <t>최대 풍속 풍향</t>
  </si>
  <si>
    <t>평균 풍속(m/s)</t>
  </si>
  <si>
    <t>풍정합(100m)</t>
  </si>
  <si>
    <t>최다풍향</t>
  </si>
  <si>
    <t>평균 이슬점온도(°C)</t>
  </si>
  <si>
    <t>최소 상대습도(%)</t>
  </si>
  <si>
    <t>평균 상대습도(%)</t>
  </si>
  <si>
    <t>평균 증기압(hPa)</t>
  </si>
  <si>
    <t>평균 현지기압(hPa)</t>
  </si>
  <si>
    <t>최고 해면기압(hPa)</t>
  </si>
  <si>
    <t>최저 해면기압(hPa)</t>
  </si>
  <si>
    <t>평균 해면기압(hPa)</t>
  </si>
  <si>
    <t>평균 지면온도(°C)</t>
  </si>
  <si>
    <t>최저 초상온도(°C)</t>
  </si>
  <si>
    <t>취약계층수</t>
  </si>
  <si>
    <t>강수량</t>
  </si>
  <si>
    <t>평균가격(원)</t>
  </si>
  <si>
    <t>총거래물량(kg)</t>
  </si>
  <si>
    <t>총거래금액(원)</t>
  </si>
  <si>
    <t>환산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</si>
</sst>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\ hh:mm:ss"/>
    <numFmt numFmtId="177" formatCode="0.00_);[Red]\(0.00\)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</cellXfs>
  <cellStyles count="2">
    <cellStyle name="Header" xfId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tabSelected="1" zoomScaleNormal="100" workbookViewId="0">
      <selection activeCell="D3" sqref="D3"/>
    </sheetView>
  </sheetViews>
  <sheetFormatPr defaultRowHeight="16.5" x14ac:dyDescent="0.3"/>
  <cols>
    <col min="1" max="1" width="19.25" bestFit="1" customWidth="1"/>
    <col min="2" max="5" width="19.25" customWidth="1"/>
    <col min="6" max="7" width="9" customWidth="1"/>
    <col min="8" max="8" width="12.75" bestFit="1" customWidth="1"/>
    <col min="9" max="9" width="9" style="3"/>
  </cols>
  <sheetData>
    <row r="1" spans="1:27" x14ac:dyDescent="0.3">
      <c r="A1" s="1" t="s">
        <v>0</v>
      </c>
      <c r="B1" s="1" t="s">
        <v>23</v>
      </c>
      <c r="C1" s="1" t="s">
        <v>24</v>
      </c>
      <c r="D1" s="1" t="s">
        <v>26</v>
      </c>
      <c r="E1" s="1" t="s">
        <v>25</v>
      </c>
      <c r="F1" s="1" t="s">
        <v>1</v>
      </c>
      <c r="G1" s="1" t="s">
        <v>2</v>
      </c>
      <c r="H1" s="1" t="s">
        <v>3</v>
      </c>
      <c r="I1" s="3" t="s">
        <v>22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</row>
    <row r="2" spans="1:27" x14ac:dyDescent="0.3">
      <c r="A2" s="2">
        <v>43832</v>
      </c>
      <c r="B2">
        <v>23825</v>
      </c>
      <c r="C2">
        <v>1200</v>
      </c>
      <c r="D2">
        <f>E2*0.88</f>
        <v>2515920</v>
      </c>
      <c r="E2">
        <v>2859000</v>
      </c>
      <c r="F2">
        <v>0.7</v>
      </c>
      <c r="G2">
        <v>-4.8</v>
      </c>
      <c r="H2">
        <v>4</v>
      </c>
      <c r="I2" s="4">
        <v>3.3285714290000001</v>
      </c>
      <c r="J2">
        <v>13.3</v>
      </c>
      <c r="K2">
        <v>290</v>
      </c>
      <c r="L2">
        <v>8</v>
      </c>
      <c r="M2">
        <v>270</v>
      </c>
      <c r="N2">
        <v>4.2</v>
      </c>
      <c r="O2">
        <v>3647</v>
      </c>
      <c r="P2">
        <v>290</v>
      </c>
      <c r="Q2">
        <v>-5.0999999999999996</v>
      </c>
      <c r="R2">
        <v>52</v>
      </c>
      <c r="S2">
        <v>65.599999999999994</v>
      </c>
      <c r="T2">
        <v>4.2</v>
      </c>
      <c r="U2">
        <v>1002.4</v>
      </c>
      <c r="V2">
        <v>1031.4000000000001</v>
      </c>
      <c r="W2">
        <v>1027.3</v>
      </c>
      <c r="X2">
        <v>1029</v>
      </c>
      <c r="Y2">
        <v>-0.1</v>
      </c>
      <c r="Z2">
        <v>-6.1</v>
      </c>
      <c r="AA2">
        <v>35339</v>
      </c>
    </row>
    <row r="3" spans="1:27" x14ac:dyDescent="0.3">
      <c r="A3" s="2">
        <v>43833</v>
      </c>
      <c r="B3">
        <v>20758.48935953993</v>
      </c>
      <c r="C3">
        <v>69636</v>
      </c>
      <c r="D3">
        <f t="shared" ref="D3:D60" si="0">E3*0.88</f>
        <v>139956432</v>
      </c>
      <c r="E3">
        <v>159041400</v>
      </c>
      <c r="F3">
        <v>2</v>
      </c>
      <c r="G3">
        <v>-1.9</v>
      </c>
      <c r="H3">
        <v>5.3</v>
      </c>
      <c r="I3" s="4">
        <v>3.9714285710000001</v>
      </c>
      <c r="J3">
        <v>12.8</v>
      </c>
      <c r="K3">
        <v>320</v>
      </c>
      <c r="L3">
        <v>7.2</v>
      </c>
      <c r="M3">
        <v>290</v>
      </c>
      <c r="N3">
        <v>4.8</v>
      </c>
      <c r="O3">
        <v>4162</v>
      </c>
      <c r="P3">
        <v>290</v>
      </c>
      <c r="Q3">
        <v>-6.9</v>
      </c>
      <c r="R3">
        <v>33</v>
      </c>
      <c r="S3">
        <v>52.9</v>
      </c>
      <c r="T3">
        <v>3.7</v>
      </c>
      <c r="U3">
        <v>999.3</v>
      </c>
      <c r="V3">
        <v>1027.9000000000001</v>
      </c>
      <c r="W3">
        <v>1023.7</v>
      </c>
      <c r="X3">
        <v>1025.7</v>
      </c>
      <c r="Y3">
        <v>1.5</v>
      </c>
      <c r="Z3">
        <v>-3.7</v>
      </c>
      <c r="AA3">
        <v>35339</v>
      </c>
    </row>
    <row r="4" spans="1:27" x14ac:dyDescent="0.3">
      <c r="A4" s="2">
        <v>43834</v>
      </c>
      <c r="B4">
        <v>29777.616742038401</v>
      </c>
      <c r="C4">
        <v>81055</v>
      </c>
      <c r="D4">
        <f t="shared" si="0"/>
        <v>123458808</v>
      </c>
      <c r="E4">
        <v>140294100</v>
      </c>
      <c r="F4">
        <v>0.3</v>
      </c>
      <c r="G4">
        <v>-6.3</v>
      </c>
      <c r="H4">
        <v>5.7</v>
      </c>
      <c r="I4" s="4">
        <v>4.6142857140000002</v>
      </c>
      <c r="J4">
        <v>11.8</v>
      </c>
      <c r="K4">
        <v>270</v>
      </c>
      <c r="L4">
        <v>6.8</v>
      </c>
      <c r="M4">
        <v>290</v>
      </c>
      <c r="N4">
        <v>3.3</v>
      </c>
      <c r="O4">
        <v>2850</v>
      </c>
      <c r="P4">
        <v>290</v>
      </c>
      <c r="Q4">
        <v>-6.5</v>
      </c>
      <c r="R4">
        <v>42</v>
      </c>
      <c r="S4">
        <v>61.4</v>
      </c>
      <c r="T4">
        <v>3.8</v>
      </c>
      <c r="U4">
        <v>999</v>
      </c>
      <c r="V4">
        <v>1028.8</v>
      </c>
      <c r="W4">
        <v>1022.6</v>
      </c>
      <c r="X4">
        <v>1025.5</v>
      </c>
      <c r="Y4">
        <v>0.3</v>
      </c>
      <c r="Z4">
        <v>-9.1999999999999993</v>
      </c>
      <c r="AA4">
        <v>35339</v>
      </c>
    </row>
    <row r="5" spans="1:27" x14ac:dyDescent="0.3">
      <c r="A5" s="2">
        <v>43835</v>
      </c>
      <c r="B5">
        <v>0</v>
      </c>
      <c r="C5">
        <v>0</v>
      </c>
      <c r="D5">
        <f t="shared" si="0"/>
        <v>0</v>
      </c>
      <c r="E5">
        <v>0</v>
      </c>
      <c r="F5">
        <v>-1.6</v>
      </c>
      <c r="G5">
        <v>-8.4</v>
      </c>
      <c r="H5">
        <v>6.6</v>
      </c>
      <c r="I5" s="4">
        <v>5.2571428569999998</v>
      </c>
      <c r="J5">
        <v>3.4</v>
      </c>
      <c r="K5">
        <v>320</v>
      </c>
      <c r="L5">
        <v>2.9</v>
      </c>
      <c r="M5">
        <v>320</v>
      </c>
      <c r="N5">
        <v>1.4</v>
      </c>
      <c r="O5">
        <v>1192</v>
      </c>
      <c r="P5">
        <v>320</v>
      </c>
      <c r="Q5">
        <v>-7.2</v>
      </c>
      <c r="R5">
        <v>34</v>
      </c>
      <c r="S5">
        <v>68.3</v>
      </c>
      <c r="T5">
        <v>3.6</v>
      </c>
      <c r="U5">
        <v>1004.6</v>
      </c>
      <c r="V5">
        <v>1033.0999999999999</v>
      </c>
      <c r="W5">
        <v>1028.7</v>
      </c>
      <c r="X5">
        <v>1031.5</v>
      </c>
      <c r="Y5">
        <v>-0.8</v>
      </c>
      <c r="Z5">
        <v>-11.1</v>
      </c>
      <c r="AA5">
        <v>35339</v>
      </c>
    </row>
    <row r="6" spans="1:27" x14ac:dyDescent="0.3">
      <c r="A6" s="2">
        <v>43836</v>
      </c>
      <c r="B6">
        <v>28609.448044715249</v>
      </c>
      <c r="C6">
        <v>202560</v>
      </c>
      <c r="D6">
        <f t="shared" si="0"/>
        <v>404217792</v>
      </c>
      <c r="E6">
        <v>459338400</v>
      </c>
      <c r="F6">
        <v>0.9</v>
      </c>
      <c r="G6">
        <v>-4.5999999999999996</v>
      </c>
      <c r="H6">
        <v>3.7</v>
      </c>
      <c r="I6" s="4">
        <v>5.9</v>
      </c>
      <c r="J6">
        <v>3.8</v>
      </c>
      <c r="K6">
        <v>340</v>
      </c>
      <c r="L6">
        <v>2.7</v>
      </c>
      <c r="M6">
        <v>320</v>
      </c>
      <c r="N6">
        <v>1.1000000000000001</v>
      </c>
      <c r="O6">
        <v>909</v>
      </c>
      <c r="P6">
        <v>320</v>
      </c>
      <c r="Q6">
        <v>-2.1</v>
      </c>
      <c r="R6">
        <v>54</v>
      </c>
      <c r="S6">
        <v>81.3</v>
      </c>
      <c r="T6">
        <v>5.4</v>
      </c>
      <c r="U6">
        <v>1002</v>
      </c>
      <c r="V6">
        <v>1032.5</v>
      </c>
      <c r="W6">
        <v>1023.9</v>
      </c>
      <c r="X6">
        <v>1028.5</v>
      </c>
      <c r="Y6">
        <v>0.5</v>
      </c>
      <c r="Z6">
        <v>-6.7</v>
      </c>
      <c r="AA6">
        <v>35339</v>
      </c>
    </row>
    <row r="7" spans="1:27" x14ac:dyDescent="0.3">
      <c r="A7" s="2">
        <v>43837</v>
      </c>
      <c r="B7">
        <v>28631.750371217931</v>
      </c>
      <c r="C7">
        <v>144105</v>
      </c>
      <c r="D7">
        <f t="shared" si="0"/>
        <v>272658848</v>
      </c>
      <c r="E7">
        <v>309839600</v>
      </c>
      <c r="F7">
        <v>6.6</v>
      </c>
      <c r="G7">
        <v>3</v>
      </c>
      <c r="H7">
        <v>9.4</v>
      </c>
      <c r="I7" s="4">
        <v>58.4</v>
      </c>
      <c r="J7">
        <v>5.7</v>
      </c>
      <c r="K7">
        <v>250</v>
      </c>
      <c r="L7">
        <v>3.4</v>
      </c>
      <c r="M7">
        <v>140</v>
      </c>
      <c r="N7">
        <v>1.6</v>
      </c>
      <c r="O7">
        <v>1350</v>
      </c>
      <c r="P7">
        <v>320</v>
      </c>
      <c r="Q7">
        <v>6.5</v>
      </c>
      <c r="R7">
        <v>100</v>
      </c>
      <c r="S7">
        <v>100</v>
      </c>
      <c r="T7">
        <v>9.6999999999999993</v>
      </c>
      <c r="U7">
        <v>987.1</v>
      </c>
      <c r="V7">
        <v>1023.9</v>
      </c>
      <c r="W7">
        <v>999.4</v>
      </c>
      <c r="X7">
        <v>1012.7</v>
      </c>
      <c r="Y7">
        <v>5.7</v>
      </c>
      <c r="Z7">
        <v>3</v>
      </c>
      <c r="AA7">
        <v>35339</v>
      </c>
    </row>
    <row r="8" spans="1:27" x14ac:dyDescent="0.3">
      <c r="A8" s="2">
        <v>43838</v>
      </c>
      <c r="B8">
        <v>24859.840985857019</v>
      </c>
      <c r="C8">
        <v>224630</v>
      </c>
      <c r="D8">
        <f t="shared" si="0"/>
        <v>437209960</v>
      </c>
      <c r="E8">
        <v>496829500</v>
      </c>
      <c r="F8">
        <v>5.0999999999999996</v>
      </c>
      <c r="G8">
        <v>2.8</v>
      </c>
      <c r="H8">
        <v>12.7</v>
      </c>
      <c r="I8" s="4">
        <v>2.1</v>
      </c>
      <c r="J8">
        <v>15.7</v>
      </c>
      <c r="K8">
        <v>320</v>
      </c>
      <c r="L8">
        <v>10.5</v>
      </c>
      <c r="M8">
        <v>320</v>
      </c>
      <c r="N8">
        <v>5.5</v>
      </c>
      <c r="O8">
        <v>4773</v>
      </c>
      <c r="P8">
        <v>320</v>
      </c>
      <c r="Q8">
        <v>1.8</v>
      </c>
      <c r="R8">
        <v>65</v>
      </c>
      <c r="S8">
        <v>80</v>
      </c>
      <c r="T8">
        <v>7</v>
      </c>
      <c r="U8">
        <v>986.7</v>
      </c>
      <c r="V8">
        <v>1020.9</v>
      </c>
      <c r="W8">
        <v>997.3</v>
      </c>
      <c r="X8">
        <v>1012.5</v>
      </c>
      <c r="Y8">
        <v>5.2</v>
      </c>
      <c r="Z8">
        <v>2.5</v>
      </c>
      <c r="AA8">
        <v>35339</v>
      </c>
    </row>
    <row r="9" spans="1:27" x14ac:dyDescent="0.3">
      <c r="A9" s="2">
        <v>43839</v>
      </c>
      <c r="B9">
        <v>24094.376247337099</v>
      </c>
      <c r="C9">
        <v>225970</v>
      </c>
      <c r="D9">
        <f t="shared" si="0"/>
        <v>535814840</v>
      </c>
      <c r="E9">
        <v>608880500</v>
      </c>
      <c r="F9">
        <v>0.3</v>
      </c>
      <c r="G9">
        <v>-1</v>
      </c>
      <c r="H9">
        <v>2.9</v>
      </c>
      <c r="I9" s="4">
        <v>1.9090909089999999</v>
      </c>
      <c r="J9">
        <v>14.3</v>
      </c>
      <c r="K9">
        <v>320</v>
      </c>
      <c r="L9">
        <v>7.9</v>
      </c>
      <c r="M9">
        <v>290</v>
      </c>
      <c r="N9">
        <v>5.3</v>
      </c>
      <c r="O9">
        <v>4621</v>
      </c>
      <c r="P9">
        <v>290</v>
      </c>
      <c r="Q9">
        <v>-5.4</v>
      </c>
      <c r="R9">
        <v>53</v>
      </c>
      <c r="S9">
        <v>65.599999999999994</v>
      </c>
      <c r="T9">
        <v>4.0999999999999996</v>
      </c>
      <c r="U9">
        <v>996.2</v>
      </c>
      <c r="V9">
        <v>1024.9000000000001</v>
      </c>
      <c r="W9">
        <v>1020.6</v>
      </c>
      <c r="X9">
        <v>1022.7</v>
      </c>
      <c r="Y9">
        <v>1.7</v>
      </c>
      <c r="Z9">
        <v>-2.2999999999999998</v>
      </c>
      <c r="AA9">
        <v>35339</v>
      </c>
    </row>
    <row r="10" spans="1:27" x14ac:dyDescent="0.3">
      <c r="A10" s="2">
        <v>43840</v>
      </c>
      <c r="B10">
        <v>22990.933462385019</v>
      </c>
      <c r="C10">
        <v>270975</v>
      </c>
      <c r="D10">
        <f t="shared" si="0"/>
        <v>670136104</v>
      </c>
      <c r="E10">
        <v>761518300</v>
      </c>
      <c r="F10">
        <v>-0.2</v>
      </c>
      <c r="G10">
        <v>-5.9</v>
      </c>
      <c r="H10">
        <v>5.8</v>
      </c>
      <c r="I10" s="4">
        <v>1.7181818179999999</v>
      </c>
      <c r="J10">
        <v>10.7</v>
      </c>
      <c r="K10">
        <v>320</v>
      </c>
      <c r="L10">
        <v>6.9</v>
      </c>
      <c r="M10">
        <v>320</v>
      </c>
      <c r="N10">
        <v>2.2000000000000002</v>
      </c>
      <c r="O10">
        <v>1896</v>
      </c>
      <c r="P10">
        <v>320</v>
      </c>
      <c r="Q10">
        <v>-5.5</v>
      </c>
      <c r="R10">
        <v>36</v>
      </c>
      <c r="S10">
        <v>69.400000000000006</v>
      </c>
      <c r="T10">
        <v>4.0999999999999996</v>
      </c>
      <c r="U10">
        <v>996.8</v>
      </c>
      <c r="V10">
        <v>1026.7</v>
      </c>
      <c r="W10">
        <v>1020.8</v>
      </c>
      <c r="X10">
        <v>1023.4</v>
      </c>
      <c r="Y10">
        <v>0.7</v>
      </c>
      <c r="Z10">
        <v>-9.5</v>
      </c>
      <c r="AA10">
        <v>35339</v>
      </c>
    </row>
    <row r="11" spans="1:27" x14ac:dyDescent="0.3">
      <c r="A11" s="2">
        <v>43841</v>
      </c>
      <c r="B11">
        <v>21830.421766301741</v>
      </c>
      <c r="C11">
        <v>207747</v>
      </c>
      <c r="D11">
        <f t="shared" si="0"/>
        <v>489655056</v>
      </c>
      <c r="E11">
        <v>556426200</v>
      </c>
      <c r="F11">
        <v>0.3</v>
      </c>
      <c r="G11">
        <v>-4.7</v>
      </c>
      <c r="H11">
        <v>4.8</v>
      </c>
      <c r="I11" s="4">
        <v>1.5272727269999999</v>
      </c>
      <c r="J11">
        <v>12.3</v>
      </c>
      <c r="K11">
        <v>290</v>
      </c>
      <c r="L11">
        <v>7.7</v>
      </c>
      <c r="M11">
        <v>290</v>
      </c>
      <c r="N11">
        <v>3.5</v>
      </c>
      <c r="O11">
        <v>3012</v>
      </c>
      <c r="P11">
        <v>290</v>
      </c>
      <c r="Q11">
        <v>-6.2</v>
      </c>
      <c r="R11">
        <v>38</v>
      </c>
      <c r="S11">
        <v>63.5</v>
      </c>
      <c r="T11">
        <v>3.8</v>
      </c>
      <c r="U11">
        <v>993.1</v>
      </c>
      <c r="V11">
        <v>1022.2</v>
      </c>
      <c r="W11">
        <v>1017.2</v>
      </c>
      <c r="X11">
        <v>1019.6</v>
      </c>
      <c r="Y11">
        <v>0.7</v>
      </c>
      <c r="Z11">
        <v>-6.9</v>
      </c>
      <c r="AA11">
        <v>35339</v>
      </c>
    </row>
    <row r="12" spans="1:27" x14ac:dyDescent="0.3">
      <c r="A12" s="2">
        <v>43842</v>
      </c>
      <c r="B12">
        <v>0</v>
      </c>
      <c r="C12">
        <v>0</v>
      </c>
      <c r="D12">
        <f t="shared" si="0"/>
        <v>0</v>
      </c>
      <c r="E12">
        <v>0</v>
      </c>
      <c r="F12">
        <v>0.3</v>
      </c>
      <c r="G12">
        <v>-1.9</v>
      </c>
      <c r="H12">
        <v>2.4</v>
      </c>
      <c r="I12" s="4">
        <v>1.336363636</v>
      </c>
      <c r="J12">
        <v>12.9</v>
      </c>
      <c r="K12">
        <v>290</v>
      </c>
      <c r="L12">
        <v>7.9</v>
      </c>
      <c r="M12">
        <v>290</v>
      </c>
      <c r="N12">
        <v>5.3</v>
      </c>
      <c r="O12">
        <v>4560</v>
      </c>
      <c r="P12">
        <v>290</v>
      </c>
      <c r="Q12">
        <v>-6.6</v>
      </c>
      <c r="R12">
        <v>46</v>
      </c>
      <c r="S12">
        <v>60.3</v>
      </c>
      <c r="T12">
        <v>3.7</v>
      </c>
      <c r="U12">
        <v>990.9</v>
      </c>
      <c r="V12">
        <v>1019.7</v>
      </c>
      <c r="W12">
        <v>1015.2</v>
      </c>
      <c r="X12">
        <v>1017.2</v>
      </c>
      <c r="Y12">
        <v>1</v>
      </c>
      <c r="Z12">
        <v>-3.4</v>
      </c>
      <c r="AA12">
        <v>35339</v>
      </c>
    </row>
    <row r="13" spans="1:27" x14ac:dyDescent="0.3">
      <c r="A13" s="2">
        <v>43843</v>
      </c>
      <c r="B13">
        <v>21367.27630151718</v>
      </c>
      <c r="C13">
        <v>329295</v>
      </c>
      <c r="D13">
        <f t="shared" si="0"/>
        <v>698977048</v>
      </c>
      <c r="E13">
        <v>794292100</v>
      </c>
      <c r="F13">
        <v>-1</v>
      </c>
      <c r="G13">
        <v>-3.4</v>
      </c>
      <c r="H13">
        <v>1.8</v>
      </c>
      <c r="I13" s="4">
        <v>1.145454545</v>
      </c>
      <c r="J13">
        <v>13.9</v>
      </c>
      <c r="K13">
        <v>320</v>
      </c>
      <c r="L13">
        <v>8.1</v>
      </c>
      <c r="M13">
        <v>320</v>
      </c>
      <c r="N13">
        <v>4.9000000000000004</v>
      </c>
      <c r="O13">
        <v>4230</v>
      </c>
      <c r="P13">
        <v>290</v>
      </c>
      <c r="Q13">
        <v>-9</v>
      </c>
      <c r="R13">
        <v>36</v>
      </c>
      <c r="S13">
        <v>55.5</v>
      </c>
      <c r="T13">
        <v>3.1</v>
      </c>
      <c r="U13">
        <v>995.4</v>
      </c>
      <c r="V13">
        <v>1025.0999999999999</v>
      </c>
      <c r="W13">
        <v>1019.1</v>
      </c>
      <c r="X13">
        <v>1022</v>
      </c>
      <c r="Y13">
        <v>0.4</v>
      </c>
      <c r="Z13">
        <v>-4.2</v>
      </c>
      <c r="AA13">
        <v>35339</v>
      </c>
    </row>
    <row r="14" spans="1:27" x14ac:dyDescent="0.3">
      <c r="A14" s="2">
        <v>43844</v>
      </c>
      <c r="B14">
        <v>22417.84093639069</v>
      </c>
      <c r="C14">
        <v>204755</v>
      </c>
      <c r="D14">
        <f t="shared" si="0"/>
        <v>463516416</v>
      </c>
      <c r="E14">
        <v>526723200</v>
      </c>
      <c r="F14">
        <v>-1.3</v>
      </c>
      <c r="G14">
        <v>-6.2</v>
      </c>
      <c r="H14">
        <v>3.6</v>
      </c>
      <c r="I14" s="4">
        <v>0.95454545499999999</v>
      </c>
      <c r="J14">
        <v>10.9</v>
      </c>
      <c r="K14">
        <v>290</v>
      </c>
      <c r="L14">
        <v>6.1</v>
      </c>
      <c r="M14">
        <v>290</v>
      </c>
      <c r="N14">
        <v>2.8</v>
      </c>
      <c r="O14">
        <v>2454</v>
      </c>
      <c r="P14">
        <v>290</v>
      </c>
      <c r="Q14">
        <v>-10.5</v>
      </c>
      <c r="R14">
        <v>26</v>
      </c>
      <c r="S14">
        <v>50.9</v>
      </c>
      <c r="T14">
        <v>2.7</v>
      </c>
      <c r="U14">
        <v>998.7</v>
      </c>
      <c r="V14">
        <v>1027.4000000000001</v>
      </c>
      <c r="W14">
        <v>1022.6</v>
      </c>
      <c r="X14">
        <v>1025.4000000000001</v>
      </c>
      <c r="Y14">
        <v>-1.1000000000000001</v>
      </c>
      <c r="Z14">
        <v>-8.6</v>
      </c>
      <c r="AA14">
        <v>35339</v>
      </c>
    </row>
    <row r="15" spans="1:27" x14ac:dyDescent="0.3">
      <c r="A15" s="2">
        <v>43845</v>
      </c>
      <c r="B15">
        <v>23109.997438249458</v>
      </c>
      <c r="C15">
        <v>159490</v>
      </c>
      <c r="D15">
        <f t="shared" si="0"/>
        <v>352338888</v>
      </c>
      <c r="E15">
        <v>400385100</v>
      </c>
      <c r="F15">
        <v>-1.2</v>
      </c>
      <c r="G15">
        <v>-6.9</v>
      </c>
      <c r="H15">
        <v>2.4</v>
      </c>
      <c r="I15" s="4">
        <v>0.76363636400000001</v>
      </c>
      <c r="J15">
        <v>10.5</v>
      </c>
      <c r="K15">
        <v>290</v>
      </c>
      <c r="L15">
        <v>6.4</v>
      </c>
      <c r="M15">
        <v>320</v>
      </c>
      <c r="N15">
        <v>3.7</v>
      </c>
      <c r="O15">
        <v>3188</v>
      </c>
      <c r="P15">
        <v>290</v>
      </c>
      <c r="Q15">
        <v>-11.4</v>
      </c>
      <c r="R15">
        <v>29</v>
      </c>
      <c r="S15">
        <v>47.5</v>
      </c>
      <c r="T15">
        <v>2.6</v>
      </c>
      <c r="U15">
        <v>1001</v>
      </c>
      <c r="V15">
        <v>1029.0999999999999</v>
      </c>
      <c r="W15">
        <v>1026</v>
      </c>
      <c r="X15">
        <v>1027.8</v>
      </c>
      <c r="Y15">
        <v>-1.1000000000000001</v>
      </c>
      <c r="Z15">
        <v>-10</v>
      </c>
      <c r="AA15">
        <v>35339</v>
      </c>
    </row>
    <row r="16" spans="1:27" x14ac:dyDescent="0.3">
      <c r="A16" s="2">
        <v>43846</v>
      </c>
      <c r="B16">
        <v>22800.483707475749</v>
      </c>
      <c r="C16">
        <v>207465</v>
      </c>
      <c r="D16">
        <f t="shared" si="0"/>
        <v>484845064</v>
      </c>
      <c r="E16">
        <v>550960300</v>
      </c>
      <c r="F16">
        <v>-2.4</v>
      </c>
      <c r="G16">
        <v>-8.3000000000000007</v>
      </c>
      <c r="H16">
        <v>4.5</v>
      </c>
      <c r="I16" s="4">
        <v>0.57272727300000004</v>
      </c>
      <c r="J16">
        <v>9.1</v>
      </c>
      <c r="K16">
        <v>290</v>
      </c>
      <c r="L16">
        <v>5.7</v>
      </c>
      <c r="M16">
        <v>290</v>
      </c>
      <c r="N16">
        <v>1.8</v>
      </c>
      <c r="O16">
        <v>1517</v>
      </c>
      <c r="P16">
        <v>320</v>
      </c>
      <c r="Q16">
        <v>-10.7</v>
      </c>
      <c r="R16">
        <v>30</v>
      </c>
      <c r="S16">
        <v>56.1</v>
      </c>
      <c r="T16">
        <v>2.7</v>
      </c>
      <c r="U16">
        <v>999.8</v>
      </c>
      <c r="V16">
        <v>1029.5999999999999</v>
      </c>
      <c r="W16">
        <v>1023.9</v>
      </c>
      <c r="X16">
        <v>1026.5999999999999</v>
      </c>
      <c r="Y16">
        <v>-0.9</v>
      </c>
      <c r="Z16">
        <v>-11.5</v>
      </c>
      <c r="AA16">
        <v>35339</v>
      </c>
    </row>
    <row r="17" spans="1:27" x14ac:dyDescent="0.3">
      <c r="A17" s="2">
        <v>43847</v>
      </c>
      <c r="B17">
        <v>23301.77350301564</v>
      </c>
      <c r="C17">
        <v>138895</v>
      </c>
      <c r="D17">
        <f t="shared" si="0"/>
        <v>310912096</v>
      </c>
      <c r="E17">
        <v>353309200</v>
      </c>
      <c r="F17">
        <v>-1.2</v>
      </c>
      <c r="G17">
        <v>-7</v>
      </c>
      <c r="H17">
        <v>6.9</v>
      </c>
      <c r="I17" s="4">
        <v>0.38181818200000001</v>
      </c>
      <c r="J17">
        <v>4.5</v>
      </c>
      <c r="K17">
        <v>290</v>
      </c>
      <c r="L17">
        <v>2.8</v>
      </c>
      <c r="M17">
        <v>290</v>
      </c>
      <c r="N17">
        <v>1.1000000000000001</v>
      </c>
      <c r="O17">
        <v>970</v>
      </c>
      <c r="P17">
        <v>320</v>
      </c>
      <c r="Q17">
        <v>-7.7</v>
      </c>
      <c r="R17">
        <v>35</v>
      </c>
      <c r="S17">
        <v>63.6</v>
      </c>
      <c r="T17">
        <v>3.5</v>
      </c>
      <c r="U17">
        <v>996.4</v>
      </c>
      <c r="V17">
        <v>1025.9000000000001</v>
      </c>
      <c r="W17">
        <v>1020.3</v>
      </c>
      <c r="X17">
        <v>1023.1</v>
      </c>
      <c r="Y17">
        <v>0</v>
      </c>
      <c r="Z17">
        <v>-9.1999999999999993</v>
      </c>
      <c r="AA17">
        <v>35339</v>
      </c>
    </row>
    <row r="18" spans="1:27" x14ac:dyDescent="0.3">
      <c r="A18" s="2">
        <v>43848</v>
      </c>
      <c r="B18">
        <v>24148.510579912268</v>
      </c>
      <c r="C18">
        <v>106395</v>
      </c>
      <c r="D18">
        <f t="shared" si="0"/>
        <v>278168704</v>
      </c>
      <c r="E18">
        <v>316100800</v>
      </c>
      <c r="F18">
        <v>0.9</v>
      </c>
      <c r="G18">
        <v>-3.1</v>
      </c>
      <c r="H18">
        <v>6.7</v>
      </c>
      <c r="I18" s="4">
        <v>0.190909091</v>
      </c>
      <c r="J18">
        <v>10.4</v>
      </c>
      <c r="K18">
        <v>290</v>
      </c>
      <c r="L18">
        <v>6</v>
      </c>
      <c r="M18">
        <v>320</v>
      </c>
      <c r="N18">
        <v>2.2000000000000002</v>
      </c>
      <c r="O18">
        <v>1935</v>
      </c>
      <c r="P18">
        <v>290</v>
      </c>
      <c r="Q18">
        <v>-8.1</v>
      </c>
      <c r="R18">
        <v>20</v>
      </c>
      <c r="S18">
        <v>55.1</v>
      </c>
      <c r="T18">
        <v>3.4</v>
      </c>
      <c r="U18">
        <v>994.5</v>
      </c>
      <c r="V18">
        <v>1022.1</v>
      </c>
      <c r="W18">
        <v>1018.8</v>
      </c>
      <c r="X18">
        <v>1020.9</v>
      </c>
      <c r="Y18">
        <v>1.2</v>
      </c>
      <c r="Z18">
        <v>-5.0999999999999996</v>
      </c>
      <c r="AA18">
        <v>35339</v>
      </c>
    </row>
    <row r="19" spans="1:27" x14ac:dyDescent="0.3">
      <c r="A19" s="2">
        <v>43849</v>
      </c>
      <c r="B19">
        <v>17918.350515463921</v>
      </c>
      <c r="C19">
        <v>2425</v>
      </c>
      <c r="D19">
        <f t="shared" si="0"/>
        <v>7647552</v>
      </c>
      <c r="E19">
        <v>8690400</v>
      </c>
      <c r="F19">
        <v>2.2000000000000002</v>
      </c>
      <c r="G19">
        <v>-1.8</v>
      </c>
      <c r="H19">
        <v>5.4</v>
      </c>
      <c r="I19" s="4">
        <v>0</v>
      </c>
      <c r="J19">
        <v>13</v>
      </c>
      <c r="K19">
        <v>290</v>
      </c>
      <c r="L19">
        <v>6.8</v>
      </c>
      <c r="M19">
        <v>320</v>
      </c>
      <c r="N19">
        <v>3.9</v>
      </c>
      <c r="O19">
        <v>3395</v>
      </c>
      <c r="P19">
        <v>320</v>
      </c>
      <c r="Q19">
        <v>-4.8</v>
      </c>
      <c r="R19">
        <v>38</v>
      </c>
      <c r="S19">
        <v>60.6</v>
      </c>
      <c r="T19">
        <v>4.4000000000000004</v>
      </c>
      <c r="U19">
        <v>992.6</v>
      </c>
      <c r="V19">
        <v>1020.8</v>
      </c>
      <c r="W19">
        <v>1015.8</v>
      </c>
      <c r="X19">
        <v>1018.8</v>
      </c>
      <c r="Y19">
        <v>1</v>
      </c>
      <c r="Z19">
        <v>-3.5</v>
      </c>
      <c r="AA19">
        <v>35339</v>
      </c>
    </row>
    <row r="20" spans="1:27" x14ac:dyDescent="0.3">
      <c r="A20" s="2">
        <v>43850</v>
      </c>
      <c r="B20">
        <v>21983.01128121564</v>
      </c>
      <c r="C20">
        <v>139920</v>
      </c>
      <c r="D20">
        <f t="shared" si="0"/>
        <v>329405560</v>
      </c>
      <c r="E20">
        <v>374324500</v>
      </c>
      <c r="F20">
        <v>1.7</v>
      </c>
      <c r="G20">
        <v>-0.5</v>
      </c>
      <c r="H20">
        <v>4.7</v>
      </c>
      <c r="I20" s="4">
        <v>0.125</v>
      </c>
      <c r="J20">
        <v>15.1</v>
      </c>
      <c r="K20">
        <v>290</v>
      </c>
      <c r="L20">
        <v>7.6</v>
      </c>
      <c r="M20">
        <v>290</v>
      </c>
      <c r="N20">
        <v>5.0999999999999996</v>
      </c>
      <c r="O20">
        <v>4376</v>
      </c>
      <c r="P20">
        <v>290</v>
      </c>
      <c r="Q20">
        <v>-6.3</v>
      </c>
      <c r="R20">
        <v>31</v>
      </c>
      <c r="S20">
        <v>55.8</v>
      </c>
      <c r="T20">
        <v>3.8</v>
      </c>
      <c r="U20">
        <v>995.3</v>
      </c>
      <c r="V20">
        <v>1026.2</v>
      </c>
      <c r="W20">
        <v>1019.8</v>
      </c>
      <c r="X20">
        <v>1021.7</v>
      </c>
      <c r="Y20">
        <v>2.4</v>
      </c>
      <c r="Z20">
        <v>-1.9</v>
      </c>
      <c r="AA20">
        <v>35339</v>
      </c>
    </row>
    <row r="21" spans="1:27" x14ac:dyDescent="0.3">
      <c r="A21" s="2">
        <v>43851</v>
      </c>
      <c r="B21">
        <v>26113.799396482329</v>
      </c>
      <c r="C21">
        <v>67730</v>
      </c>
      <c r="D21">
        <f t="shared" si="0"/>
        <v>168707616</v>
      </c>
      <c r="E21">
        <v>191713200</v>
      </c>
      <c r="F21">
        <v>-1.8</v>
      </c>
      <c r="G21">
        <v>-7.6</v>
      </c>
      <c r="H21">
        <v>4.9000000000000004</v>
      </c>
      <c r="I21" s="4">
        <v>0.25</v>
      </c>
      <c r="J21">
        <v>10.9</v>
      </c>
      <c r="K21">
        <v>290</v>
      </c>
      <c r="L21">
        <v>7.1</v>
      </c>
      <c r="M21">
        <v>290</v>
      </c>
      <c r="N21">
        <v>2.2999999999999998</v>
      </c>
      <c r="O21">
        <v>2004</v>
      </c>
      <c r="P21">
        <v>290</v>
      </c>
      <c r="Q21">
        <v>-9.9</v>
      </c>
      <c r="R21">
        <v>28</v>
      </c>
      <c r="S21">
        <v>55.4</v>
      </c>
      <c r="T21">
        <v>2.9</v>
      </c>
      <c r="U21">
        <v>1003.5</v>
      </c>
      <c r="V21">
        <v>1032.9000000000001</v>
      </c>
      <c r="W21">
        <v>1026.0999999999999</v>
      </c>
      <c r="X21">
        <v>1030.4000000000001</v>
      </c>
      <c r="Y21">
        <v>0.2</v>
      </c>
      <c r="Z21">
        <v>-10.199999999999999</v>
      </c>
      <c r="AA21">
        <v>35339</v>
      </c>
    </row>
    <row r="22" spans="1:27" x14ac:dyDescent="0.3">
      <c r="A22" s="2">
        <v>43852</v>
      </c>
      <c r="B22">
        <v>25423.36034868396</v>
      </c>
      <c r="C22">
        <v>66140</v>
      </c>
      <c r="D22">
        <f t="shared" si="0"/>
        <v>139613760</v>
      </c>
      <c r="E22">
        <v>158652000</v>
      </c>
      <c r="F22">
        <v>1.4</v>
      </c>
      <c r="G22">
        <v>-3.1</v>
      </c>
      <c r="H22">
        <v>4.5</v>
      </c>
      <c r="I22" s="4">
        <v>0.375</v>
      </c>
      <c r="J22">
        <v>4.3</v>
      </c>
      <c r="K22">
        <v>180</v>
      </c>
      <c r="L22">
        <v>2.6</v>
      </c>
      <c r="M22">
        <v>180</v>
      </c>
      <c r="N22">
        <v>0.7</v>
      </c>
      <c r="O22">
        <v>630</v>
      </c>
      <c r="P22">
        <v>320</v>
      </c>
      <c r="Q22">
        <v>-7.2</v>
      </c>
      <c r="R22">
        <v>32</v>
      </c>
      <c r="S22">
        <v>54.3</v>
      </c>
      <c r="T22">
        <v>3.6</v>
      </c>
      <c r="U22">
        <v>999.9</v>
      </c>
      <c r="V22">
        <v>1030</v>
      </c>
      <c r="W22">
        <v>1023.4</v>
      </c>
      <c r="X22">
        <v>1026.4000000000001</v>
      </c>
      <c r="Y22">
        <v>1.1000000000000001</v>
      </c>
      <c r="Z22">
        <v>-4.5999999999999996</v>
      </c>
      <c r="AA22">
        <v>35339</v>
      </c>
    </row>
    <row r="23" spans="1:27" x14ac:dyDescent="0.3">
      <c r="A23" s="2">
        <v>43853</v>
      </c>
      <c r="B23">
        <v>15309.346537572341</v>
      </c>
      <c r="C23">
        <v>20000</v>
      </c>
      <c r="D23">
        <f t="shared" si="0"/>
        <v>56465200</v>
      </c>
      <c r="E23">
        <v>64165000</v>
      </c>
      <c r="F23">
        <v>3.4</v>
      </c>
      <c r="G23">
        <v>0.3</v>
      </c>
      <c r="H23">
        <v>9</v>
      </c>
      <c r="I23" s="4">
        <v>0.5</v>
      </c>
      <c r="J23">
        <v>4</v>
      </c>
      <c r="K23">
        <v>140</v>
      </c>
      <c r="L23">
        <v>2.5</v>
      </c>
      <c r="M23">
        <v>160</v>
      </c>
      <c r="N23">
        <v>1</v>
      </c>
      <c r="O23">
        <v>895</v>
      </c>
      <c r="P23">
        <v>160</v>
      </c>
      <c r="Q23">
        <v>0.9</v>
      </c>
      <c r="R23">
        <v>63</v>
      </c>
      <c r="S23">
        <v>84.3</v>
      </c>
      <c r="T23">
        <v>6.6</v>
      </c>
      <c r="U23">
        <v>997.5</v>
      </c>
      <c r="V23">
        <v>1026.7</v>
      </c>
      <c r="W23">
        <v>1021.7</v>
      </c>
      <c r="X23">
        <v>1023.8</v>
      </c>
      <c r="Y23">
        <v>4.8</v>
      </c>
      <c r="Z23">
        <v>-4.2</v>
      </c>
      <c r="AA23">
        <v>35339</v>
      </c>
    </row>
    <row r="24" spans="1:27" x14ac:dyDescent="0.3">
      <c r="A24" s="2">
        <v>43854</v>
      </c>
      <c r="B24">
        <v>20000</v>
      </c>
      <c r="C24">
        <v>4500</v>
      </c>
      <c r="D24">
        <f t="shared" si="0"/>
        <v>15840000</v>
      </c>
      <c r="E24">
        <v>18000000</v>
      </c>
      <c r="F24">
        <v>2.8</v>
      </c>
      <c r="G24">
        <v>-1.7</v>
      </c>
      <c r="H24">
        <v>10.199999999999999</v>
      </c>
      <c r="I24" s="4">
        <v>0.52500000000000002</v>
      </c>
      <c r="J24">
        <v>5.9</v>
      </c>
      <c r="K24">
        <v>110</v>
      </c>
      <c r="L24">
        <v>3.3</v>
      </c>
      <c r="M24">
        <v>110</v>
      </c>
      <c r="N24">
        <v>1.1000000000000001</v>
      </c>
      <c r="O24">
        <v>939</v>
      </c>
      <c r="P24">
        <v>160</v>
      </c>
      <c r="Q24">
        <v>0</v>
      </c>
      <c r="R24">
        <v>36</v>
      </c>
      <c r="S24">
        <v>84.9</v>
      </c>
      <c r="T24">
        <v>6.1</v>
      </c>
      <c r="U24">
        <v>1004.2</v>
      </c>
      <c r="V24">
        <v>1033.3</v>
      </c>
      <c r="W24">
        <v>1026.5999999999999</v>
      </c>
      <c r="X24">
        <v>1030.5999999999999</v>
      </c>
      <c r="Y24">
        <v>4.5999999999999996</v>
      </c>
      <c r="Z24">
        <v>-4.5</v>
      </c>
      <c r="AA24">
        <v>35339</v>
      </c>
    </row>
    <row r="25" spans="1:27" x14ac:dyDescent="0.3">
      <c r="A25" s="2">
        <v>43855</v>
      </c>
      <c r="B25">
        <v>0</v>
      </c>
      <c r="C25">
        <v>0</v>
      </c>
      <c r="D25">
        <f t="shared" si="0"/>
        <v>0</v>
      </c>
      <c r="E25">
        <v>0</v>
      </c>
      <c r="F25">
        <v>4</v>
      </c>
      <c r="G25">
        <v>0.6</v>
      </c>
      <c r="H25">
        <v>7.7</v>
      </c>
      <c r="I25" s="4">
        <v>0.55000000000000004</v>
      </c>
      <c r="J25">
        <v>3.3</v>
      </c>
      <c r="K25">
        <v>290</v>
      </c>
      <c r="L25">
        <v>2.5</v>
      </c>
      <c r="M25">
        <v>320</v>
      </c>
      <c r="N25">
        <v>0.9</v>
      </c>
      <c r="O25">
        <v>814</v>
      </c>
      <c r="P25">
        <v>340</v>
      </c>
      <c r="Q25">
        <v>1.1000000000000001</v>
      </c>
      <c r="R25">
        <v>64</v>
      </c>
      <c r="S25">
        <v>82.1</v>
      </c>
      <c r="T25">
        <v>6.7</v>
      </c>
      <c r="U25">
        <v>1004.3</v>
      </c>
      <c r="V25">
        <v>1032.8</v>
      </c>
      <c r="W25">
        <v>1028.3</v>
      </c>
      <c r="X25">
        <v>1030.5999999999999</v>
      </c>
      <c r="Y25">
        <v>4.8</v>
      </c>
      <c r="Z25">
        <v>-1.8</v>
      </c>
      <c r="AA25">
        <v>35339</v>
      </c>
    </row>
    <row r="26" spans="1:27" x14ac:dyDescent="0.3">
      <c r="A26" s="2">
        <v>43856</v>
      </c>
      <c r="B26">
        <v>0</v>
      </c>
      <c r="C26">
        <v>0</v>
      </c>
      <c r="D26">
        <f t="shared" si="0"/>
        <v>0</v>
      </c>
      <c r="E26">
        <v>0</v>
      </c>
      <c r="F26">
        <v>3.9</v>
      </c>
      <c r="G26">
        <v>-1.9</v>
      </c>
      <c r="H26">
        <v>11.1</v>
      </c>
      <c r="I26" s="4">
        <v>0.57499999999999996</v>
      </c>
      <c r="J26">
        <v>7.7</v>
      </c>
      <c r="K26">
        <v>110</v>
      </c>
      <c r="L26">
        <v>4.5</v>
      </c>
      <c r="M26">
        <v>140</v>
      </c>
      <c r="N26">
        <v>1.7</v>
      </c>
      <c r="O26">
        <v>1505</v>
      </c>
      <c r="P26">
        <v>140</v>
      </c>
      <c r="Q26">
        <v>-0.2</v>
      </c>
      <c r="R26">
        <v>43</v>
      </c>
      <c r="S26">
        <v>76.8</v>
      </c>
      <c r="T26">
        <v>6</v>
      </c>
      <c r="U26">
        <v>1001.7</v>
      </c>
      <c r="V26">
        <v>1030</v>
      </c>
      <c r="W26">
        <v>1026</v>
      </c>
      <c r="X26">
        <v>1027.9000000000001</v>
      </c>
      <c r="Y26">
        <v>4</v>
      </c>
      <c r="Z26">
        <v>-4.5999999999999996</v>
      </c>
      <c r="AA26">
        <v>35339</v>
      </c>
    </row>
    <row r="27" spans="1:27" x14ac:dyDescent="0.3">
      <c r="A27" s="2">
        <v>43857</v>
      </c>
      <c r="B27">
        <v>0</v>
      </c>
      <c r="C27">
        <v>0</v>
      </c>
      <c r="D27">
        <f t="shared" si="0"/>
        <v>0</v>
      </c>
      <c r="E27">
        <v>0</v>
      </c>
      <c r="F27">
        <v>5.7</v>
      </c>
      <c r="G27">
        <v>2</v>
      </c>
      <c r="H27">
        <v>7.5</v>
      </c>
      <c r="I27" s="4">
        <v>0.6</v>
      </c>
      <c r="J27">
        <v>8</v>
      </c>
      <c r="K27">
        <v>110</v>
      </c>
      <c r="L27">
        <v>4.5999999999999996</v>
      </c>
      <c r="M27">
        <v>110</v>
      </c>
      <c r="N27">
        <v>1.9</v>
      </c>
      <c r="O27">
        <v>1651</v>
      </c>
      <c r="P27">
        <v>110</v>
      </c>
      <c r="Q27">
        <v>-0.2</v>
      </c>
      <c r="R27">
        <v>50</v>
      </c>
      <c r="S27">
        <v>66.900000000000006</v>
      </c>
      <c r="T27">
        <v>6.1</v>
      </c>
      <c r="U27">
        <v>994.5</v>
      </c>
      <c r="V27">
        <v>1027.4000000000001</v>
      </c>
      <c r="W27">
        <v>1017.3</v>
      </c>
      <c r="X27">
        <v>1020.4</v>
      </c>
      <c r="Y27">
        <v>4.2</v>
      </c>
      <c r="Z27">
        <v>1</v>
      </c>
      <c r="AA27">
        <v>35339</v>
      </c>
    </row>
    <row r="28" spans="1:27" x14ac:dyDescent="0.3">
      <c r="A28" s="2">
        <v>43858</v>
      </c>
      <c r="B28">
        <v>16544.223484848491</v>
      </c>
      <c r="C28">
        <v>3220</v>
      </c>
      <c r="D28">
        <f t="shared" si="0"/>
        <v>5295400</v>
      </c>
      <c r="E28">
        <v>6017500</v>
      </c>
      <c r="F28">
        <v>5.6</v>
      </c>
      <c r="G28">
        <v>-0.8</v>
      </c>
      <c r="H28">
        <v>10.9</v>
      </c>
      <c r="I28" s="4">
        <v>0</v>
      </c>
      <c r="J28">
        <v>8.1999999999999993</v>
      </c>
      <c r="K28">
        <v>20</v>
      </c>
      <c r="L28">
        <v>3.9</v>
      </c>
      <c r="M28">
        <v>20</v>
      </c>
      <c r="N28">
        <v>1.5</v>
      </c>
      <c r="O28">
        <v>1291</v>
      </c>
      <c r="P28">
        <v>20</v>
      </c>
      <c r="Q28">
        <v>-0.1</v>
      </c>
      <c r="R28">
        <v>46</v>
      </c>
      <c r="S28">
        <v>68.900000000000006</v>
      </c>
      <c r="T28">
        <v>6.1</v>
      </c>
      <c r="U28">
        <v>991.7</v>
      </c>
      <c r="V28">
        <v>1019.3</v>
      </c>
      <c r="W28">
        <v>1016.1</v>
      </c>
      <c r="X28">
        <v>1017.5</v>
      </c>
      <c r="Y28">
        <v>5.3</v>
      </c>
      <c r="Z28">
        <v>-3.2</v>
      </c>
      <c r="AA28">
        <v>35339</v>
      </c>
    </row>
    <row r="29" spans="1:27" x14ac:dyDescent="0.3">
      <c r="A29" s="2">
        <v>43859</v>
      </c>
      <c r="B29">
        <v>23089.017024953679</v>
      </c>
      <c r="C29">
        <v>37040</v>
      </c>
      <c r="D29">
        <f t="shared" si="0"/>
        <v>49673448</v>
      </c>
      <c r="E29">
        <v>56447100</v>
      </c>
      <c r="F29">
        <v>2.8</v>
      </c>
      <c r="G29">
        <v>-3.3</v>
      </c>
      <c r="H29">
        <v>9.1</v>
      </c>
      <c r="I29" s="4">
        <v>0.1</v>
      </c>
      <c r="J29">
        <v>4.2</v>
      </c>
      <c r="K29">
        <v>140</v>
      </c>
      <c r="L29">
        <v>2.4</v>
      </c>
      <c r="M29">
        <v>320</v>
      </c>
      <c r="N29">
        <v>1.2</v>
      </c>
      <c r="O29">
        <v>1053</v>
      </c>
      <c r="P29">
        <v>340</v>
      </c>
      <c r="Q29">
        <v>-1.5</v>
      </c>
      <c r="R29">
        <v>44</v>
      </c>
      <c r="S29">
        <v>75.5</v>
      </c>
      <c r="T29">
        <v>5.5</v>
      </c>
      <c r="U29">
        <v>990.1</v>
      </c>
      <c r="V29">
        <v>1019.1</v>
      </c>
      <c r="W29">
        <v>1013.7</v>
      </c>
      <c r="X29">
        <v>1016.1</v>
      </c>
      <c r="Y29">
        <v>2.6</v>
      </c>
      <c r="Z29">
        <v>-6.3</v>
      </c>
      <c r="AA29">
        <v>35339</v>
      </c>
    </row>
    <row r="30" spans="1:27" x14ac:dyDescent="0.3">
      <c r="A30" s="2">
        <v>43860</v>
      </c>
      <c r="B30">
        <v>20608.250832678161</v>
      </c>
      <c r="C30">
        <v>32630</v>
      </c>
      <c r="D30">
        <f t="shared" si="0"/>
        <v>36522640</v>
      </c>
      <c r="E30">
        <v>41503000</v>
      </c>
      <c r="F30">
        <v>2.6</v>
      </c>
      <c r="G30">
        <v>-1.2</v>
      </c>
      <c r="H30">
        <v>8</v>
      </c>
      <c r="I30" s="4">
        <v>0</v>
      </c>
      <c r="J30">
        <v>6.6</v>
      </c>
      <c r="K30">
        <v>20</v>
      </c>
      <c r="L30">
        <v>4</v>
      </c>
      <c r="M30">
        <v>20</v>
      </c>
      <c r="N30">
        <v>1.5</v>
      </c>
      <c r="O30">
        <v>1309</v>
      </c>
      <c r="P30">
        <v>320</v>
      </c>
      <c r="Q30">
        <v>-1.5</v>
      </c>
      <c r="R30">
        <v>46</v>
      </c>
      <c r="S30">
        <v>75.3</v>
      </c>
      <c r="T30">
        <v>5.5</v>
      </c>
      <c r="U30">
        <v>989.4</v>
      </c>
      <c r="V30">
        <v>1018.1</v>
      </c>
      <c r="W30">
        <v>1013.4</v>
      </c>
      <c r="X30">
        <v>1015.4</v>
      </c>
      <c r="Y30">
        <v>2.2999999999999998</v>
      </c>
      <c r="Z30">
        <v>-4.2</v>
      </c>
      <c r="AA30">
        <v>35339</v>
      </c>
    </row>
    <row r="31" spans="1:27" x14ac:dyDescent="0.3">
      <c r="A31" s="2">
        <v>43861</v>
      </c>
      <c r="B31">
        <v>25244.807560433688</v>
      </c>
      <c r="C31">
        <v>44150</v>
      </c>
      <c r="D31">
        <f t="shared" si="0"/>
        <v>65740664</v>
      </c>
      <c r="E31">
        <v>74705300</v>
      </c>
      <c r="F31">
        <v>2.1</v>
      </c>
      <c r="G31">
        <v>-1.5</v>
      </c>
      <c r="H31">
        <v>6.8</v>
      </c>
      <c r="I31" s="4">
        <v>0.05</v>
      </c>
      <c r="J31">
        <v>8.4</v>
      </c>
      <c r="K31">
        <v>290</v>
      </c>
      <c r="L31">
        <v>5.3</v>
      </c>
      <c r="M31">
        <v>290</v>
      </c>
      <c r="N31">
        <v>1.9</v>
      </c>
      <c r="O31">
        <v>1612</v>
      </c>
      <c r="P31">
        <v>290</v>
      </c>
      <c r="Q31">
        <v>-1.6</v>
      </c>
      <c r="R31">
        <v>45</v>
      </c>
      <c r="S31">
        <v>78.099999999999994</v>
      </c>
      <c r="T31">
        <v>5.5</v>
      </c>
      <c r="U31">
        <v>993.7</v>
      </c>
      <c r="V31">
        <v>1022.2</v>
      </c>
      <c r="W31">
        <v>1017.7</v>
      </c>
      <c r="X31">
        <v>1020</v>
      </c>
      <c r="Y31">
        <v>3</v>
      </c>
      <c r="Z31">
        <v>-4.3</v>
      </c>
      <c r="AA31">
        <v>35339</v>
      </c>
    </row>
    <row r="32" spans="1:27" x14ac:dyDescent="0.3">
      <c r="A32" s="2">
        <v>43862</v>
      </c>
      <c r="B32">
        <v>24657.000857606519</v>
      </c>
      <c r="C32">
        <v>15150</v>
      </c>
      <c r="D32">
        <f t="shared" si="0"/>
        <v>20979904</v>
      </c>
      <c r="E32">
        <v>23840800</v>
      </c>
      <c r="F32">
        <v>2.7</v>
      </c>
      <c r="G32">
        <v>-3.1</v>
      </c>
      <c r="H32">
        <v>5.0999999999999996</v>
      </c>
      <c r="I32" s="4">
        <v>0.1</v>
      </c>
      <c r="J32">
        <v>11.7</v>
      </c>
      <c r="K32">
        <v>320</v>
      </c>
      <c r="L32">
        <v>7.6</v>
      </c>
      <c r="M32">
        <v>320</v>
      </c>
      <c r="N32">
        <v>3.8</v>
      </c>
      <c r="O32">
        <v>3293</v>
      </c>
      <c r="P32">
        <v>290</v>
      </c>
      <c r="Q32">
        <v>-3.3</v>
      </c>
      <c r="R32">
        <v>52</v>
      </c>
      <c r="S32">
        <v>64.8</v>
      </c>
      <c r="T32">
        <v>4.8</v>
      </c>
      <c r="U32">
        <v>997.8</v>
      </c>
      <c r="V32">
        <v>1025.4000000000001</v>
      </c>
      <c r="W32">
        <v>1022</v>
      </c>
      <c r="X32">
        <v>1024.0999999999999</v>
      </c>
      <c r="Y32">
        <v>2.1</v>
      </c>
      <c r="Z32">
        <v>-5.4</v>
      </c>
      <c r="AA32">
        <v>35436</v>
      </c>
    </row>
    <row r="33" spans="1:27" x14ac:dyDescent="0.3">
      <c r="A33" s="2">
        <v>43863</v>
      </c>
      <c r="B33">
        <v>0</v>
      </c>
      <c r="C33">
        <v>0</v>
      </c>
      <c r="D33">
        <f t="shared" si="0"/>
        <v>0</v>
      </c>
      <c r="E33">
        <v>0</v>
      </c>
      <c r="F33">
        <v>1.5</v>
      </c>
      <c r="G33">
        <v>-4.5</v>
      </c>
      <c r="H33">
        <v>7.2</v>
      </c>
      <c r="I33" s="4">
        <v>0.15</v>
      </c>
      <c r="J33">
        <v>9.5</v>
      </c>
      <c r="K33">
        <v>290</v>
      </c>
      <c r="L33">
        <v>5.9</v>
      </c>
      <c r="M33">
        <v>290</v>
      </c>
      <c r="N33">
        <v>2.5</v>
      </c>
      <c r="O33">
        <v>2172</v>
      </c>
      <c r="P33">
        <v>290</v>
      </c>
      <c r="Q33">
        <v>-5.0999999999999996</v>
      </c>
      <c r="R33">
        <v>28</v>
      </c>
      <c r="S33">
        <v>65.099999999999994</v>
      </c>
      <c r="T33">
        <v>4.2</v>
      </c>
      <c r="U33">
        <v>998.6</v>
      </c>
      <c r="V33">
        <v>1027.8</v>
      </c>
      <c r="W33">
        <v>1022.9</v>
      </c>
      <c r="X33">
        <v>1025.0999999999999</v>
      </c>
      <c r="Y33">
        <v>2.7</v>
      </c>
      <c r="Z33">
        <v>-7.4</v>
      </c>
      <c r="AA33">
        <v>35436</v>
      </c>
    </row>
    <row r="34" spans="1:27" x14ac:dyDescent="0.3">
      <c r="A34" s="2">
        <v>43864</v>
      </c>
      <c r="B34">
        <v>24017.732211823481</v>
      </c>
      <c r="C34">
        <v>93185</v>
      </c>
      <c r="D34">
        <f t="shared" si="0"/>
        <v>149919880</v>
      </c>
      <c r="E34">
        <v>170363500</v>
      </c>
      <c r="F34">
        <v>0.9</v>
      </c>
      <c r="G34">
        <v>-2.1</v>
      </c>
      <c r="H34">
        <v>4</v>
      </c>
      <c r="I34" s="4">
        <v>0.2</v>
      </c>
      <c r="J34">
        <v>12.5</v>
      </c>
      <c r="K34">
        <v>290</v>
      </c>
      <c r="L34">
        <v>7.1</v>
      </c>
      <c r="M34">
        <v>290</v>
      </c>
      <c r="N34">
        <v>5.0999999999999996</v>
      </c>
      <c r="O34">
        <v>4397</v>
      </c>
      <c r="P34">
        <v>290</v>
      </c>
      <c r="Q34">
        <v>-9.3000000000000007</v>
      </c>
      <c r="R34">
        <v>28</v>
      </c>
      <c r="S34">
        <v>47.8</v>
      </c>
      <c r="T34">
        <v>3.1</v>
      </c>
      <c r="U34">
        <v>999.2</v>
      </c>
      <c r="V34">
        <v>1028.5999999999999</v>
      </c>
      <c r="W34">
        <v>1023.4</v>
      </c>
      <c r="X34">
        <v>1025.7</v>
      </c>
      <c r="Y34">
        <v>3</v>
      </c>
      <c r="Z34">
        <v>-3.4</v>
      </c>
      <c r="AA34">
        <v>35436</v>
      </c>
    </row>
    <row r="35" spans="1:27" x14ac:dyDescent="0.3">
      <c r="A35" s="2">
        <v>43865</v>
      </c>
      <c r="B35">
        <v>22213.808854450621</v>
      </c>
      <c r="C35">
        <v>52805</v>
      </c>
      <c r="D35">
        <f t="shared" si="0"/>
        <v>60619856</v>
      </c>
      <c r="E35">
        <v>68886200</v>
      </c>
      <c r="F35">
        <v>-0.5</v>
      </c>
      <c r="G35">
        <v>-8.8000000000000007</v>
      </c>
      <c r="H35">
        <v>5</v>
      </c>
      <c r="I35" s="4">
        <v>0.25</v>
      </c>
      <c r="J35">
        <v>11.4</v>
      </c>
      <c r="K35">
        <v>290</v>
      </c>
      <c r="L35">
        <v>7.4</v>
      </c>
      <c r="M35">
        <v>320</v>
      </c>
      <c r="N35">
        <v>3</v>
      </c>
      <c r="O35">
        <v>2560</v>
      </c>
      <c r="P35">
        <v>320</v>
      </c>
      <c r="Q35">
        <v>-9.1</v>
      </c>
      <c r="R35">
        <v>27</v>
      </c>
      <c r="S35">
        <v>54.4</v>
      </c>
      <c r="T35">
        <v>3.2</v>
      </c>
      <c r="U35">
        <v>999.3</v>
      </c>
      <c r="V35">
        <v>1030</v>
      </c>
      <c r="W35">
        <v>1022.8</v>
      </c>
      <c r="X35">
        <v>1025.9000000000001</v>
      </c>
      <c r="Y35">
        <v>1.5</v>
      </c>
      <c r="Z35">
        <v>-12.1</v>
      </c>
      <c r="AA35">
        <v>35436</v>
      </c>
    </row>
    <row r="36" spans="1:27" x14ac:dyDescent="0.3">
      <c r="A36" s="2">
        <v>43866</v>
      </c>
      <c r="B36">
        <v>21144.74179571648</v>
      </c>
      <c r="C36">
        <v>41850</v>
      </c>
      <c r="D36">
        <f t="shared" si="0"/>
        <v>54889648</v>
      </c>
      <c r="E36">
        <v>62374600</v>
      </c>
      <c r="F36">
        <v>-5.3</v>
      </c>
      <c r="G36">
        <v>-8.3000000000000007</v>
      </c>
      <c r="H36">
        <v>1</v>
      </c>
      <c r="I36" s="4">
        <v>0.3</v>
      </c>
      <c r="J36">
        <v>18.7</v>
      </c>
      <c r="K36">
        <v>320</v>
      </c>
      <c r="L36">
        <v>9.8000000000000007</v>
      </c>
      <c r="M36">
        <v>290</v>
      </c>
      <c r="N36">
        <v>5.5</v>
      </c>
      <c r="O36">
        <v>4772</v>
      </c>
      <c r="P36">
        <v>290</v>
      </c>
      <c r="Q36">
        <v>-16.5</v>
      </c>
      <c r="R36">
        <v>25</v>
      </c>
      <c r="S36">
        <v>42</v>
      </c>
      <c r="T36">
        <v>1.7</v>
      </c>
      <c r="U36">
        <v>1002.2</v>
      </c>
      <c r="V36">
        <v>1033.5999999999999</v>
      </c>
      <c r="W36">
        <v>1023</v>
      </c>
      <c r="X36">
        <v>1029.4000000000001</v>
      </c>
      <c r="Y36">
        <v>-0.2</v>
      </c>
      <c r="Z36">
        <v>-10</v>
      </c>
      <c r="AA36">
        <v>35436</v>
      </c>
    </row>
    <row r="37" spans="1:27" x14ac:dyDescent="0.3">
      <c r="A37" s="2">
        <v>43867</v>
      </c>
      <c r="B37">
        <v>21502.00277995014</v>
      </c>
      <c r="C37">
        <v>31218</v>
      </c>
      <c r="D37">
        <f t="shared" si="0"/>
        <v>44541464</v>
      </c>
      <c r="E37">
        <v>50615300</v>
      </c>
      <c r="F37">
        <v>-5.5</v>
      </c>
      <c r="G37">
        <v>-13.3</v>
      </c>
      <c r="H37">
        <v>2.9</v>
      </c>
      <c r="I37" s="4">
        <v>3.2</v>
      </c>
      <c r="J37">
        <v>9.1</v>
      </c>
      <c r="K37">
        <v>320</v>
      </c>
      <c r="L37">
        <v>6.3</v>
      </c>
      <c r="M37">
        <v>320</v>
      </c>
      <c r="N37">
        <v>1.9</v>
      </c>
      <c r="O37">
        <v>1619</v>
      </c>
      <c r="P37">
        <v>320</v>
      </c>
      <c r="Q37">
        <v>-14.3</v>
      </c>
      <c r="R37">
        <v>24</v>
      </c>
      <c r="S37">
        <v>52.5</v>
      </c>
      <c r="T37">
        <v>2.1</v>
      </c>
      <c r="U37">
        <v>1006.2</v>
      </c>
      <c r="V37">
        <v>1036.0999999999999</v>
      </c>
      <c r="W37">
        <v>1031.5</v>
      </c>
      <c r="X37">
        <v>1033.5999999999999</v>
      </c>
      <c r="Y37">
        <v>-1.4</v>
      </c>
      <c r="Z37">
        <v>-16.600000000000001</v>
      </c>
      <c r="AA37">
        <v>35436</v>
      </c>
    </row>
    <row r="38" spans="1:27" x14ac:dyDescent="0.3">
      <c r="A38" s="2">
        <v>43868</v>
      </c>
      <c r="B38">
        <v>20596.53497113011</v>
      </c>
      <c r="C38">
        <v>51270</v>
      </c>
      <c r="D38">
        <f t="shared" si="0"/>
        <v>65114720</v>
      </c>
      <c r="E38">
        <v>73994000</v>
      </c>
      <c r="F38">
        <v>-2.4</v>
      </c>
      <c r="G38">
        <v>-9.8000000000000007</v>
      </c>
      <c r="H38">
        <v>3</v>
      </c>
      <c r="I38" s="4">
        <v>6.1</v>
      </c>
      <c r="J38">
        <v>13.1</v>
      </c>
      <c r="K38">
        <v>290</v>
      </c>
      <c r="L38">
        <v>8.5</v>
      </c>
      <c r="M38">
        <v>290</v>
      </c>
      <c r="N38">
        <v>3.7</v>
      </c>
      <c r="O38">
        <v>3187</v>
      </c>
      <c r="P38">
        <v>290</v>
      </c>
      <c r="Q38">
        <v>-10.4</v>
      </c>
      <c r="R38">
        <v>11</v>
      </c>
      <c r="S38">
        <v>57.6</v>
      </c>
      <c r="T38">
        <v>2.8</v>
      </c>
      <c r="U38">
        <v>1001.6</v>
      </c>
      <c r="V38">
        <v>1032.7</v>
      </c>
      <c r="W38">
        <v>1025.9000000000001</v>
      </c>
      <c r="X38">
        <v>1028.5</v>
      </c>
      <c r="Y38">
        <v>-0.6</v>
      </c>
      <c r="Z38">
        <v>-12.6</v>
      </c>
      <c r="AA38">
        <v>35436</v>
      </c>
    </row>
    <row r="39" spans="1:27" x14ac:dyDescent="0.3">
      <c r="A39" s="2">
        <v>43869</v>
      </c>
      <c r="B39">
        <v>19149.872262619181</v>
      </c>
      <c r="C39">
        <v>12840</v>
      </c>
      <c r="D39">
        <f t="shared" si="0"/>
        <v>23261040</v>
      </c>
      <c r="E39">
        <v>26433000</v>
      </c>
      <c r="F39">
        <v>0.8</v>
      </c>
      <c r="G39">
        <v>-1.1000000000000001</v>
      </c>
      <c r="H39">
        <v>4.2</v>
      </c>
      <c r="I39" s="4">
        <v>9</v>
      </c>
      <c r="J39">
        <v>10.9</v>
      </c>
      <c r="K39">
        <v>290</v>
      </c>
      <c r="L39">
        <v>6.3</v>
      </c>
      <c r="M39">
        <v>290</v>
      </c>
      <c r="N39">
        <v>4.5</v>
      </c>
      <c r="O39">
        <v>3924</v>
      </c>
      <c r="P39">
        <v>290</v>
      </c>
      <c r="Q39">
        <v>-8</v>
      </c>
      <c r="R39">
        <v>35</v>
      </c>
      <c r="S39">
        <v>52.6</v>
      </c>
      <c r="T39">
        <v>3.4</v>
      </c>
      <c r="U39">
        <v>999.5</v>
      </c>
      <c r="V39">
        <v>1028.2</v>
      </c>
      <c r="W39">
        <v>1023.6</v>
      </c>
      <c r="X39">
        <v>1026.0999999999999</v>
      </c>
      <c r="Y39">
        <v>4.2</v>
      </c>
      <c r="Z39">
        <v>-2.7</v>
      </c>
      <c r="AA39">
        <v>35436</v>
      </c>
    </row>
    <row r="40" spans="1:27" x14ac:dyDescent="0.3">
      <c r="A40" s="2">
        <v>43870</v>
      </c>
      <c r="B40">
        <v>0</v>
      </c>
      <c r="C40">
        <v>0</v>
      </c>
      <c r="D40">
        <f t="shared" si="0"/>
        <v>0</v>
      </c>
      <c r="E40">
        <v>0</v>
      </c>
      <c r="F40">
        <v>-1.1000000000000001</v>
      </c>
      <c r="G40">
        <v>-9.6999999999999993</v>
      </c>
      <c r="H40">
        <v>4.7</v>
      </c>
      <c r="I40" s="4">
        <v>11.9</v>
      </c>
      <c r="J40">
        <v>13.3</v>
      </c>
      <c r="K40">
        <v>290</v>
      </c>
      <c r="L40">
        <v>7.7</v>
      </c>
      <c r="M40">
        <v>320</v>
      </c>
      <c r="N40">
        <v>3.2</v>
      </c>
      <c r="O40">
        <v>2773</v>
      </c>
      <c r="P40">
        <v>320</v>
      </c>
      <c r="Q40">
        <v>-9.8000000000000007</v>
      </c>
      <c r="R40">
        <v>25</v>
      </c>
      <c r="S40">
        <v>54.9</v>
      </c>
      <c r="T40">
        <v>3</v>
      </c>
      <c r="U40">
        <v>998.4</v>
      </c>
      <c r="V40">
        <v>1029.0999999999999</v>
      </c>
      <c r="W40">
        <v>1021.9</v>
      </c>
      <c r="X40">
        <v>1025.0999999999999</v>
      </c>
      <c r="Y40">
        <v>1.2</v>
      </c>
      <c r="Z40">
        <v>-12.3</v>
      </c>
      <c r="AA40">
        <v>35436</v>
      </c>
    </row>
    <row r="41" spans="1:27" x14ac:dyDescent="0.3">
      <c r="A41" s="2">
        <v>43871</v>
      </c>
      <c r="B41">
        <v>26005.444050686459</v>
      </c>
      <c r="C41">
        <v>43022</v>
      </c>
      <c r="D41">
        <f t="shared" si="0"/>
        <v>56489576</v>
      </c>
      <c r="E41">
        <v>64192700</v>
      </c>
      <c r="F41">
        <v>3.4</v>
      </c>
      <c r="G41">
        <v>-2.6</v>
      </c>
      <c r="H41">
        <v>8.9</v>
      </c>
      <c r="I41" s="4">
        <v>14.8</v>
      </c>
      <c r="J41">
        <v>11.3</v>
      </c>
      <c r="K41">
        <v>290</v>
      </c>
      <c r="L41">
        <v>7.1</v>
      </c>
      <c r="M41">
        <v>290</v>
      </c>
      <c r="N41">
        <v>3.8</v>
      </c>
      <c r="O41">
        <v>3278</v>
      </c>
      <c r="P41">
        <v>290</v>
      </c>
      <c r="Q41">
        <v>-5.5</v>
      </c>
      <c r="R41">
        <v>30</v>
      </c>
      <c r="S41">
        <v>54.3</v>
      </c>
      <c r="T41">
        <v>4.0999999999999996</v>
      </c>
      <c r="U41">
        <v>997.6</v>
      </c>
      <c r="V41">
        <v>1028.8</v>
      </c>
      <c r="W41">
        <v>1020.9</v>
      </c>
      <c r="X41">
        <v>1023.8</v>
      </c>
      <c r="Y41">
        <v>5.7</v>
      </c>
      <c r="Z41">
        <v>-6.8</v>
      </c>
      <c r="AA41">
        <v>35436</v>
      </c>
    </row>
    <row r="42" spans="1:27" x14ac:dyDescent="0.3">
      <c r="A42" s="2">
        <v>43872</v>
      </c>
      <c r="B42">
        <v>24967.997253800069</v>
      </c>
      <c r="C42">
        <v>62962</v>
      </c>
      <c r="D42">
        <f t="shared" si="0"/>
        <v>87276640</v>
      </c>
      <c r="E42">
        <v>99178000</v>
      </c>
      <c r="F42">
        <v>2.8</v>
      </c>
      <c r="G42">
        <v>-6.6</v>
      </c>
      <c r="H42">
        <v>12.1</v>
      </c>
      <c r="I42" s="4">
        <v>17.7</v>
      </c>
      <c r="J42">
        <v>4.7</v>
      </c>
      <c r="K42">
        <v>140</v>
      </c>
      <c r="L42">
        <v>3</v>
      </c>
      <c r="M42">
        <v>320</v>
      </c>
      <c r="N42">
        <v>1.5</v>
      </c>
      <c r="O42">
        <v>1298</v>
      </c>
      <c r="P42">
        <v>320</v>
      </c>
      <c r="Q42">
        <v>-5.8</v>
      </c>
      <c r="R42">
        <v>24</v>
      </c>
      <c r="S42">
        <v>56.8</v>
      </c>
      <c r="T42">
        <v>4</v>
      </c>
      <c r="U42">
        <v>1002.3</v>
      </c>
      <c r="V42">
        <v>1031.8</v>
      </c>
      <c r="W42">
        <v>1026.5</v>
      </c>
      <c r="X42">
        <v>1028.7</v>
      </c>
      <c r="Y42">
        <v>5.2</v>
      </c>
      <c r="Z42">
        <v>-9.3000000000000007</v>
      </c>
      <c r="AA42">
        <v>35436</v>
      </c>
    </row>
    <row r="43" spans="1:27" x14ac:dyDescent="0.3">
      <c r="A43" s="2">
        <v>43873</v>
      </c>
      <c r="B43">
        <v>25643.413991102701</v>
      </c>
      <c r="C43">
        <v>68130</v>
      </c>
      <c r="D43">
        <f t="shared" si="0"/>
        <v>104892656</v>
      </c>
      <c r="E43">
        <v>119196200</v>
      </c>
      <c r="F43">
        <v>5.4</v>
      </c>
      <c r="G43">
        <v>1.5</v>
      </c>
      <c r="H43">
        <v>8</v>
      </c>
      <c r="I43" s="4">
        <v>20.6</v>
      </c>
      <c r="J43">
        <v>3.3</v>
      </c>
      <c r="K43">
        <v>320</v>
      </c>
      <c r="L43">
        <v>2.6</v>
      </c>
      <c r="M43">
        <v>320</v>
      </c>
      <c r="N43">
        <v>1.1000000000000001</v>
      </c>
      <c r="O43">
        <v>972</v>
      </c>
      <c r="P43">
        <v>320</v>
      </c>
      <c r="Q43">
        <v>3.7</v>
      </c>
      <c r="R43">
        <v>61</v>
      </c>
      <c r="S43">
        <v>90</v>
      </c>
      <c r="T43">
        <v>8.1999999999999993</v>
      </c>
      <c r="U43">
        <v>992.6</v>
      </c>
      <c r="V43">
        <v>1026.5</v>
      </c>
      <c r="W43">
        <v>1013.2</v>
      </c>
      <c r="X43">
        <v>1018.4</v>
      </c>
      <c r="Y43">
        <v>5</v>
      </c>
      <c r="Z43">
        <v>-0.7</v>
      </c>
      <c r="AA43">
        <v>35436</v>
      </c>
    </row>
    <row r="44" spans="1:27" x14ac:dyDescent="0.3">
      <c r="A44" s="2">
        <v>43874</v>
      </c>
      <c r="B44">
        <v>14923.78933393095</v>
      </c>
      <c r="C44">
        <v>37712</v>
      </c>
      <c r="D44">
        <f t="shared" si="0"/>
        <v>50295344</v>
      </c>
      <c r="E44">
        <v>57153800</v>
      </c>
      <c r="F44">
        <v>8.5</v>
      </c>
      <c r="G44">
        <v>1.8</v>
      </c>
      <c r="H44">
        <v>13.2</v>
      </c>
      <c r="I44" s="4">
        <v>0.3</v>
      </c>
      <c r="J44">
        <v>10.7</v>
      </c>
      <c r="K44">
        <v>290</v>
      </c>
      <c r="L44">
        <v>7.1</v>
      </c>
      <c r="M44">
        <v>290</v>
      </c>
      <c r="N44">
        <v>4.2</v>
      </c>
      <c r="O44">
        <v>3650</v>
      </c>
      <c r="P44">
        <v>290</v>
      </c>
      <c r="Q44">
        <v>4</v>
      </c>
      <c r="R44">
        <v>48</v>
      </c>
      <c r="S44">
        <v>75</v>
      </c>
      <c r="T44">
        <v>8.1999999999999993</v>
      </c>
      <c r="U44">
        <v>992.6</v>
      </c>
      <c r="V44">
        <v>1021.3</v>
      </c>
      <c r="W44">
        <v>1014.3</v>
      </c>
      <c r="X44">
        <v>1018.2</v>
      </c>
      <c r="Y44">
        <v>9.1</v>
      </c>
      <c r="Z44">
        <v>-1.5</v>
      </c>
      <c r="AA44">
        <v>35436</v>
      </c>
    </row>
    <row r="45" spans="1:27" x14ac:dyDescent="0.3">
      <c r="A45" s="2">
        <v>43875</v>
      </c>
      <c r="B45">
        <v>25170.78679119968</v>
      </c>
      <c r="C45">
        <v>40710</v>
      </c>
      <c r="D45">
        <f t="shared" si="0"/>
        <v>63094856</v>
      </c>
      <c r="E45">
        <v>71698700</v>
      </c>
      <c r="F45">
        <v>6.2</v>
      </c>
      <c r="G45">
        <v>0.1</v>
      </c>
      <c r="H45">
        <v>15.8</v>
      </c>
      <c r="I45" s="4">
        <v>0.7</v>
      </c>
      <c r="J45">
        <v>3.9</v>
      </c>
      <c r="K45">
        <v>110</v>
      </c>
      <c r="L45">
        <v>3.2</v>
      </c>
      <c r="M45">
        <v>320</v>
      </c>
      <c r="N45">
        <v>1.4</v>
      </c>
      <c r="O45">
        <v>1212</v>
      </c>
      <c r="P45">
        <v>320</v>
      </c>
      <c r="Q45">
        <v>1.5</v>
      </c>
      <c r="R45">
        <v>37</v>
      </c>
      <c r="S45">
        <v>75</v>
      </c>
      <c r="T45">
        <v>6.8</v>
      </c>
      <c r="U45">
        <v>995.3</v>
      </c>
      <c r="V45">
        <v>1025.0999999999999</v>
      </c>
      <c r="W45">
        <v>1018.3</v>
      </c>
      <c r="X45">
        <v>1021.2</v>
      </c>
      <c r="Y45">
        <v>7.6</v>
      </c>
      <c r="Z45">
        <v>-2</v>
      </c>
      <c r="AA45">
        <v>35436</v>
      </c>
    </row>
    <row r="46" spans="1:27" x14ac:dyDescent="0.3">
      <c r="A46" s="2">
        <v>43876</v>
      </c>
      <c r="B46">
        <v>30065.23585299803</v>
      </c>
      <c r="C46">
        <v>5090</v>
      </c>
      <c r="D46">
        <f t="shared" si="0"/>
        <v>7668320</v>
      </c>
      <c r="E46">
        <v>8714000</v>
      </c>
      <c r="F46">
        <v>8.3000000000000007</v>
      </c>
      <c r="G46">
        <v>1.6</v>
      </c>
      <c r="H46">
        <v>14.5</v>
      </c>
      <c r="I46" s="4">
        <v>1.1000000000000001</v>
      </c>
      <c r="J46">
        <v>4.4000000000000004</v>
      </c>
      <c r="K46">
        <v>160</v>
      </c>
      <c r="L46">
        <v>3.3</v>
      </c>
      <c r="M46">
        <v>320</v>
      </c>
      <c r="N46">
        <v>1.3</v>
      </c>
      <c r="O46">
        <v>1105</v>
      </c>
      <c r="P46">
        <v>320</v>
      </c>
      <c r="Q46">
        <v>4.5999999999999996</v>
      </c>
      <c r="R46">
        <v>51</v>
      </c>
      <c r="S46">
        <v>80.400000000000006</v>
      </c>
      <c r="T46">
        <v>8.6</v>
      </c>
      <c r="U46">
        <v>994</v>
      </c>
      <c r="V46">
        <v>1025.3</v>
      </c>
      <c r="W46">
        <v>1013.2</v>
      </c>
      <c r="X46">
        <v>1019.7</v>
      </c>
      <c r="Y46">
        <v>8.1999999999999993</v>
      </c>
      <c r="Z46">
        <v>-0.5</v>
      </c>
      <c r="AA46">
        <v>35436</v>
      </c>
    </row>
    <row r="47" spans="1:27" x14ac:dyDescent="0.3">
      <c r="A47" s="2">
        <v>43877</v>
      </c>
      <c r="B47">
        <v>0</v>
      </c>
      <c r="C47">
        <v>0</v>
      </c>
      <c r="D47">
        <f t="shared" si="0"/>
        <v>0</v>
      </c>
      <c r="E47">
        <v>0</v>
      </c>
      <c r="F47">
        <v>1.3</v>
      </c>
      <c r="G47">
        <v>-3.6</v>
      </c>
      <c r="H47">
        <v>8.5</v>
      </c>
      <c r="I47" s="4">
        <v>3.3</v>
      </c>
      <c r="J47">
        <v>18.600000000000001</v>
      </c>
      <c r="K47">
        <v>320</v>
      </c>
      <c r="L47">
        <v>11</v>
      </c>
      <c r="M47">
        <v>320</v>
      </c>
      <c r="N47">
        <v>5.7</v>
      </c>
      <c r="O47">
        <v>4954</v>
      </c>
      <c r="P47">
        <v>320</v>
      </c>
      <c r="Q47">
        <v>-2.4</v>
      </c>
      <c r="R47">
        <v>54</v>
      </c>
      <c r="S47">
        <v>76.5</v>
      </c>
      <c r="T47">
        <v>5.5</v>
      </c>
      <c r="U47">
        <v>985.3</v>
      </c>
      <c r="V47">
        <v>1015.3</v>
      </c>
      <c r="W47">
        <v>1007.6</v>
      </c>
      <c r="X47">
        <v>1011.4</v>
      </c>
      <c r="Y47">
        <v>4.7</v>
      </c>
      <c r="Z47">
        <v>-4.5</v>
      </c>
      <c r="AA47">
        <v>35436</v>
      </c>
    </row>
    <row r="48" spans="1:27" x14ac:dyDescent="0.3">
      <c r="A48" s="2">
        <v>43878</v>
      </c>
      <c r="B48">
        <v>24715.81813458477</v>
      </c>
      <c r="C48">
        <v>50431</v>
      </c>
      <c r="D48">
        <f t="shared" si="0"/>
        <v>62590440</v>
      </c>
      <c r="E48">
        <v>71125500</v>
      </c>
      <c r="F48">
        <v>-4.5999999999999996</v>
      </c>
      <c r="G48">
        <v>-6.5</v>
      </c>
      <c r="H48">
        <v>-2.9</v>
      </c>
      <c r="I48" s="4">
        <v>0</v>
      </c>
      <c r="J48">
        <v>18.7</v>
      </c>
      <c r="K48">
        <v>320</v>
      </c>
      <c r="L48">
        <v>9.1999999999999993</v>
      </c>
      <c r="M48">
        <v>320</v>
      </c>
      <c r="N48">
        <v>5.7</v>
      </c>
      <c r="O48">
        <v>4958</v>
      </c>
      <c r="P48">
        <v>290</v>
      </c>
      <c r="Q48">
        <v>-10.4</v>
      </c>
      <c r="R48">
        <v>49</v>
      </c>
      <c r="S48">
        <v>63.9</v>
      </c>
      <c r="T48">
        <v>2.8</v>
      </c>
      <c r="U48">
        <v>989.7</v>
      </c>
      <c r="V48">
        <v>1021.7</v>
      </c>
      <c r="W48">
        <v>1013.9</v>
      </c>
      <c r="X48">
        <v>1016.6</v>
      </c>
      <c r="Y48">
        <v>0.5</v>
      </c>
      <c r="Z48">
        <v>-6.5</v>
      </c>
      <c r="AA48">
        <v>35436</v>
      </c>
    </row>
    <row r="49" spans="1:27" x14ac:dyDescent="0.3">
      <c r="A49" s="2">
        <v>43879</v>
      </c>
      <c r="B49">
        <v>25130.934798118869</v>
      </c>
      <c r="C49">
        <v>49100</v>
      </c>
      <c r="D49">
        <f t="shared" si="0"/>
        <v>66840048</v>
      </c>
      <c r="E49">
        <v>75954600</v>
      </c>
      <c r="F49">
        <v>-3</v>
      </c>
      <c r="G49">
        <v>-8.6</v>
      </c>
      <c r="H49">
        <v>1.5</v>
      </c>
      <c r="I49" s="4">
        <v>2.5000000000000001E-2</v>
      </c>
      <c r="J49">
        <v>13.3</v>
      </c>
      <c r="K49">
        <v>290</v>
      </c>
      <c r="L49">
        <v>8.1</v>
      </c>
      <c r="M49">
        <v>290</v>
      </c>
      <c r="N49">
        <v>5.4</v>
      </c>
      <c r="O49">
        <v>4623</v>
      </c>
      <c r="P49">
        <v>290</v>
      </c>
      <c r="Q49">
        <v>-11.8</v>
      </c>
      <c r="R49">
        <v>36</v>
      </c>
      <c r="S49">
        <v>51.1</v>
      </c>
      <c r="T49">
        <v>2.5</v>
      </c>
      <c r="U49">
        <v>999.3</v>
      </c>
      <c r="V49">
        <v>1028.9000000000001</v>
      </c>
      <c r="W49">
        <v>1021.7</v>
      </c>
      <c r="X49">
        <v>1026.2</v>
      </c>
      <c r="Y49">
        <v>-0.2</v>
      </c>
      <c r="Z49">
        <v>-9.6</v>
      </c>
      <c r="AA49">
        <v>35436</v>
      </c>
    </row>
    <row r="50" spans="1:27" x14ac:dyDescent="0.3">
      <c r="A50" s="2">
        <v>43880</v>
      </c>
      <c r="B50">
        <v>23858.173927375519</v>
      </c>
      <c r="C50">
        <v>47405</v>
      </c>
      <c r="D50">
        <f t="shared" si="0"/>
        <v>57614832</v>
      </c>
      <c r="E50">
        <v>65471400</v>
      </c>
      <c r="F50">
        <v>1</v>
      </c>
      <c r="G50">
        <v>-7.1</v>
      </c>
      <c r="H50">
        <v>8.1999999999999993</v>
      </c>
      <c r="I50" s="4">
        <v>0.05</v>
      </c>
      <c r="J50">
        <v>9.6999999999999993</v>
      </c>
      <c r="K50">
        <v>340</v>
      </c>
      <c r="L50">
        <v>6.7</v>
      </c>
      <c r="M50">
        <v>320</v>
      </c>
      <c r="N50">
        <v>2.7</v>
      </c>
      <c r="O50">
        <v>2323</v>
      </c>
      <c r="P50">
        <v>320</v>
      </c>
      <c r="Q50">
        <v>-7.3</v>
      </c>
      <c r="R50">
        <v>32</v>
      </c>
      <c r="S50">
        <v>55.3</v>
      </c>
      <c r="T50">
        <v>3.6</v>
      </c>
      <c r="U50">
        <v>1003.2</v>
      </c>
      <c r="V50">
        <v>1031.5999999999999</v>
      </c>
      <c r="W50">
        <v>1027.5</v>
      </c>
      <c r="X50">
        <v>1029.8</v>
      </c>
      <c r="Y50">
        <v>2.4</v>
      </c>
      <c r="Z50">
        <v>-9.1</v>
      </c>
      <c r="AA50">
        <v>35436</v>
      </c>
    </row>
    <row r="51" spans="1:27" x14ac:dyDescent="0.3">
      <c r="A51" s="2">
        <v>43881</v>
      </c>
      <c r="B51">
        <v>19662.802115008031</v>
      </c>
      <c r="C51">
        <v>63480</v>
      </c>
      <c r="D51">
        <f t="shared" si="0"/>
        <v>73252696</v>
      </c>
      <c r="E51">
        <v>83241700</v>
      </c>
      <c r="F51">
        <v>3.4</v>
      </c>
      <c r="G51">
        <v>-3.6</v>
      </c>
      <c r="H51">
        <v>11.8</v>
      </c>
      <c r="I51" s="4">
        <v>7.4999999999999997E-2</v>
      </c>
      <c r="J51">
        <v>8.6999999999999993</v>
      </c>
      <c r="K51">
        <v>290</v>
      </c>
      <c r="L51">
        <v>5.3</v>
      </c>
      <c r="M51">
        <v>320</v>
      </c>
      <c r="N51">
        <v>1.7</v>
      </c>
      <c r="O51">
        <v>1438</v>
      </c>
      <c r="P51">
        <v>320</v>
      </c>
      <c r="Q51">
        <v>-4.3</v>
      </c>
      <c r="R51">
        <v>25</v>
      </c>
      <c r="S51">
        <v>61</v>
      </c>
      <c r="T51">
        <v>4.5</v>
      </c>
      <c r="U51">
        <v>1007.2</v>
      </c>
      <c r="V51">
        <v>1036.2</v>
      </c>
      <c r="W51">
        <v>1031</v>
      </c>
      <c r="X51">
        <v>1033.7</v>
      </c>
      <c r="Y51">
        <v>4.5999999999999996</v>
      </c>
      <c r="Z51">
        <v>-6.4</v>
      </c>
      <c r="AA51">
        <v>35436</v>
      </c>
    </row>
    <row r="52" spans="1:27" x14ac:dyDescent="0.3">
      <c r="A52" s="2">
        <v>43882</v>
      </c>
      <c r="B52">
        <v>24226.307691869999</v>
      </c>
      <c r="C52">
        <v>28790</v>
      </c>
      <c r="D52">
        <f t="shared" si="0"/>
        <v>37254624</v>
      </c>
      <c r="E52">
        <v>42334800</v>
      </c>
      <c r="F52">
        <v>5.3</v>
      </c>
      <c r="G52">
        <v>-3.3</v>
      </c>
      <c r="H52">
        <v>12.4</v>
      </c>
      <c r="I52" s="4">
        <v>0.1</v>
      </c>
      <c r="J52">
        <v>8.8000000000000007</v>
      </c>
      <c r="K52">
        <v>180</v>
      </c>
      <c r="L52">
        <v>5.5</v>
      </c>
      <c r="M52">
        <v>160</v>
      </c>
      <c r="N52">
        <v>1.6</v>
      </c>
      <c r="O52">
        <v>1382</v>
      </c>
      <c r="P52">
        <v>160</v>
      </c>
      <c r="Q52">
        <v>-2.2000000000000002</v>
      </c>
      <c r="R52">
        <v>35</v>
      </c>
      <c r="S52">
        <v>62</v>
      </c>
      <c r="T52">
        <v>5.2</v>
      </c>
      <c r="U52">
        <v>1004.6</v>
      </c>
      <c r="V52">
        <v>1036.5999999999999</v>
      </c>
      <c r="W52">
        <v>1023</v>
      </c>
      <c r="X52">
        <v>1030.8</v>
      </c>
      <c r="Y52">
        <v>6</v>
      </c>
      <c r="Z52">
        <v>-6.3</v>
      </c>
      <c r="AA52">
        <v>35436</v>
      </c>
    </row>
    <row r="53" spans="1:27" x14ac:dyDescent="0.3">
      <c r="A53" s="2">
        <v>43883</v>
      </c>
      <c r="B53">
        <v>21843.993386529801</v>
      </c>
      <c r="C53">
        <v>14692</v>
      </c>
      <c r="D53">
        <f t="shared" si="0"/>
        <v>23627736</v>
      </c>
      <c r="E53">
        <v>26849700</v>
      </c>
      <c r="F53">
        <v>4.7</v>
      </c>
      <c r="G53">
        <v>0.9</v>
      </c>
      <c r="H53">
        <v>8.5</v>
      </c>
      <c r="I53" s="4">
        <v>2.6</v>
      </c>
      <c r="J53">
        <v>18.3</v>
      </c>
      <c r="K53">
        <v>320</v>
      </c>
      <c r="L53">
        <v>10.3</v>
      </c>
      <c r="M53">
        <v>320</v>
      </c>
      <c r="N53">
        <v>5.7</v>
      </c>
      <c r="O53">
        <v>4951</v>
      </c>
      <c r="P53">
        <v>290</v>
      </c>
      <c r="Q53">
        <v>-3.6</v>
      </c>
      <c r="R53">
        <v>28</v>
      </c>
      <c r="S53">
        <v>57.4</v>
      </c>
      <c r="T53">
        <v>4.9000000000000004</v>
      </c>
      <c r="U53">
        <v>997.2</v>
      </c>
      <c r="V53">
        <v>1027.4000000000001</v>
      </c>
      <c r="W53">
        <v>1019.6</v>
      </c>
      <c r="X53">
        <v>1023.3</v>
      </c>
      <c r="Y53">
        <v>6.6</v>
      </c>
      <c r="Z53">
        <v>0.1</v>
      </c>
      <c r="AA53">
        <v>35436</v>
      </c>
    </row>
    <row r="54" spans="1:27" x14ac:dyDescent="0.3">
      <c r="A54" s="2">
        <v>43884</v>
      </c>
      <c r="B54">
        <v>0</v>
      </c>
      <c r="C54">
        <v>0</v>
      </c>
      <c r="D54">
        <f t="shared" si="0"/>
        <v>0</v>
      </c>
      <c r="E54">
        <v>0</v>
      </c>
      <c r="F54">
        <v>2.6</v>
      </c>
      <c r="G54">
        <v>-1.3</v>
      </c>
      <c r="H54">
        <v>7.4</v>
      </c>
      <c r="I54" s="4">
        <v>12.1</v>
      </c>
      <c r="J54">
        <v>16</v>
      </c>
      <c r="K54">
        <v>290</v>
      </c>
      <c r="L54">
        <v>9.4</v>
      </c>
      <c r="M54">
        <v>290</v>
      </c>
      <c r="N54">
        <v>4.7</v>
      </c>
      <c r="O54">
        <v>4056</v>
      </c>
      <c r="P54">
        <v>290</v>
      </c>
      <c r="Q54">
        <v>-8.6</v>
      </c>
      <c r="R54">
        <v>24</v>
      </c>
      <c r="S54">
        <v>44.5</v>
      </c>
      <c r="T54">
        <v>3.2</v>
      </c>
      <c r="U54">
        <v>1002</v>
      </c>
      <c r="V54">
        <v>1031.2</v>
      </c>
      <c r="W54">
        <v>1026.4000000000001</v>
      </c>
      <c r="X54">
        <v>1028.4000000000001</v>
      </c>
      <c r="Y54">
        <v>4.2</v>
      </c>
      <c r="Z54">
        <v>-4.7</v>
      </c>
      <c r="AA54">
        <v>35436</v>
      </c>
    </row>
    <row r="55" spans="1:27" x14ac:dyDescent="0.3">
      <c r="A55" s="2">
        <v>43885</v>
      </c>
      <c r="B55">
        <v>22724.266461647469</v>
      </c>
      <c r="C55">
        <v>45020</v>
      </c>
      <c r="D55">
        <f t="shared" si="0"/>
        <v>68480720</v>
      </c>
      <c r="E55">
        <v>77819000</v>
      </c>
      <c r="F55">
        <v>5.3</v>
      </c>
      <c r="G55">
        <v>-5.2</v>
      </c>
      <c r="H55">
        <v>14.9</v>
      </c>
      <c r="I55" s="4">
        <v>21.6</v>
      </c>
      <c r="J55">
        <v>10.6</v>
      </c>
      <c r="K55">
        <v>320</v>
      </c>
      <c r="L55">
        <v>6.7</v>
      </c>
      <c r="M55">
        <v>320</v>
      </c>
      <c r="N55">
        <v>2.4</v>
      </c>
      <c r="O55">
        <v>2107</v>
      </c>
      <c r="P55">
        <v>290</v>
      </c>
      <c r="Q55">
        <v>-8.1999999999999993</v>
      </c>
      <c r="R55">
        <v>14</v>
      </c>
      <c r="S55">
        <v>45.5</v>
      </c>
      <c r="T55">
        <v>3.4</v>
      </c>
      <c r="U55">
        <v>998.6</v>
      </c>
      <c r="V55">
        <v>1028.5</v>
      </c>
      <c r="W55">
        <v>1021.7</v>
      </c>
      <c r="X55">
        <v>1024.5999999999999</v>
      </c>
      <c r="Y55">
        <v>6.3</v>
      </c>
      <c r="Z55">
        <v>-7.8</v>
      </c>
      <c r="AA55">
        <v>35436</v>
      </c>
    </row>
    <row r="56" spans="1:27" x14ac:dyDescent="0.3">
      <c r="A56" s="2">
        <v>43886</v>
      </c>
      <c r="B56">
        <v>30086.380616338371</v>
      </c>
      <c r="C56">
        <v>48420</v>
      </c>
      <c r="D56">
        <f t="shared" si="0"/>
        <v>66543136</v>
      </c>
      <c r="E56">
        <v>75617200</v>
      </c>
      <c r="F56">
        <v>5.0999999999999996</v>
      </c>
      <c r="G56">
        <v>3.1</v>
      </c>
      <c r="H56">
        <v>6.5</v>
      </c>
      <c r="I56" s="4">
        <v>31.1</v>
      </c>
      <c r="J56">
        <v>4.7</v>
      </c>
      <c r="K56">
        <v>270</v>
      </c>
      <c r="L56">
        <v>3.5</v>
      </c>
      <c r="M56">
        <v>320</v>
      </c>
      <c r="N56">
        <v>1.2</v>
      </c>
      <c r="O56">
        <v>1013</v>
      </c>
      <c r="P56">
        <v>290</v>
      </c>
      <c r="Q56">
        <v>4.5</v>
      </c>
      <c r="R56">
        <v>48</v>
      </c>
      <c r="S56">
        <v>96.6</v>
      </c>
      <c r="T56">
        <v>8.5</v>
      </c>
      <c r="U56">
        <v>993.2</v>
      </c>
      <c r="V56">
        <v>1022.3</v>
      </c>
      <c r="W56">
        <v>1015.8</v>
      </c>
      <c r="X56">
        <v>1019.1</v>
      </c>
      <c r="Y56">
        <v>5.2</v>
      </c>
      <c r="Z56">
        <v>2.6</v>
      </c>
      <c r="AA56">
        <v>35436</v>
      </c>
    </row>
    <row r="57" spans="1:27" x14ac:dyDescent="0.3">
      <c r="A57" s="2">
        <v>43887</v>
      </c>
      <c r="B57">
        <v>27113.731824020251</v>
      </c>
      <c r="C57">
        <v>40384</v>
      </c>
      <c r="D57">
        <f t="shared" si="0"/>
        <v>60328576</v>
      </c>
      <c r="E57">
        <v>68555200</v>
      </c>
      <c r="F57">
        <v>5.7</v>
      </c>
      <c r="G57">
        <v>1.4</v>
      </c>
      <c r="H57">
        <v>10.6</v>
      </c>
      <c r="I57" s="4">
        <v>0</v>
      </c>
      <c r="J57">
        <v>5.5</v>
      </c>
      <c r="K57">
        <v>160</v>
      </c>
      <c r="L57">
        <v>3.6</v>
      </c>
      <c r="M57">
        <v>160</v>
      </c>
      <c r="N57">
        <v>1.4</v>
      </c>
      <c r="O57">
        <v>1219</v>
      </c>
      <c r="P57">
        <v>160</v>
      </c>
      <c r="Q57">
        <v>2.9</v>
      </c>
      <c r="R57">
        <v>66</v>
      </c>
      <c r="S57">
        <v>83.6</v>
      </c>
      <c r="T57">
        <v>7.6</v>
      </c>
      <c r="U57">
        <v>997.4</v>
      </c>
      <c r="V57">
        <v>1026.8</v>
      </c>
      <c r="W57">
        <v>1020.6</v>
      </c>
      <c r="X57">
        <v>1023.4</v>
      </c>
      <c r="Y57">
        <v>8.5</v>
      </c>
      <c r="Z57">
        <v>-0.5</v>
      </c>
      <c r="AA57">
        <v>35436</v>
      </c>
    </row>
    <row r="58" spans="1:27" x14ac:dyDescent="0.3">
      <c r="A58" s="2">
        <v>43888</v>
      </c>
      <c r="B58">
        <v>28724.091992079218</v>
      </c>
      <c r="C58">
        <v>45834</v>
      </c>
      <c r="D58">
        <f t="shared" si="0"/>
        <v>67716968</v>
      </c>
      <c r="E58">
        <v>76951100</v>
      </c>
      <c r="F58">
        <v>3</v>
      </c>
      <c r="G58">
        <v>-1.2</v>
      </c>
      <c r="H58">
        <v>7.7</v>
      </c>
      <c r="I58" s="4">
        <v>0.5</v>
      </c>
      <c r="J58">
        <v>4</v>
      </c>
      <c r="K58">
        <v>180</v>
      </c>
      <c r="L58">
        <v>2.9</v>
      </c>
      <c r="M58">
        <v>180</v>
      </c>
      <c r="N58">
        <v>1.2</v>
      </c>
      <c r="O58">
        <v>1010</v>
      </c>
      <c r="P58">
        <v>340</v>
      </c>
      <c r="Q58">
        <v>-0.1</v>
      </c>
      <c r="R58">
        <v>50</v>
      </c>
      <c r="S58">
        <v>81.599999999999994</v>
      </c>
      <c r="T58">
        <v>6.1</v>
      </c>
      <c r="U58">
        <v>1002.9</v>
      </c>
      <c r="V58">
        <v>1031.0999999999999</v>
      </c>
      <c r="W58">
        <v>1026.7</v>
      </c>
      <c r="X58">
        <v>1029.3</v>
      </c>
      <c r="Y58">
        <v>6.7</v>
      </c>
      <c r="Z58">
        <v>-3.4</v>
      </c>
      <c r="AA58">
        <v>35436</v>
      </c>
    </row>
    <row r="59" spans="1:27" x14ac:dyDescent="0.3">
      <c r="A59" s="2">
        <v>43889</v>
      </c>
      <c r="B59">
        <v>28130.567182650029</v>
      </c>
      <c r="C59">
        <v>60194</v>
      </c>
      <c r="D59">
        <f t="shared" si="0"/>
        <v>79893880</v>
      </c>
      <c r="E59">
        <v>90788500</v>
      </c>
      <c r="F59">
        <v>1.5</v>
      </c>
      <c r="G59">
        <v>-1.8</v>
      </c>
      <c r="H59">
        <v>3</v>
      </c>
      <c r="I59" s="4">
        <v>2.2000000000000002</v>
      </c>
      <c r="J59">
        <v>2.7</v>
      </c>
      <c r="K59">
        <v>340</v>
      </c>
      <c r="L59">
        <v>2.2000000000000002</v>
      </c>
      <c r="M59">
        <v>340</v>
      </c>
      <c r="N59">
        <v>0.6</v>
      </c>
      <c r="O59">
        <v>507</v>
      </c>
      <c r="P59">
        <v>320</v>
      </c>
      <c r="Q59">
        <v>0.7</v>
      </c>
      <c r="R59">
        <v>83</v>
      </c>
      <c r="S59">
        <v>94.8</v>
      </c>
      <c r="T59">
        <v>6.5</v>
      </c>
      <c r="U59">
        <v>998.4</v>
      </c>
      <c r="V59">
        <v>1029.7</v>
      </c>
      <c r="W59">
        <v>1020.9</v>
      </c>
      <c r="X59">
        <v>1024.8</v>
      </c>
      <c r="Y59">
        <v>2.4</v>
      </c>
      <c r="Z59">
        <v>-4.5</v>
      </c>
      <c r="AA59">
        <v>35436</v>
      </c>
    </row>
    <row r="60" spans="1:27" x14ac:dyDescent="0.3">
      <c r="A60" s="2">
        <v>43890</v>
      </c>
      <c r="B60">
        <v>30766.073714544189</v>
      </c>
      <c r="C60">
        <v>14670</v>
      </c>
      <c r="D60">
        <f t="shared" si="0"/>
        <v>24660592</v>
      </c>
      <c r="E60">
        <v>28023400</v>
      </c>
      <c r="F60">
        <v>5.2</v>
      </c>
      <c r="G60">
        <v>1.2</v>
      </c>
      <c r="H60">
        <v>12.2</v>
      </c>
      <c r="I60" s="4">
        <v>1.5</v>
      </c>
      <c r="J60">
        <v>4.8</v>
      </c>
      <c r="K60">
        <v>160</v>
      </c>
      <c r="L60">
        <v>3.2</v>
      </c>
      <c r="M60">
        <v>160</v>
      </c>
      <c r="N60">
        <v>1.3</v>
      </c>
      <c r="O60">
        <v>1141</v>
      </c>
      <c r="P60">
        <v>320</v>
      </c>
      <c r="Q60">
        <v>2.5</v>
      </c>
      <c r="R60">
        <v>49</v>
      </c>
      <c r="S60">
        <v>85.4</v>
      </c>
      <c r="T60">
        <v>7.3</v>
      </c>
      <c r="U60">
        <v>992.8</v>
      </c>
      <c r="V60">
        <v>1021</v>
      </c>
      <c r="W60">
        <v>1015.9</v>
      </c>
      <c r="X60">
        <v>1018.7</v>
      </c>
      <c r="Y60">
        <v>8.3000000000000007</v>
      </c>
      <c r="Z60">
        <v>-1.2</v>
      </c>
      <c r="AA60">
        <v>35436</v>
      </c>
    </row>
    <row r="61" spans="1:27" x14ac:dyDescent="0.3">
      <c r="A61" s="2">
        <v>43891</v>
      </c>
      <c r="B61">
        <v>0</v>
      </c>
      <c r="C61">
        <v>0</v>
      </c>
      <c r="D61">
        <f>E61*0.878</f>
        <v>0</v>
      </c>
      <c r="E61">
        <v>0</v>
      </c>
      <c r="F61">
        <v>7.3</v>
      </c>
      <c r="G61">
        <v>2.2000000000000002</v>
      </c>
      <c r="H61">
        <v>10.9</v>
      </c>
      <c r="I61" s="4">
        <v>0.8</v>
      </c>
      <c r="J61">
        <v>12.5</v>
      </c>
      <c r="K61">
        <v>290</v>
      </c>
      <c r="L61">
        <v>7.6</v>
      </c>
      <c r="M61">
        <v>320</v>
      </c>
      <c r="N61">
        <v>1.4</v>
      </c>
      <c r="O61">
        <v>1218</v>
      </c>
      <c r="P61">
        <v>320</v>
      </c>
      <c r="Q61">
        <v>3.5</v>
      </c>
      <c r="R61">
        <v>57</v>
      </c>
      <c r="S61">
        <v>78.099999999999994</v>
      </c>
      <c r="T61">
        <v>7.9</v>
      </c>
      <c r="U61">
        <v>992.9</v>
      </c>
      <c r="V61">
        <v>1021.2</v>
      </c>
      <c r="W61">
        <v>1016.2</v>
      </c>
      <c r="X61">
        <v>1018.6</v>
      </c>
      <c r="Y61">
        <v>8.6</v>
      </c>
      <c r="Z61">
        <v>0.9</v>
      </c>
      <c r="AA61">
        <v>35535</v>
      </c>
    </row>
    <row r="62" spans="1:27" x14ac:dyDescent="0.3">
      <c r="A62" s="2">
        <v>43892</v>
      </c>
      <c r="B62">
        <v>29331.984025464</v>
      </c>
      <c r="C62">
        <v>98852</v>
      </c>
      <c r="D62">
        <f t="shared" ref="D62:D91" si="1">E62*0.878</f>
        <v>175052654.80000001</v>
      </c>
      <c r="E62">
        <v>199376600</v>
      </c>
      <c r="F62">
        <v>4.3</v>
      </c>
      <c r="G62">
        <v>1.4</v>
      </c>
      <c r="H62">
        <v>8.6</v>
      </c>
      <c r="I62" s="4">
        <v>0.1</v>
      </c>
      <c r="J62">
        <v>13.4</v>
      </c>
      <c r="K62">
        <v>290</v>
      </c>
      <c r="L62">
        <v>7.9</v>
      </c>
      <c r="M62">
        <v>290</v>
      </c>
      <c r="N62">
        <v>4.4000000000000004</v>
      </c>
      <c r="O62">
        <v>3815</v>
      </c>
      <c r="P62">
        <v>290</v>
      </c>
      <c r="Q62">
        <v>-3.2</v>
      </c>
      <c r="R62">
        <v>38</v>
      </c>
      <c r="S62">
        <v>59.6</v>
      </c>
      <c r="T62">
        <v>4.9000000000000004</v>
      </c>
      <c r="U62">
        <v>996.2</v>
      </c>
      <c r="V62">
        <v>1026.9000000000001</v>
      </c>
      <c r="W62">
        <v>1017.6</v>
      </c>
      <c r="X62">
        <v>1022.3</v>
      </c>
      <c r="Y62">
        <v>7.9</v>
      </c>
      <c r="Z62">
        <v>-0.6</v>
      </c>
      <c r="AA62">
        <v>35535</v>
      </c>
    </row>
    <row r="63" spans="1:27" x14ac:dyDescent="0.3">
      <c r="A63" s="2">
        <v>43893</v>
      </c>
      <c r="B63">
        <v>30227.805852892321</v>
      </c>
      <c r="C63">
        <v>63190</v>
      </c>
      <c r="D63">
        <f t="shared" si="1"/>
        <v>95006448.400000006</v>
      </c>
      <c r="E63">
        <v>108207800</v>
      </c>
      <c r="F63">
        <v>5.3</v>
      </c>
      <c r="G63">
        <v>-1.1000000000000001</v>
      </c>
      <c r="H63">
        <v>10.9</v>
      </c>
      <c r="I63" s="4">
        <v>0.05</v>
      </c>
      <c r="J63">
        <v>6.6</v>
      </c>
      <c r="K63">
        <v>160</v>
      </c>
      <c r="L63">
        <v>4.3</v>
      </c>
      <c r="M63">
        <v>160</v>
      </c>
      <c r="N63">
        <v>1.6</v>
      </c>
      <c r="O63">
        <v>1391</v>
      </c>
      <c r="P63">
        <v>320</v>
      </c>
      <c r="Q63">
        <v>0.2</v>
      </c>
      <c r="R63">
        <v>44</v>
      </c>
      <c r="S63">
        <v>71.400000000000006</v>
      </c>
      <c r="T63">
        <v>6.2</v>
      </c>
      <c r="U63">
        <v>998.9</v>
      </c>
      <c r="V63">
        <v>1028.9000000000001</v>
      </c>
      <c r="W63">
        <v>1021.5</v>
      </c>
      <c r="X63">
        <v>1025</v>
      </c>
      <c r="Y63">
        <v>7.2</v>
      </c>
      <c r="Z63">
        <v>-4.2</v>
      </c>
      <c r="AA63">
        <v>35535</v>
      </c>
    </row>
    <row r="64" spans="1:27" x14ac:dyDescent="0.3">
      <c r="A64" s="2">
        <v>43894</v>
      </c>
      <c r="B64">
        <v>25794.01368243499</v>
      </c>
      <c r="C64">
        <v>78982</v>
      </c>
      <c r="D64">
        <f t="shared" si="1"/>
        <v>122832990.2</v>
      </c>
      <c r="E64">
        <v>139900900</v>
      </c>
      <c r="F64">
        <v>3.1</v>
      </c>
      <c r="G64">
        <v>-0.5</v>
      </c>
      <c r="H64">
        <v>7.6</v>
      </c>
      <c r="I64" s="4">
        <v>0</v>
      </c>
      <c r="J64">
        <v>18.100000000000001</v>
      </c>
      <c r="K64">
        <v>290</v>
      </c>
      <c r="L64">
        <v>11.1</v>
      </c>
      <c r="M64">
        <v>320</v>
      </c>
      <c r="N64">
        <v>5.9</v>
      </c>
      <c r="O64">
        <v>5083</v>
      </c>
      <c r="P64">
        <v>290</v>
      </c>
      <c r="Q64">
        <v>-5.0999999999999996</v>
      </c>
      <c r="R64">
        <v>22</v>
      </c>
      <c r="S64">
        <v>56.4</v>
      </c>
      <c r="T64">
        <v>4.3</v>
      </c>
      <c r="U64">
        <v>994.2</v>
      </c>
      <c r="V64">
        <v>1022.6</v>
      </c>
      <c r="W64">
        <v>1017.4</v>
      </c>
      <c r="X64">
        <v>1020.3</v>
      </c>
      <c r="Y64">
        <v>6.5</v>
      </c>
      <c r="Z64">
        <v>-1.1000000000000001</v>
      </c>
      <c r="AA64">
        <v>35535</v>
      </c>
    </row>
    <row r="65" spans="1:27" x14ac:dyDescent="0.3">
      <c r="A65" s="2">
        <v>43895</v>
      </c>
      <c r="B65">
        <v>29751.868193273669</v>
      </c>
      <c r="C65">
        <v>60465</v>
      </c>
      <c r="D65">
        <f t="shared" si="1"/>
        <v>91080559.200000003</v>
      </c>
      <c r="E65">
        <v>103736400</v>
      </c>
      <c r="F65">
        <v>1.7</v>
      </c>
      <c r="G65">
        <v>-2.4</v>
      </c>
      <c r="H65">
        <v>7.2</v>
      </c>
      <c r="I65" s="4">
        <v>0</v>
      </c>
      <c r="J65">
        <v>11.8</v>
      </c>
      <c r="K65">
        <v>290</v>
      </c>
      <c r="L65">
        <v>7.3</v>
      </c>
      <c r="M65">
        <v>290</v>
      </c>
      <c r="N65">
        <v>4.2</v>
      </c>
      <c r="O65">
        <v>3629</v>
      </c>
      <c r="P65">
        <v>290</v>
      </c>
      <c r="Q65">
        <v>-8.4</v>
      </c>
      <c r="R65">
        <v>27</v>
      </c>
      <c r="S65">
        <v>48.6</v>
      </c>
      <c r="T65">
        <v>3.2</v>
      </c>
      <c r="U65">
        <v>997.9</v>
      </c>
      <c r="V65">
        <v>1026.4000000000001</v>
      </c>
      <c r="W65">
        <v>1022.3</v>
      </c>
      <c r="X65">
        <v>1024.3</v>
      </c>
      <c r="Y65">
        <v>5.4</v>
      </c>
      <c r="Z65">
        <v>-6.6</v>
      </c>
      <c r="AA65">
        <v>35535</v>
      </c>
    </row>
    <row r="66" spans="1:27" x14ac:dyDescent="0.3">
      <c r="A66" s="2">
        <v>43896</v>
      </c>
      <c r="B66">
        <v>21554.694309274739</v>
      </c>
      <c r="C66">
        <v>43842</v>
      </c>
      <c r="D66">
        <f t="shared" si="1"/>
        <v>62905100.200000003</v>
      </c>
      <c r="E66">
        <v>71645900</v>
      </c>
      <c r="F66">
        <v>2.2000000000000002</v>
      </c>
      <c r="G66">
        <v>-6.9</v>
      </c>
      <c r="H66">
        <v>12.9</v>
      </c>
      <c r="I66" s="4">
        <v>0</v>
      </c>
      <c r="J66">
        <v>8.6</v>
      </c>
      <c r="K66">
        <v>270</v>
      </c>
      <c r="L66">
        <v>5.4</v>
      </c>
      <c r="M66">
        <v>290</v>
      </c>
      <c r="N66">
        <v>1.6</v>
      </c>
      <c r="O66">
        <v>1406</v>
      </c>
      <c r="P66">
        <v>320</v>
      </c>
      <c r="Q66">
        <v>-9.1</v>
      </c>
      <c r="R66">
        <v>11</v>
      </c>
      <c r="S66">
        <v>51.3</v>
      </c>
      <c r="T66">
        <v>3.2</v>
      </c>
      <c r="U66">
        <v>996.3</v>
      </c>
      <c r="V66">
        <v>1025.7</v>
      </c>
      <c r="W66">
        <v>1019.1</v>
      </c>
      <c r="X66">
        <v>1022.6</v>
      </c>
      <c r="Y66">
        <v>5.5</v>
      </c>
      <c r="Z66">
        <v>-11</v>
      </c>
      <c r="AA66">
        <v>35535</v>
      </c>
    </row>
    <row r="67" spans="1:27" x14ac:dyDescent="0.3">
      <c r="A67" s="2">
        <v>43897</v>
      </c>
      <c r="B67">
        <v>24277.765532847079</v>
      </c>
      <c r="C67">
        <v>22880</v>
      </c>
      <c r="D67">
        <f t="shared" si="1"/>
        <v>39677259</v>
      </c>
      <c r="E67">
        <v>45190500</v>
      </c>
      <c r="F67">
        <v>4.5</v>
      </c>
      <c r="G67">
        <v>-2.2000000000000002</v>
      </c>
      <c r="H67">
        <v>10.5</v>
      </c>
      <c r="I67" s="4">
        <v>0</v>
      </c>
      <c r="J67">
        <v>3.8</v>
      </c>
      <c r="K67">
        <v>160</v>
      </c>
      <c r="L67">
        <v>2.8</v>
      </c>
      <c r="M67">
        <v>320</v>
      </c>
      <c r="N67">
        <v>1.3</v>
      </c>
      <c r="O67">
        <v>1136</v>
      </c>
      <c r="P67">
        <v>320</v>
      </c>
      <c r="Q67">
        <v>-3</v>
      </c>
      <c r="R67">
        <v>33</v>
      </c>
      <c r="S67">
        <v>60.1</v>
      </c>
      <c r="T67">
        <v>5</v>
      </c>
      <c r="U67">
        <v>993.1</v>
      </c>
      <c r="V67">
        <v>1021.5</v>
      </c>
      <c r="W67">
        <v>1016.5</v>
      </c>
      <c r="X67">
        <v>1019.1</v>
      </c>
      <c r="Y67">
        <v>5.3</v>
      </c>
      <c r="Z67">
        <v>-5.0999999999999996</v>
      </c>
      <c r="AA67">
        <v>35535</v>
      </c>
    </row>
    <row r="68" spans="1:27" x14ac:dyDescent="0.3">
      <c r="A68" s="2">
        <v>43898</v>
      </c>
      <c r="B68">
        <v>0</v>
      </c>
      <c r="C68">
        <v>0</v>
      </c>
      <c r="D68">
        <f t="shared" si="1"/>
        <v>0</v>
      </c>
      <c r="E68">
        <v>0</v>
      </c>
      <c r="F68">
        <v>6.5</v>
      </c>
      <c r="G68">
        <v>-2.4</v>
      </c>
      <c r="H68">
        <v>16.2</v>
      </c>
      <c r="I68" s="4">
        <v>0</v>
      </c>
      <c r="J68">
        <v>5.7</v>
      </c>
      <c r="K68">
        <v>160</v>
      </c>
      <c r="L68">
        <v>3.2</v>
      </c>
      <c r="M68">
        <v>140</v>
      </c>
      <c r="N68">
        <v>1.7</v>
      </c>
      <c r="O68">
        <v>1491</v>
      </c>
      <c r="P68">
        <v>320</v>
      </c>
      <c r="Q68">
        <v>-1.4</v>
      </c>
      <c r="R68">
        <v>22</v>
      </c>
      <c r="S68">
        <v>62.4</v>
      </c>
      <c r="T68">
        <v>5.5</v>
      </c>
      <c r="U68">
        <v>993.7</v>
      </c>
      <c r="V68">
        <v>1022.4</v>
      </c>
      <c r="W68">
        <v>1016.4</v>
      </c>
      <c r="X68">
        <v>1019.4</v>
      </c>
      <c r="Y68">
        <v>9.4</v>
      </c>
      <c r="Z68">
        <v>-6.1</v>
      </c>
      <c r="AA68">
        <v>35535</v>
      </c>
    </row>
    <row r="69" spans="1:27" x14ac:dyDescent="0.3">
      <c r="A69" s="2">
        <v>43899</v>
      </c>
      <c r="B69">
        <v>31375.700130250902</v>
      </c>
      <c r="C69">
        <v>67312</v>
      </c>
      <c r="D69">
        <f t="shared" si="1"/>
        <v>106913269.8</v>
      </c>
      <c r="E69">
        <v>121769100</v>
      </c>
      <c r="F69">
        <v>8.1</v>
      </c>
      <c r="G69">
        <v>-1</v>
      </c>
      <c r="H69">
        <v>15.3</v>
      </c>
      <c r="I69" s="4">
        <v>0</v>
      </c>
      <c r="J69">
        <v>4.9000000000000004</v>
      </c>
      <c r="K69">
        <v>160</v>
      </c>
      <c r="L69">
        <v>3</v>
      </c>
      <c r="M69">
        <v>320</v>
      </c>
      <c r="N69">
        <v>1.5</v>
      </c>
      <c r="O69">
        <v>1321</v>
      </c>
      <c r="P69">
        <v>320</v>
      </c>
      <c r="Q69">
        <v>2.2000000000000002</v>
      </c>
      <c r="R69">
        <v>32</v>
      </c>
      <c r="S69">
        <v>70</v>
      </c>
      <c r="T69">
        <v>7.2</v>
      </c>
      <c r="U69">
        <v>989.4</v>
      </c>
      <c r="V69">
        <v>1020.3</v>
      </c>
      <c r="W69">
        <v>1010.7</v>
      </c>
      <c r="X69">
        <v>1015</v>
      </c>
      <c r="Y69">
        <v>9.9</v>
      </c>
      <c r="Z69">
        <v>-4.2</v>
      </c>
      <c r="AA69">
        <v>35535</v>
      </c>
    </row>
    <row r="70" spans="1:27" x14ac:dyDescent="0.3">
      <c r="A70" s="2">
        <v>43900</v>
      </c>
      <c r="B70">
        <v>25356.27857820403</v>
      </c>
      <c r="C70">
        <v>59750</v>
      </c>
      <c r="D70">
        <f t="shared" si="1"/>
        <v>84446654.599999994</v>
      </c>
      <c r="E70">
        <v>96180700</v>
      </c>
      <c r="F70">
        <v>7.6</v>
      </c>
      <c r="G70">
        <v>4.8</v>
      </c>
      <c r="H70">
        <v>9.6</v>
      </c>
      <c r="I70" s="4">
        <v>4.5999999999999996</v>
      </c>
      <c r="J70">
        <v>13.5</v>
      </c>
      <c r="K70">
        <v>270</v>
      </c>
      <c r="L70">
        <v>7.9</v>
      </c>
      <c r="M70">
        <v>290</v>
      </c>
      <c r="N70">
        <v>3.6</v>
      </c>
      <c r="O70">
        <v>3128</v>
      </c>
      <c r="P70">
        <v>290</v>
      </c>
      <c r="Q70">
        <v>5.2</v>
      </c>
      <c r="R70">
        <v>67</v>
      </c>
      <c r="S70">
        <v>85.4</v>
      </c>
      <c r="T70">
        <v>8.9</v>
      </c>
      <c r="U70">
        <v>980.6</v>
      </c>
      <c r="V70">
        <v>1010.7</v>
      </c>
      <c r="W70">
        <v>1002.6</v>
      </c>
      <c r="X70">
        <v>1006</v>
      </c>
      <c r="Y70">
        <v>8.8000000000000007</v>
      </c>
      <c r="Z70">
        <v>3.9</v>
      </c>
      <c r="AA70">
        <v>35535</v>
      </c>
    </row>
    <row r="71" spans="1:27" x14ac:dyDescent="0.3">
      <c r="A71" s="2">
        <v>43901</v>
      </c>
      <c r="B71">
        <v>25708.670708047659</v>
      </c>
      <c r="C71">
        <v>35480</v>
      </c>
      <c r="D71">
        <f t="shared" si="1"/>
        <v>45391195.200000003</v>
      </c>
      <c r="E71">
        <v>51698400</v>
      </c>
      <c r="F71">
        <v>3.9</v>
      </c>
      <c r="G71">
        <v>0.9</v>
      </c>
      <c r="H71">
        <v>8</v>
      </c>
      <c r="I71" s="4">
        <v>3.68</v>
      </c>
      <c r="J71">
        <v>14.4</v>
      </c>
      <c r="K71">
        <v>250</v>
      </c>
      <c r="L71">
        <v>8</v>
      </c>
      <c r="M71">
        <v>290</v>
      </c>
      <c r="N71">
        <v>5.6</v>
      </c>
      <c r="O71">
        <v>4827</v>
      </c>
      <c r="P71">
        <v>290</v>
      </c>
      <c r="Q71">
        <v>-6.5</v>
      </c>
      <c r="R71">
        <v>26</v>
      </c>
      <c r="S71">
        <v>48.8</v>
      </c>
      <c r="T71">
        <v>3.8</v>
      </c>
      <c r="U71">
        <v>990.7</v>
      </c>
      <c r="V71">
        <v>1022.3</v>
      </c>
      <c r="W71">
        <v>1009.2</v>
      </c>
      <c r="X71">
        <v>1016.7</v>
      </c>
      <c r="Y71">
        <v>5.4</v>
      </c>
      <c r="Z71">
        <v>-0.5</v>
      </c>
      <c r="AA71">
        <v>35535</v>
      </c>
    </row>
    <row r="72" spans="1:27" x14ac:dyDescent="0.3">
      <c r="A72" s="2">
        <v>43902</v>
      </c>
      <c r="B72">
        <v>28027.00901431037</v>
      </c>
      <c r="C72">
        <v>73135</v>
      </c>
      <c r="D72">
        <f t="shared" si="1"/>
        <v>110097249</v>
      </c>
      <c r="E72">
        <v>125395500</v>
      </c>
      <c r="F72">
        <v>6.5</v>
      </c>
      <c r="G72">
        <v>-4.2</v>
      </c>
      <c r="H72">
        <v>14.7</v>
      </c>
      <c r="I72" s="4">
        <v>2.76</v>
      </c>
      <c r="J72">
        <v>12.3</v>
      </c>
      <c r="K72">
        <v>290</v>
      </c>
      <c r="L72">
        <v>6.6</v>
      </c>
      <c r="M72">
        <v>290</v>
      </c>
      <c r="N72">
        <v>2.1</v>
      </c>
      <c r="O72">
        <v>1783</v>
      </c>
      <c r="P72">
        <v>290</v>
      </c>
      <c r="Q72">
        <v>-6.6</v>
      </c>
      <c r="R72">
        <v>20</v>
      </c>
      <c r="S72">
        <v>43.9</v>
      </c>
      <c r="T72">
        <v>3.8</v>
      </c>
      <c r="U72">
        <v>995.9</v>
      </c>
      <c r="V72">
        <v>1025.0999999999999</v>
      </c>
      <c r="W72">
        <v>1017.5</v>
      </c>
      <c r="X72">
        <v>1021.7</v>
      </c>
      <c r="Y72">
        <v>8.3000000000000007</v>
      </c>
      <c r="Z72">
        <v>-7</v>
      </c>
      <c r="AA72">
        <v>35535</v>
      </c>
    </row>
    <row r="73" spans="1:27" x14ac:dyDescent="0.3">
      <c r="A73" s="2">
        <v>43903</v>
      </c>
      <c r="B73">
        <v>26832.489639977721</v>
      </c>
      <c r="C73">
        <v>56435</v>
      </c>
      <c r="D73">
        <f t="shared" si="1"/>
        <v>86981967.400000006</v>
      </c>
      <c r="E73">
        <v>99068300</v>
      </c>
      <c r="F73">
        <v>7.7</v>
      </c>
      <c r="G73">
        <v>2.5</v>
      </c>
      <c r="H73">
        <v>12.5</v>
      </c>
      <c r="I73" s="4">
        <v>1.84</v>
      </c>
      <c r="J73">
        <v>12.1</v>
      </c>
      <c r="K73">
        <v>290</v>
      </c>
      <c r="L73">
        <v>8.3000000000000007</v>
      </c>
      <c r="M73">
        <v>290</v>
      </c>
      <c r="N73">
        <v>4.8</v>
      </c>
      <c r="O73">
        <v>4172</v>
      </c>
      <c r="P73">
        <v>290</v>
      </c>
      <c r="Q73">
        <v>-6.3</v>
      </c>
      <c r="R73">
        <v>13</v>
      </c>
      <c r="S73">
        <v>40.299999999999997</v>
      </c>
      <c r="T73">
        <v>4.0999999999999996</v>
      </c>
      <c r="U73">
        <v>994</v>
      </c>
      <c r="V73">
        <v>1022</v>
      </c>
      <c r="W73">
        <v>1017.1</v>
      </c>
      <c r="X73">
        <v>1019.7</v>
      </c>
      <c r="Y73">
        <v>9.8000000000000007</v>
      </c>
      <c r="Z73">
        <v>2.1</v>
      </c>
      <c r="AA73">
        <v>35535</v>
      </c>
    </row>
    <row r="74" spans="1:27" x14ac:dyDescent="0.3">
      <c r="A74" s="2">
        <v>43904</v>
      </c>
      <c r="B74">
        <v>26160.144272147769</v>
      </c>
      <c r="C74">
        <v>26820</v>
      </c>
      <c r="D74">
        <f t="shared" si="1"/>
        <v>41644769.200000003</v>
      </c>
      <c r="E74">
        <v>47431400</v>
      </c>
      <c r="F74">
        <v>4.4000000000000004</v>
      </c>
      <c r="G74">
        <v>-1.3</v>
      </c>
      <c r="H74">
        <v>9.1999999999999993</v>
      </c>
      <c r="I74" s="4">
        <v>0.92</v>
      </c>
      <c r="J74">
        <v>13.1</v>
      </c>
      <c r="K74">
        <v>290</v>
      </c>
      <c r="L74">
        <v>7.4</v>
      </c>
      <c r="M74">
        <v>290</v>
      </c>
      <c r="N74">
        <v>4.5999999999999996</v>
      </c>
      <c r="O74">
        <v>3996</v>
      </c>
      <c r="P74">
        <v>290</v>
      </c>
      <c r="Q74">
        <v>-8.6</v>
      </c>
      <c r="R74">
        <v>20</v>
      </c>
      <c r="S74">
        <v>39.5</v>
      </c>
      <c r="T74">
        <v>3.3</v>
      </c>
      <c r="U74">
        <v>988.8</v>
      </c>
      <c r="V74">
        <v>1019.5</v>
      </c>
      <c r="W74">
        <v>1011.2</v>
      </c>
      <c r="X74">
        <v>1014.7</v>
      </c>
      <c r="Y74">
        <v>8</v>
      </c>
      <c r="Z74">
        <v>-2.5</v>
      </c>
      <c r="AA74">
        <v>35535</v>
      </c>
    </row>
    <row r="75" spans="1:27" x14ac:dyDescent="0.3">
      <c r="A75" s="2">
        <v>43905</v>
      </c>
      <c r="B75">
        <v>0</v>
      </c>
      <c r="C75">
        <v>0</v>
      </c>
      <c r="D75">
        <f t="shared" si="1"/>
        <v>0</v>
      </c>
      <c r="E75">
        <v>0</v>
      </c>
      <c r="F75">
        <v>4.5</v>
      </c>
      <c r="G75">
        <v>1.1000000000000001</v>
      </c>
      <c r="H75">
        <v>9.6</v>
      </c>
      <c r="I75" s="4">
        <v>0</v>
      </c>
      <c r="J75">
        <v>17.7</v>
      </c>
      <c r="K75">
        <v>320</v>
      </c>
      <c r="L75">
        <v>11.6</v>
      </c>
      <c r="M75">
        <v>320</v>
      </c>
      <c r="N75">
        <v>5.5</v>
      </c>
      <c r="O75">
        <v>4760</v>
      </c>
      <c r="P75">
        <v>290</v>
      </c>
      <c r="Q75">
        <v>-5.8</v>
      </c>
      <c r="R75">
        <v>20</v>
      </c>
      <c r="S75">
        <v>49.5</v>
      </c>
      <c r="T75">
        <v>4.0999999999999996</v>
      </c>
      <c r="U75">
        <v>984.7</v>
      </c>
      <c r="V75">
        <v>1015.9</v>
      </c>
      <c r="W75">
        <v>1005.5</v>
      </c>
      <c r="X75">
        <v>1010.4</v>
      </c>
      <c r="Y75">
        <v>7.2</v>
      </c>
      <c r="Z75">
        <v>-0.1</v>
      </c>
      <c r="AA75">
        <v>35535</v>
      </c>
    </row>
    <row r="76" spans="1:27" x14ac:dyDescent="0.3">
      <c r="A76" s="2">
        <v>43906</v>
      </c>
      <c r="B76">
        <v>30731.822373078001</v>
      </c>
      <c r="C76">
        <v>72958</v>
      </c>
      <c r="D76">
        <f t="shared" si="1"/>
        <v>119921542.2</v>
      </c>
      <c r="E76">
        <v>136584900</v>
      </c>
      <c r="F76">
        <v>5</v>
      </c>
      <c r="G76">
        <v>-0.4</v>
      </c>
      <c r="H76">
        <v>10.5</v>
      </c>
      <c r="I76" s="4">
        <v>0.05</v>
      </c>
      <c r="J76">
        <v>11</v>
      </c>
      <c r="K76">
        <v>290</v>
      </c>
      <c r="L76">
        <v>6.4</v>
      </c>
      <c r="M76">
        <v>290</v>
      </c>
      <c r="N76">
        <v>4</v>
      </c>
      <c r="O76">
        <v>3446</v>
      </c>
      <c r="P76">
        <v>320</v>
      </c>
      <c r="Q76">
        <v>-8.3000000000000007</v>
      </c>
      <c r="R76">
        <v>13</v>
      </c>
      <c r="S76">
        <v>41.4</v>
      </c>
      <c r="T76">
        <v>3.4</v>
      </c>
      <c r="U76">
        <v>994.7</v>
      </c>
      <c r="V76">
        <v>1023.4</v>
      </c>
      <c r="W76">
        <v>1015.9</v>
      </c>
      <c r="X76">
        <v>1020.7</v>
      </c>
      <c r="Y76">
        <v>9</v>
      </c>
      <c r="Z76">
        <v>-2.2000000000000002</v>
      </c>
      <c r="AA76">
        <v>35535</v>
      </c>
    </row>
    <row r="77" spans="1:27" x14ac:dyDescent="0.3">
      <c r="A77" s="2">
        <v>43907</v>
      </c>
      <c r="B77">
        <v>27620.07806148666</v>
      </c>
      <c r="C77">
        <v>72330</v>
      </c>
      <c r="D77">
        <f t="shared" si="1"/>
        <v>104355392.40000001</v>
      </c>
      <c r="E77">
        <v>118855800</v>
      </c>
      <c r="F77">
        <v>5.6</v>
      </c>
      <c r="G77">
        <v>1.7</v>
      </c>
      <c r="H77">
        <v>9.6999999999999993</v>
      </c>
      <c r="I77" s="4">
        <v>0.1</v>
      </c>
      <c r="J77">
        <v>13.4</v>
      </c>
      <c r="K77">
        <v>320</v>
      </c>
      <c r="L77">
        <v>9.1</v>
      </c>
      <c r="M77">
        <v>320</v>
      </c>
      <c r="N77">
        <v>3.7</v>
      </c>
      <c r="O77">
        <v>3202</v>
      </c>
      <c r="P77">
        <v>290</v>
      </c>
      <c r="Q77">
        <v>-0.8</v>
      </c>
      <c r="R77">
        <v>38</v>
      </c>
      <c r="S77">
        <v>63.8</v>
      </c>
      <c r="T77">
        <v>5.9</v>
      </c>
      <c r="U77">
        <v>990.1</v>
      </c>
      <c r="V77">
        <v>1019.5</v>
      </c>
      <c r="W77">
        <v>1012.1</v>
      </c>
      <c r="X77">
        <v>1015.9</v>
      </c>
      <c r="Y77">
        <v>5.2</v>
      </c>
      <c r="Z77">
        <v>0.7</v>
      </c>
      <c r="AA77">
        <v>35535</v>
      </c>
    </row>
    <row r="78" spans="1:27" x14ac:dyDescent="0.3">
      <c r="A78" s="2">
        <v>43908</v>
      </c>
      <c r="B78">
        <v>22338.04744931309</v>
      </c>
      <c r="C78">
        <v>83244</v>
      </c>
      <c r="D78">
        <f t="shared" si="1"/>
        <v>121065751.8</v>
      </c>
      <c r="E78">
        <v>137888100</v>
      </c>
      <c r="F78">
        <v>8.3000000000000007</v>
      </c>
      <c r="G78">
        <v>-2.1</v>
      </c>
      <c r="H78">
        <v>17.7</v>
      </c>
      <c r="I78" s="4">
        <v>0.86666666699999995</v>
      </c>
      <c r="J78">
        <v>8.8000000000000007</v>
      </c>
      <c r="K78">
        <v>290</v>
      </c>
      <c r="L78">
        <v>5.0999999999999996</v>
      </c>
      <c r="M78">
        <v>290</v>
      </c>
      <c r="N78">
        <v>2.1</v>
      </c>
      <c r="O78">
        <v>1794</v>
      </c>
      <c r="P78">
        <v>320</v>
      </c>
      <c r="Q78">
        <v>-2.2000000000000002</v>
      </c>
      <c r="R78">
        <v>19</v>
      </c>
      <c r="S78">
        <v>52.5</v>
      </c>
      <c r="T78">
        <v>5.2</v>
      </c>
      <c r="U78">
        <v>988.6</v>
      </c>
      <c r="V78">
        <v>1018.2</v>
      </c>
      <c r="W78">
        <v>1010.3</v>
      </c>
      <c r="X78">
        <v>1014.1</v>
      </c>
      <c r="Y78">
        <v>12.1</v>
      </c>
      <c r="Z78">
        <v>-5.2</v>
      </c>
      <c r="AA78">
        <v>35535</v>
      </c>
    </row>
    <row r="79" spans="1:27" x14ac:dyDescent="0.3">
      <c r="A79" s="2">
        <v>43909</v>
      </c>
      <c r="B79">
        <v>27015.6729061732</v>
      </c>
      <c r="C79">
        <v>95210</v>
      </c>
      <c r="D79">
        <f t="shared" si="1"/>
        <v>137082842.40000001</v>
      </c>
      <c r="E79">
        <v>156130800</v>
      </c>
      <c r="F79">
        <v>6.6</v>
      </c>
      <c r="G79">
        <v>-0.5</v>
      </c>
      <c r="H79">
        <v>15.4</v>
      </c>
      <c r="I79" s="4">
        <v>1.6333333329999999</v>
      </c>
      <c r="J79">
        <v>20.7</v>
      </c>
      <c r="K79">
        <v>320</v>
      </c>
      <c r="L79">
        <v>11.2</v>
      </c>
      <c r="M79">
        <v>320</v>
      </c>
      <c r="N79">
        <v>4.2</v>
      </c>
      <c r="O79">
        <v>3664</v>
      </c>
      <c r="P79">
        <v>290</v>
      </c>
      <c r="Q79">
        <v>-3.5</v>
      </c>
      <c r="R79">
        <v>24</v>
      </c>
      <c r="S79">
        <v>51.4</v>
      </c>
      <c r="T79">
        <v>4.8</v>
      </c>
      <c r="U79">
        <v>980.9</v>
      </c>
      <c r="V79">
        <v>1011.8</v>
      </c>
      <c r="W79">
        <v>1000.6</v>
      </c>
      <c r="X79">
        <v>1006.3</v>
      </c>
      <c r="Y79">
        <v>8.9</v>
      </c>
      <c r="Z79">
        <v>-3.3</v>
      </c>
      <c r="AA79">
        <v>35535</v>
      </c>
    </row>
    <row r="80" spans="1:27" x14ac:dyDescent="0.3">
      <c r="A80" s="2">
        <v>43910</v>
      </c>
      <c r="B80">
        <v>25972.435742479709</v>
      </c>
      <c r="C80">
        <v>73972</v>
      </c>
      <c r="D80">
        <f t="shared" si="1"/>
        <v>97800859</v>
      </c>
      <c r="E80">
        <v>111390500</v>
      </c>
      <c r="F80">
        <v>9.4</v>
      </c>
      <c r="G80">
        <v>4.3</v>
      </c>
      <c r="H80">
        <v>15.6</v>
      </c>
      <c r="I80" s="4">
        <v>2.4</v>
      </c>
      <c r="J80">
        <v>17.3</v>
      </c>
      <c r="K80">
        <v>290</v>
      </c>
      <c r="L80">
        <v>10.9</v>
      </c>
      <c r="M80">
        <v>320</v>
      </c>
      <c r="N80">
        <v>4.9000000000000004</v>
      </c>
      <c r="O80">
        <v>4273</v>
      </c>
      <c r="P80">
        <v>290</v>
      </c>
      <c r="Q80">
        <v>-5.9</v>
      </c>
      <c r="R80">
        <v>19</v>
      </c>
      <c r="S80">
        <v>35.5</v>
      </c>
      <c r="T80">
        <v>4</v>
      </c>
      <c r="U80">
        <v>987.6</v>
      </c>
      <c r="V80">
        <v>1015.2</v>
      </c>
      <c r="W80">
        <v>1010.8</v>
      </c>
      <c r="X80">
        <v>1013</v>
      </c>
      <c r="Y80">
        <v>11.9</v>
      </c>
      <c r="Z80">
        <v>-0.1</v>
      </c>
      <c r="AA80">
        <v>35535</v>
      </c>
    </row>
    <row r="81" spans="1:27" x14ac:dyDescent="0.3">
      <c r="A81" s="2">
        <v>43911</v>
      </c>
      <c r="B81">
        <v>24750.40774897172</v>
      </c>
      <c r="C81">
        <v>18065</v>
      </c>
      <c r="D81">
        <f t="shared" si="1"/>
        <v>25369107.600000001</v>
      </c>
      <c r="E81">
        <v>28894200</v>
      </c>
      <c r="F81">
        <v>14.2</v>
      </c>
      <c r="G81">
        <v>3.1</v>
      </c>
      <c r="H81">
        <v>22.7</v>
      </c>
      <c r="I81" s="4">
        <v>3.1666666669999999</v>
      </c>
      <c r="J81">
        <v>13.4</v>
      </c>
      <c r="K81">
        <v>320</v>
      </c>
      <c r="L81">
        <v>8.5</v>
      </c>
      <c r="M81">
        <v>320</v>
      </c>
      <c r="N81">
        <v>2.6</v>
      </c>
      <c r="O81">
        <v>2206</v>
      </c>
      <c r="P81">
        <v>270</v>
      </c>
      <c r="Q81">
        <v>1.2</v>
      </c>
      <c r="R81">
        <v>24</v>
      </c>
      <c r="S81">
        <v>42.5</v>
      </c>
      <c r="T81">
        <v>7</v>
      </c>
      <c r="U81">
        <v>985.9</v>
      </c>
      <c r="V81">
        <v>1014.4</v>
      </c>
      <c r="W81">
        <v>1007.1</v>
      </c>
      <c r="X81">
        <v>1010.7</v>
      </c>
      <c r="Y81">
        <v>15.4</v>
      </c>
      <c r="Z81">
        <v>-0.6</v>
      </c>
      <c r="AA81">
        <v>35535</v>
      </c>
    </row>
    <row r="82" spans="1:27" x14ac:dyDescent="0.3">
      <c r="A82" s="2">
        <v>43912</v>
      </c>
      <c r="B82">
        <v>0</v>
      </c>
      <c r="C82">
        <v>0</v>
      </c>
      <c r="D82">
        <f t="shared" si="1"/>
        <v>0</v>
      </c>
      <c r="E82">
        <v>0</v>
      </c>
      <c r="F82">
        <v>13.3</v>
      </c>
      <c r="G82">
        <v>5</v>
      </c>
      <c r="H82">
        <v>19.7</v>
      </c>
      <c r="I82" s="4">
        <v>3.9333333330000002</v>
      </c>
      <c r="J82">
        <v>12.3</v>
      </c>
      <c r="K82">
        <v>320</v>
      </c>
      <c r="L82">
        <v>7.4</v>
      </c>
      <c r="M82">
        <v>290</v>
      </c>
      <c r="N82">
        <v>3.9</v>
      </c>
      <c r="O82">
        <v>3394</v>
      </c>
      <c r="P82">
        <v>320</v>
      </c>
      <c r="Q82">
        <v>1</v>
      </c>
      <c r="R82">
        <v>19</v>
      </c>
      <c r="S82">
        <v>48.1</v>
      </c>
      <c r="T82">
        <v>6.9</v>
      </c>
      <c r="U82">
        <v>987.4</v>
      </c>
      <c r="V82">
        <v>1017.2</v>
      </c>
      <c r="W82">
        <v>1008.2</v>
      </c>
      <c r="X82">
        <v>1012.3</v>
      </c>
      <c r="Y82">
        <v>17.7</v>
      </c>
      <c r="Z82">
        <v>-0.3</v>
      </c>
      <c r="AA82">
        <v>35535</v>
      </c>
    </row>
    <row r="83" spans="1:27" x14ac:dyDescent="0.3">
      <c r="A83" s="2">
        <v>43913</v>
      </c>
      <c r="B83">
        <v>27231.19423223838</v>
      </c>
      <c r="C83">
        <v>94718</v>
      </c>
      <c r="D83">
        <f t="shared" si="1"/>
        <v>153262977.59999999</v>
      </c>
      <c r="E83">
        <v>174559200</v>
      </c>
      <c r="F83">
        <v>8.1</v>
      </c>
      <c r="G83">
        <v>-0.5</v>
      </c>
      <c r="H83">
        <v>16.5</v>
      </c>
      <c r="I83" s="4">
        <v>4.7</v>
      </c>
      <c r="J83">
        <v>13.6</v>
      </c>
      <c r="K83">
        <v>290</v>
      </c>
      <c r="L83">
        <v>8.1999999999999993</v>
      </c>
      <c r="M83">
        <v>320</v>
      </c>
      <c r="N83">
        <v>3.1</v>
      </c>
      <c r="O83">
        <v>2658</v>
      </c>
      <c r="P83">
        <v>290</v>
      </c>
      <c r="Q83">
        <v>-1.9</v>
      </c>
      <c r="R83">
        <v>21</v>
      </c>
      <c r="S83">
        <v>56.1</v>
      </c>
      <c r="T83">
        <v>5.4</v>
      </c>
      <c r="U83">
        <v>991.8</v>
      </c>
      <c r="V83">
        <v>1020</v>
      </c>
      <c r="W83">
        <v>1013.7</v>
      </c>
      <c r="X83">
        <v>1017.4</v>
      </c>
      <c r="Y83">
        <v>12.6</v>
      </c>
      <c r="Z83">
        <v>-4.4000000000000004</v>
      </c>
      <c r="AA83">
        <v>35535</v>
      </c>
    </row>
    <row r="84" spans="1:27" x14ac:dyDescent="0.3">
      <c r="A84" s="2">
        <v>43914</v>
      </c>
      <c r="B84">
        <v>28522.221324057391</v>
      </c>
      <c r="C84">
        <v>85580</v>
      </c>
      <c r="D84">
        <f t="shared" si="1"/>
        <v>135694636.59999999</v>
      </c>
      <c r="E84">
        <v>154549700</v>
      </c>
      <c r="F84">
        <v>7.9</v>
      </c>
      <c r="G84">
        <v>-1.8</v>
      </c>
      <c r="H84">
        <v>16.8</v>
      </c>
      <c r="I84" s="4">
        <v>5.4666666670000001</v>
      </c>
      <c r="J84">
        <v>6.9</v>
      </c>
      <c r="K84">
        <v>200</v>
      </c>
      <c r="L84">
        <v>4.4000000000000004</v>
      </c>
      <c r="M84">
        <v>140</v>
      </c>
      <c r="N84">
        <v>1.9</v>
      </c>
      <c r="O84">
        <v>1662</v>
      </c>
      <c r="P84">
        <v>160</v>
      </c>
      <c r="Q84">
        <v>-1.5</v>
      </c>
      <c r="R84">
        <v>23</v>
      </c>
      <c r="S84">
        <v>56.5</v>
      </c>
      <c r="T84">
        <v>5.5</v>
      </c>
      <c r="U84">
        <v>995.5</v>
      </c>
      <c r="V84">
        <v>1023.7</v>
      </c>
      <c r="W84">
        <v>1018</v>
      </c>
      <c r="X84">
        <v>1021.3</v>
      </c>
      <c r="Y84">
        <v>13.5</v>
      </c>
      <c r="Z84">
        <v>-4.9000000000000004</v>
      </c>
      <c r="AA84">
        <v>35535</v>
      </c>
    </row>
    <row r="85" spans="1:27" x14ac:dyDescent="0.3">
      <c r="A85" s="2">
        <v>43915</v>
      </c>
      <c r="B85">
        <v>23924.876697280029</v>
      </c>
      <c r="C85">
        <v>78750</v>
      </c>
      <c r="D85">
        <f t="shared" si="1"/>
        <v>123490612.2</v>
      </c>
      <c r="E85">
        <v>140649900</v>
      </c>
      <c r="F85">
        <v>9.9</v>
      </c>
      <c r="G85">
        <v>-0.5</v>
      </c>
      <c r="H85">
        <v>19.399999999999999</v>
      </c>
      <c r="I85" s="4">
        <v>6.233333333</v>
      </c>
      <c r="J85">
        <v>5.4</v>
      </c>
      <c r="K85">
        <v>140</v>
      </c>
      <c r="L85">
        <v>3.5</v>
      </c>
      <c r="M85">
        <v>160</v>
      </c>
      <c r="N85">
        <v>1.7</v>
      </c>
      <c r="O85">
        <v>1498</v>
      </c>
      <c r="P85">
        <v>140</v>
      </c>
      <c r="Q85">
        <v>0.1</v>
      </c>
      <c r="R85">
        <v>26</v>
      </c>
      <c r="S85">
        <v>55.4</v>
      </c>
      <c r="T85">
        <v>6.2</v>
      </c>
      <c r="U85">
        <v>995.7</v>
      </c>
      <c r="V85">
        <v>1024.4000000000001</v>
      </c>
      <c r="W85">
        <v>1017.6</v>
      </c>
      <c r="X85">
        <v>1021.2</v>
      </c>
      <c r="Y85">
        <v>15.1</v>
      </c>
      <c r="Z85">
        <v>-4.2</v>
      </c>
      <c r="AA85">
        <v>35535</v>
      </c>
    </row>
    <row r="86" spans="1:27" x14ac:dyDescent="0.3">
      <c r="A86" s="2">
        <v>43916</v>
      </c>
      <c r="B86">
        <v>28915.866674682969</v>
      </c>
      <c r="C86">
        <v>54905</v>
      </c>
      <c r="D86">
        <f t="shared" si="1"/>
        <v>84442879.200000003</v>
      </c>
      <c r="E86">
        <v>96176400</v>
      </c>
      <c r="F86">
        <v>12.4</v>
      </c>
      <c r="G86">
        <v>3.5</v>
      </c>
      <c r="H86">
        <v>20.7</v>
      </c>
      <c r="I86" s="4">
        <v>7</v>
      </c>
      <c r="J86">
        <v>8</v>
      </c>
      <c r="K86">
        <v>160</v>
      </c>
      <c r="L86">
        <v>4.8</v>
      </c>
      <c r="M86">
        <v>180</v>
      </c>
      <c r="N86">
        <v>1.6</v>
      </c>
      <c r="O86">
        <v>1356</v>
      </c>
      <c r="P86">
        <v>180</v>
      </c>
      <c r="Q86">
        <v>6</v>
      </c>
      <c r="R86">
        <v>28</v>
      </c>
      <c r="S86">
        <v>70.599999999999994</v>
      </c>
      <c r="T86">
        <v>9.9</v>
      </c>
      <c r="U86">
        <v>991.7</v>
      </c>
      <c r="V86">
        <v>1021.1</v>
      </c>
      <c r="W86">
        <v>1012.6</v>
      </c>
      <c r="X86">
        <v>1016.9</v>
      </c>
      <c r="Y86">
        <v>15.1</v>
      </c>
      <c r="Z86">
        <v>0.5</v>
      </c>
      <c r="AA86">
        <v>35535</v>
      </c>
    </row>
    <row r="87" spans="1:27" x14ac:dyDescent="0.3">
      <c r="A87" s="2">
        <v>43917</v>
      </c>
      <c r="B87">
        <v>28301.795414888231</v>
      </c>
      <c r="C87">
        <v>64395</v>
      </c>
      <c r="D87">
        <f t="shared" si="1"/>
        <v>105837983.2</v>
      </c>
      <c r="E87">
        <v>120544400</v>
      </c>
      <c r="F87">
        <v>12.2</v>
      </c>
      <c r="G87">
        <v>7.5</v>
      </c>
      <c r="H87">
        <v>16.7</v>
      </c>
      <c r="I87" s="4">
        <v>4.3</v>
      </c>
      <c r="J87">
        <v>13</v>
      </c>
      <c r="K87">
        <v>320</v>
      </c>
      <c r="L87">
        <v>8.5</v>
      </c>
      <c r="M87">
        <v>320</v>
      </c>
      <c r="N87">
        <v>3.2</v>
      </c>
      <c r="O87">
        <v>2792</v>
      </c>
      <c r="P87">
        <v>290</v>
      </c>
      <c r="Q87">
        <v>9.1</v>
      </c>
      <c r="R87">
        <v>62</v>
      </c>
      <c r="S87">
        <v>83</v>
      </c>
      <c r="T87">
        <v>12</v>
      </c>
      <c r="U87">
        <v>987.2</v>
      </c>
      <c r="V87">
        <v>1019</v>
      </c>
      <c r="W87">
        <v>1008.9</v>
      </c>
      <c r="X87">
        <v>1012.2</v>
      </c>
      <c r="Y87">
        <v>12.7</v>
      </c>
      <c r="Z87">
        <v>6.9</v>
      </c>
      <c r="AA87">
        <v>35535</v>
      </c>
    </row>
    <row r="88" spans="1:27" x14ac:dyDescent="0.3">
      <c r="A88" s="2">
        <v>43918</v>
      </c>
      <c r="B88">
        <v>26302.94086689124</v>
      </c>
      <c r="C88">
        <v>14780</v>
      </c>
      <c r="D88">
        <f t="shared" si="1"/>
        <v>23487992.600000001</v>
      </c>
      <c r="E88">
        <v>26751700</v>
      </c>
      <c r="F88">
        <v>7.1</v>
      </c>
      <c r="G88">
        <v>2.1</v>
      </c>
      <c r="H88">
        <v>11.5</v>
      </c>
      <c r="I88" s="4">
        <v>4.03125</v>
      </c>
      <c r="J88">
        <v>10.5</v>
      </c>
      <c r="K88">
        <v>320</v>
      </c>
      <c r="L88">
        <v>6.6</v>
      </c>
      <c r="M88">
        <v>320</v>
      </c>
      <c r="N88">
        <v>2.5</v>
      </c>
      <c r="O88">
        <v>2202</v>
      </c>
      <c r="P88">
        <v>320</v>
      </c>
      <c r="Q88">
        <v>-0.3</v>
      </c>
      <c r="R88">
        <v>40</v>
      </c>
      <c r="S88">
        <v>60.9</v>
      </c>
      <c r="T88">
        <v>6</v>
      </c>
      <c r="U88">
        <v>994.7</v>
      </c>
      <c r="V88">
        <v>1023.1</v>
      </c>
      <c r="W88">
        <v>1017.6</v>
      </c>
      <c r="X88">
        <v>1020.5</v>
      </c>
      <c r="Y88">
        <v>9.6</v>
      </c>
      <c r="Z88">
        <v>0.7</v>
      </c>
      <c r="AA88">
        <v>35535</v>
      </c>
    </row>
    <row r="89" spans="1:27" x14ac:dyDescent="0.3">
      <c r="A89" s="2">
        <v>43919</v>
      </c>
      <c r="B89">
        <v>0</v>
      </c>
      <c r="C89">
        <v>0</v>
      </c>
      <c r="D89">
        <f t="shared" si="1"/>
        <v>0</v>
      </c>
      <c r="E89">
        <v>0</v>
      </c>
      <c r="F89">
        <v>6.5</v>
      </c>
      <c r="G89">
        <v>-0.9</v>
      </c>
      <c r="H89">
        <v>12.9</v>
      </c>
      <c r="I89" s="4">
        <v>3.7625000000000002</v>
      </c>
      <c r="J89">
        <v>7.4</v>
      </c>
      <c r="K89">
        <v>110</v>
      </c>
      <c r="L89">
        <v>4.8</v>
      </c>
      <c r="M89">
        <v>110</v>
      </c>
      <c r="N89">
        <v>1.8</v>
      </c>
      <c r="O89">
        <v>1582</v>
      </c>
      <c r="P89">
        <v>110</v>
      </c>
      <c r="Q89">
        <v>0.8</v>
      </c>
      <c r="R89">
        <v>42</v>
      </c>
      <c r="S89">
        <v>69</v>
      </c>
      <c r="T89">
        <v>6.5</v>
      </c>
      <c r="U89">
        <v>996.8</v>
      </c>
      <c r="V89">
        <v>1025.7</v>
      </c>
      <c r="W89">
        <v>1020</v>
      </c>
      <c r="X89">
        <v>1022.7</v>
      </c>
      <c r="Y89">
        <v>11.5</v>
      </c>
      <c r="Z89">
        <v>-3.5</v>
      </c>
      <c r="AA89">
        <v>35535</v>
      </c>
    </row>
    <row r="90" spans="1:27" x14ac:dyDescent="0.3">
      <c r="A90" s="2">
        <v>43920</v>
      </c>
      <c r="B90">
        <v>33300.470462471203</v>
      </c>
      <c r="C90">
        <v>72220</v>
      </c>
      <c r="D90">
        <f t="shared" si="1"/>
        <v>125650316.59999999</v>
      </c>
      <c r="E90">
        <v>143109700</v>
      </c>
      <c r="F90">
        <v>8.8000000000000007</v>
      </c>
      <c r="G90">
        <v>0.6</v>
      </c>
      <c r="H90">
        <v>17.100000000000001</v>
      </c>
      <c r="I90" s="4">
        <v>3.4937499999999999</v>
      </c>
      <c r="J90">
        <v>6</v>
      </c>
      <c r="K90">
        <v>160</v>
      </c>
      <c r="L90">
        <v>3.6</v>
      </c>
      <c r="M90">
        <v>180</v>
      </c>
      <c r="N90">
        <v>1.7</v>
      </c>
      <c r="O90">
        <v>1441</v>
      </c>
      <c r="P90">
        <v>320</v>
      </c>
      <c r="Q90">
        <v>1.5</v>
      </c>
      <c r="R90">
        <v>33</v>
      </c>
      <c r="S90">
        <v>64.900000000000006</v>
      </c>
      <c r="T90">
        <v>6.8</v>
      </c>
      <c r="U90">
        <v>995.4</v>
      </c>
      <c r="V90">
        <v>1023.8</v>
      </c>
      <c r="W90">
        <v>1017.1</v>
      </c>
      <c r="X90">
        <v>1021</v>
      </c>
      <c r="Y90">
        <v>14.7</v>
      </c>
      <c r="Z90">
        <v>-1.3</v>
      </c>
      <c r="AA90">
        <v>35535</v>
      </c>
    </row>
    <row r="91" spans="1:27" x14ac:dyDescent="0.3">
      <c r="A91" s="2">
        <v>43921</v>
      </c>
      <c r="B91">
        <v>34607.837893726537</v>
      </c>
      <c r="C91">
        <v>53875</v>
      </c>
      <c r="D91">
        <f t="shared" si="1"/>
        <v>75420200</v>
      </c>
      <c r="E91">
        <v>85900000</v>
      </c>
      <c r="F91">
        <v>11.3</v>
      </c>
      <c r="G91">
        <v>0</v>
      </c>
      <c r="H91">
        <v>19.5</v>
      </c>
      <c r="I91" s="4">
        <v>3.2250000000000001</v>
      </c>
      <c r="J91">
        <v>6.7</v>
      </c>
      <c r="K91">
        <v>290</v>
      </c>
      <c r="L91">
        <v>3.9</v>
      </c>
      <c r="M91">
        <v>270</v>
      </c>
      <c r="N91">
        <v>1.8</v>
      </c>
      <c r="O91">
        <v>1547</v>
      </c>
      <c r="P91">
        <v>320</v>
      </c>
      <c r="Q91">
        <v>0.4</v>
      </c>
      <c r="R91">
        <v>24</v>
      </c>
      <c r="S91">
        <v>52.9</v>
      </c>
      <c r="T91">
        <v>6.4</v>
      </c>
      <c r="U91">
        <v>991.9</v>
      </c>
      <c r="V91">
        <v>1022.3</v>
      </c>
      <c r="W91">
        <v>1012.5</v>
      </c>
      <c r="X91">
        <v>1017.1</v>
      </c>
      <c r="Y91">
        <v>15.4</v>
      </c>
      <c r="Z91">
        <v>-2.4</v>
      </c>
      <c r="AA91">
        <v>35535</v>
      </c>
    </row>
    <row r="92" spans="1:27" x14ac:dyDescent="0.3">
      <c r="A92" s="2">
        <v>43922</v>
      </c>
      <c r="B92">
        <v>32249.938378116531</v>
      </c>
      <c r="C92">
        <v>60196</v>
      </c>
      <c r="D92">
        <f>E92*0.875</f>
        <v>90119225</v>
      </c>
      <c r="E92">
        <v>102993400</v>
      </c>
      <c r="F92">
        <v>11.7</v>
      </c>
      <c r="G92">
        <v>5.5</v>
      </c>
      <c r="H92">
        <v>19</v>
      </c>
      <c r="I92" s="4">
        <v>2.9562499999999998</v>
      </c>
      <c r="J92">
        <v>12.2</v>
      </c>
      <c r="K92">
        <v>320</v>
      </c>
      <c r="L92">
        <v>7.6</v>
      </c>
      <c r="M92">
        <v>290</v>
      </c>
      <c r="N92">
        <v>3</v>
      </c>
      <c r="O92">
        <v>2557</v>
      </c>
      <c r="P92">
        <v>290</v>
      </c>
      <c r="Q92">
        <v>-0.7</v>
      </c>
      <c r="R92">
        <v>23</v>
      </c>
      <c r="S92">
        <v>45.3</v>
      </c>
      <c r="T92">
        <v>5.9</v>
      </c>
      <c r="U92">
        <v>987.9</v>
      </c>
      <c r="V92">
        <v>1019.2</v>
      </c>
      <c r="W92">
        <v>1009</v>
      </c>
      <c r="X92">
        <v>1013</v>
      </c>
      <c r="Y92">
        <v>14.8</v>
      </c>
      <c r="Z92">
        <v>3.3</v>
      </c>
      <c r="AA92">
        <v>35630</v>
      </c>
    </row>
    <row r="93" spans="1:27" x14ac:dyDescent="0.3">
      <c r="A93" s="2">
        <v>43923</v>
      </c>
      <c r="B93">
        <v>35640.464670000889</v>
      </c>
      <c r="C93">
        <v>73950</v>
      </c>
      <c r="D93">
        <f t="shared" ref="D93:D121" si="2">E93*0.875</f>
        <v>129058562.5</v>
      </c>
      <c r="E93">
        <v>147495500</v>
      </c>
      <c r="F93">
        <v>9.9</v>
      </c>
      <c r="G93">
        <v>0</v>
      </c>
      <c r="H93">
        <v>17.100000000000001</v>
      </c>
      <c r="I93" s="4">
        <v>2.6875</v>
      </c>
      <c r="J93">
        <v>10.4</v>
      </c>
      <c r="K93">
        <v>320</v>
      </c>
      <c r="L93">
        <v>7</v>
      </c>
      <c r="M93">
        <v>320</v>
      </c>
      <c r="N93">
        <v>3.2</v>
      </c>
      <c r="O93">
        <v>2768</v>
      </c>
      <c r="P93">
        <v>320</v>
      </c>
      <c r="Q93">
        <v>-5.8</v>
      </c>
      <c r="R93">
        <v>10</v>
      </c>
      <c r="S93">
        <v>39.9</v>
      </c>
      <c r="T93">
        <v>4.0999999999999996</v>
      </c>
      <c r="U93">
        <v>995.6</v>
      </c>
      <c r="V93">
        <v>1023.7</v>
      </c>
      <c r="W93">
        <v>1018.8</v>
      </c>
      <c r="X93">
        <v>1021.2</v>
      </c>
      <c r="Y93">
        <v>14.1</v>
      </c>
      <c r="Z93">
        <v>-4.0999999999999996</v>
      </c>
      <c r="AA93">
        <v>35630</v>
      </c>
    </row>
    <row r="94" spans="1:27" x14ac:dyDescent="0.3">
      <c r="A94" s="2">
        <v>43924</v>
      </c>
      <c r="B94">
        <v>31852.26435742067</v>
      </c>
      <c r="C94">
        <v>60620</v>
      </c>
      <c r="D94">
        <f t="shared" si="2"/>
        <v>103080687.5</v>
      </c>
      <c r="E94">
        <v>117806500</v>
      </c>
      <c r="F94">
        <v>11.4</v>
      </c>
      <c r="G94">
        <v>3.1</v>
      </c>
      <c r="H94">
        <v>17.600000000000001</v>
      </c>
      <c r="I94" s="4">
        <v>2.4187500000000002</v>
      </c>
      <c r="J94">
        <v>12.3</v>
      </c>
      <c r="K94">
        <v>340</v>
      </c>
      <c r="L94">
        <v>6.7</v>
      </c>
      <c r="M94">
        <v>320</v>
      </c>
      <c r="N94">
        <v>4.3</v>
      </c>
      <c r="O94">
        <v>3694</v>
      </c>
      <c r="P94">
        <v>290</v>
      </c>
      <c r="Q94">
        <v>-8.1999999999999993</v>
      </c>
      <c r="R94">
        <v>12</v>
      </c>
      <c r="S94">
        <v>26.1</v>
      </c>
      <c r="T94">
        <v>3.3</v>
      </c>
      <c r="U94">
        <v>994.5</v>
      </c>
      <c r="V94">
        <v>1023.5</v>
      </c>
      <c r="W94">
        <v>1016.5</v>
      </c>
      <c r="X94">
        <v>1019.8</v>
      </c>
      <c r="Y94">
        <v>16.399999999999999</v>
      </c>
      <c r="Z94">
        <v>0.9</v>
      </c>
      <c r="AA94">
        <v>35630</v>
      </c>
    </row>
    <row r="95" spans="1:27" x14ac:dyDescent="0.3">
      <c r="A95" s="2">
        <v>43925</v>
      </c>
      <c r="B95">
        <v>31392.189639049131</v>
      </c>
      <c r="C95">
        <v>15320</v>
      </c>
      <c r="D95">
        <f t="shared" si="2"/>
        <v>31812200</v>
      </c>
      <c r="E95">
        <v>36356800</v>
      </c>
      <c r="F95">
        <v>8.6999999999999993</v>
      </c>
      <c r="G95">
        <v>0.7</v>
      </c>
      <c r="H95">
        <v>15.3</v>
      </c>
      <c r="I95" s="4">
        <v>2.15</v>
      </c>
      <c r="J95">
        <v>15.6</v>
      </c>
      <c r="K95">
        <v>320</v>
      </c>
      <c r="L95">
        <v>9.1999999999999993</v>
      </c>
      <c r="M95">
        <v>320</v>
      </c>
      <c r="N95">
        <v>4.5999999999999996</v>
      </c>
      <c r="O95">
        <v>4001</v>
      </c>
      <c r="P95">
        <v>320</v>
      </c>
      <c r="Q95">
        <v>-3.5</v>
      </c>
      <c r="R95">
        <v>23</v>
      </c>
      <c r="S95">
        <v>44.1</v>
      </c>
      <c r="T95">
        <v>4.8</v>
      </c>
      <c r="U95">
        <v>992.6</v>
      </c>
      <c r="V95">
        <v>1022.6</v>
      </c>
      <c r="W95">
        <v>1014.5</v>
      </c>
      <c r="X95">
        <v>1018.1</v>
      </c>
      <c r="Y95">
        <v>12.9</v>
      </c>
      <c r="Z95">
        <v>-1.1000000000000001</v>
      </c>
      <c r="AA95">
        <v>35630</v>
      </c>
    </row>
    <row r="96" spans="1:27" x14ac:dyDescent="0.3">
      <c r="A96" s="2">
        <v>43926</v>
      </c>
      <c r="B96">
        <v>0</v>
      </c>
      <c r="C96">
        <v>0</v>
      </c>
      <c r="D96">
        <f t="shared" si="2"/>
        <v>0</v>
      </c>
      <c r="E96">
        <v>0</v>
      </c>
      <c r="F96">
        <v>6.2</v>
      </c>
      <c r="G96">
        <v>-3.4</v>
      </c>
      <c r="H96">
        <v>15</v>
      </c>
      <c r="I96" s="4">
        <v>1.8812500000000001</v>
      </c>
      <c r="J96">
        <v>10.5</v>
      </c>
      <c r="K96">
        <v>290</v>
      </c>
      <c r="L96">
        <v>6.6</v>
      </c>
      <c r="M96">
        <v>320</v>
      </c>
      <c r="N96">
        <v>2.8</v>
      </c>
      <c r="O96">
        <v>2397</v>
      </c>
      <c r="P96">
        <v>290</v>
      </c>
      <c r="Q96">
        <v>-8.6999999999999993</v>
      </c>
      <c r="R96">
        <v>10</v>
      </c>
      <c r="S96">
        <v>42.6</v>
      </c>
      <c r="T96">
        <v>3.3</v>
      </c>
      <c r="U96">
        <v>995.6</v>
      </c>
      <c r="V96">
        <v>1023.7</v>
      </c>
      <c r="W96">
        <v>1018.2</v>
      </c>
      <c r="X96">
        <v>1021.4</v>
      </c>
      <c r="Y96">
        <v>12.6</v>
      </c>
      <c r="Z96">
        <v>-7.4</v>
      </c>
      <c r="AA96">
        <v>35630</v>
      </c>
    </row>
    <row r="97" spans="1:27" x14ac:dyDescent="0.3">
      <c r="A97" s="2">
        <v>43927</v>
      </c>
      <c r="B97">
        <v>35476.677164612869</v>
      </c>
      <c r="C97">
        <v>79530</v>
      </c>
      <c r="D97">
        <f t="shared" si="2"/>
        <v>140370562.5</v>
      </c>
      <c r="E97">
        <v>160423500</v>
      </c>
      <c r="F97">
        <v>8.5</v>
      </c>
      <c r="G97">
        <v>-3.5</v>
      </c>
      <c r="H97">
        <v>17.3</v>
      </c>
      <c r="I97" s="4">
        <v>1.6125</v>
      </c>
      <c r="J97">
        <v>9.6</v>
      </c>
      <c r="K97">
        <v>320</v>
      </c>
      <c r="L97">
        <v>6.1</v>
      </c>
      <c r="M97">
        <v>320</v>
      </c>
      <c r="N97">
        <v>2.9</v>
      </c>
      <c r="O97">
        <v>2496</v>
      </c>
      <c r="P97">
        <v>320</v>
      </c>
      <c r="Q97">
        <v>-6.8</v>
      </c>
      <c r="R97">
        <v>12</v>
      </c>
      <c r="S97">
        <v>38.6</v>
      </c>
      <c r="T97">
        <v>3.7</v>
      </c>
      <c r="U97">
        <v>994.3</v>
      </c>
      <c r="V97">
        <v>1023.8</v>
      </c>
      <c r="W97">
        <v>1015.8</v>
      </c>
      <c r="X97">
        <v>1019.9</v>
      </c>
      <c r="Y97">
        <v>14.1</v>
      </c>
      <c r="Z97">
        <v>-7.5</v>
      </c>
      <c r="AA97">
        <v>35630</v>
      </c>
    </row>
    <row r="98" spans="1:27" x14ac:dyDescent="0.3">
      <c r="A98" s="2">
        <v>43928</v>
      </c>
      <c r="B98">
        <v>32984.254934901917</v>
      </c>
      <c r="C98">
        <v>88883</v>
      </c>
      <c r="D98">
        <f t="shared" si="2"/>
        <v>137348312.5</v>
      </c>
      <c r="E98">
        <v>156969500</v>
      </c>
      <c r="F98">
        <v>12.3</v>
      </c>
      <c r="G98">
        <v>4.5</v>
      </c>
      <c r="H98">
        <v>18.100000000000001</v>
      </c>
      <c r="I98" s="4">
        <v>1.34375</v>
      </c>
      <c r="J98">
        <v>14.2</v>
      </c>
      <c r="K98">
        <v>320</v>
      </c>
      <c r="L98">
        <v>7.9</v>
      </c>
      <c r="M98">
        <v>320</v>
      </c>
      <c r="N98">
        <v>4</v>
      </c>
      <c r="O98">
        <v>3491</v>
      </c>
      <c r="P98">
        <v>320</v>
      </c>
      <c r="Q98">
        <v>-1.5</v>
      </c>
      <c r="R98">
        <v>29</v>
      </c>
      <c r="S98">
        <v>39</v>
      </c>
      <c r="T98">
        <v>5.7</v>
      </c>
      <c r="U98">
        <v>989.4</v>
      </c>
      <c r="V98">
        <v>1018.4</v>
      </c>
      <c r="W98">
        <v>1011.4</v>
      </c>
      <c r="X98">
        <v>1014.5</v>
      </c>
      <c r="Y98">
        <v>15.8</v>
      </c>
      <c r="Z98">
        <v>0.7</v>
      </c>
      <c r="AA98">
        <v>35630</v>
      </c>
    </row>
    <row r="99" spans="1:27" x14ac:dyDescent="0.3">
      <c r="A99" s="2">
        <v>43929</v>
      </c>
      <c r="B99">
        <v>35730.225646008657</v>
      </c>
      <c r="C99">
        <v>77665</v>
      </c>
      <c r="D99">
        <f t="shared" si="2"/>
        <v>138296462.5</v>
      </c>
      <c r="E99">
        <v>158053100</v>
      </c>
      <c r="F99">
        <v>9.1999999999999993</v>
      </c>
      <c r="G99">
        <v>2.2999999999999998</v>
      </c>
      <c r="H99">
        <v>15</v>
      </c>
      <c r="I99" s="4">
        <v>1.075</v>
      </c>
      <c r="J99">
        <v>13.5</v>
      </c>
      <c r="K99">
        <v>320</v>
      </c>
      <c r="L99">
        <v>8.3000000000000007</v>
      </c>
      <c r="M99">
        <v>290</v>
      </c>
      <c r="N99">
        <v>4.5</v>
      </c>
      <c r="O99">
        <v>3916</v>
      </c>
      <c r="P99">
        <v>290</v>
      </c>
      <c r="Q99">
        <v>-6.9</v>
      </c>
      <c r="R99">
        <v>10</v>
      </c>
      <c r="S99">
        <v>37</v>
      </c>
      <c r="T99">
        <v>3.9</v>
      </c>
      <c r="U99">
        <v>991.7</v>
      </c>
      <c r="V99">
        <v>1022.2</v>
      </c>
      <c r="W99">
        <v>1014.2</v>
      </c>
      <c r="X99">
        <v>1017.1</v>
      </c>
      <c r="Y99">
        <v>14.7</v>
      </c>
      <c r="Z99">
        <v>-1.1000000000000001</v>
      </c>
      <c r="AA99">
        <v>35630</v>
      </c>
    </row>
    <row r="100" spans="1:27" x14ac:dyDescent="0.3">
      <c r="A100" s="2">
        <v>43930</v>
      </c>
      <c r="B100">
        <v>34835.2633409716</v>
      </c>
      <c r="C100">
        <v>69332</v>
      </c>
      <c r="D100">
        <f t="shared" si="2"/>
        <v>121802800</v>
      </c>
      <c r="E100">
        <v>139203200</v>
      </c>
      <c r="F100">
        <v>7.3</v>
      </c>
      <c r="G100">
        <v>-1.1000000000000001</v>
      </c>
      <c r="H100">
        <v>15.4</v>
      </c>
      <c r="I100" s="4">
        <v>0.80625000000000002</v>
      </c>
      <c r="J100">
        <v>12.1</v>
      </c>
      <c r="K100">
        <v>320</v>
      </c>
      <c r="L100">
        <v>7.4</v>
      </c>
      <c r="M100">
        <v>320</v>
      </c>
      <c r="N100">
        <v>2.6</v>
      </c>
      <c r="O100">
        <v>2227</v>
      </c>
      <c r="P100">
        <v>320</v>
      </c>
      <c r="Q100">
        <v>-2.9</v>
      </c>
      <c r="R100">
        <v>23</v>
      </c>
      <c r="S100">
        <v>54.6</v>
      </c>
      <c r="T100">
        <v>5</v>
      </c>
      <c r="U100">
        <v>996.4</v>
      </c>
      <c r="V100">
        <v>1026.7</v>
      </c>
      <c r="W100">
        <v>1019.1</v>
      </c>
      <c r="X100">
        <v>1022.2</v>
      </c>
      <c r="Y100">
        <v>13.9</v>
      </c>
      <c r="Z100">
        <v>-5.5</v>
      </c>
      <c r="AA100">
        <v>35630</v>
      </c>
    </row>
    <row r="101" spans="1:27" x14ac:dyDescent="0.3">
      <c r="A101" s="2">
        <v>43931</v>
      </c>
      <c r="B101">
        <v>33172.126240537742</v>
      </c>
      <c r="C101">
        <v>68662</v>
      </c>
      <c r="D101">
        <f t="shared" si="2"/>
        <v>128411937.5</v>
      </c>
      <c r="E101">
        <v>146756500</v>
      </c>
      <c r="F101">
        <v>9.4</v>
      </c>
      <c r="G101">
        <v>4</v>
      </c>
      <c r="H101">
        <v>14.2</v>
      </c>
      <c r="I101" s="4">
        <v>0.53749999999999998</v>
      </c>
      <c r="J101">
        <v>5.5</v>
      </c>
      <c r="K101">
        <v>160</v>
      </c>
      <c r="L101">
        <v>3.1</v>
      </c>
      <c r="M101">
        <v>140</v>
      </c>
      <c r="N101">
        <v>1.6</v>
      </c>
      <c r="O101">
        <v>1388</v>
      </c>
      <c r="P101">
        <v>320</v>
      </c>
      <c r="Q101">
        <v>-0.9</v>
      </c>
      <c r="R101">
        <v>32</v>
      </c>
      <c r="S101">
        <v>51.5</v>
      </c>
      <c r="T101">
        <v>5.8</v>
      </c>
      <c r="U101">
        <v>999.7</v>
      </c>
      <c r="V101">
        <v>1027.5999999999999</v>
      </c>
      <c r="W101">
        <v>1022.3</v>
      </c>
      <c r="X101">
        <v>1025.4000000000001</v>
      </c>
      <c r="Y101">
        <v>15</v>
      </c>
      <c r="Z101">
        <v>2.9</v>
      </c>
      <c r="AA101">
        <v>35630</v>
      </c>
    </row>
    <row r="102" spans="1:27" x14ac:dyDescent="0.3">
      <c r="A102" s="2">
        <v>43932</v>
      </c>
      <c r="B102">
        <v>37097.903847730217</v>
      </c>
      <c r="C102">
        <v>30745</v>
      </c>
      <c r="D102">
        <f t="shared" si="2"/>
        <v>46677487.5</v>
      </c>
      <c r="E102">
        <v>53345700</v>
      </c>
      <c r="F102">
        <v>9.5</v>
      </c>
      <c r="G102">
        <v>1.9</v>
      </c>
      <c r="H102">
        <v>14.3</v>
      </c>
      <c r="I102" s="4">
        <v>0.26874999999999999</v>
      </c>
      <c r="J102">
        <v>6.5</v>
      </c>
      <c r="K102">
        <v>320</v>
      </c>
      <c r="L102">
        <v>3.6</v>
      </c>
      <c r="M102">
        <v>180</v>
      </c>
      <c r="N102">
        <v>1.6</v>
      </c>
      <c r="O102">
        <v>1425</v>
      </c>
      <c r="P102">
        <v>320</v>
      </c>
      <c r="Q102">
        <v>-0.7</v>
      </c>
      <c r="R102">
        <v>31</v>
      </c>
      <c r="S102">
        <v>51.6</v>
      </c>
      <c r="T102">
        <v>5.8</v>
      </c>
      <c r="U102">
        <v>993.8</v>
      </c>
      <c r="V102">
        <v>1025.2</v>
      </c>
      <c r="W102">
        <v>1015.5</v>
      </c>
      <c r="X102">
        <v>1019.2</v>
      </c>
      <c r="Y102">
        <v>14.2</v>
      </c>
      <c r="Z102">
        <v>-1.2</v>
      </c>
      <c r="AA102">
        <v>35630</v>
      </c>
    </row>
    <row r="103" spans="1:27" x14ac:dyDescent="0.3">
      <c r="A103" s="2">
        <v>43933</v>
      </c>
      <c r="B103">
        <v>0</v>
      </c>
      <c r="C103">
        <v>0</v>
      </c>
      <c r="D103">
        <f t="shared" si="2"/>
        <v>0</v>
      </c>
      <c r="E103">
        <v>0</v>
      </c>
      <c r="F103">
        <v>6.8</v>
      </c>
      <c r="G103">
        <v>0.8</v>
      </c>
      <c r="H103">
        <v>13.8</v>
      </c>
      <c r="I103" s="4">
        <v>0</v>
      </c>
      <c r="J103">
        <v>10.9</v>
      </c>
      <c r="K103">
        <v>110</v>
      </c>
      <c r="L103">
        <v>5.2</v>
      </c>
      <c r="M103">
        <v>110</v>
      </c>
      <c r="N103">
        <v>1.8</v>
      </c>
      <c r="O103">
        <v>1532</v>
      </c>
      <c r="P103">
        <v>110</v>
      </c>
      <c r="Q103">
        <v>1.4</v>
      </c>
      <c r="R103">
        <v>38</v>
      </c>
      <c r="S103">
        <v>69.5</v>
      </c>
      <c r="T103">
        <v>6.8</v>
      </c>
      <c r="U103">
        <v>988.9</v>
      </c>
      <c r="V103">
        <v>1016.2</v>
      </c>
      <c r="W103">
        <v>1013</v>
      </c>
      <c r="X103">
        <v>1014.5</v>
      </c>
      <c r="Y103">
        <v>10.4</v>
      </c>
      <c r="Z103">
        <v>-2.8</v>
      </c>
      <c r="AA103">
        <v>35630</v>
      </c>
    </row>
    <row r="104" spans="1:27" x14ac:dyDescent="0.3">
      <c r="A104" s="2">
        <v>43934</v>
      </c>
      <c r="B104">
        <v>33812.820170045918</v>
      </c>
      <c r="C104">
        <v>76350</v>
      </c>
      <c r="D104">
        <f t="shared" si="2"/>
        <v>139422237.5</v>
      </c>
      <c r="E104">
        <v>159339700</v>
      </c>
      <c r="F104">
        <v>8.5</v>
      </c>
      <c r="G104">
        <v>1.3</v>
      </c>
      <c r="H104">
        <v>16.5</v>
      </c>
      <c r="I104" s="4">
        <v>2.06</v>
      </c>
      <c r="J104">
        <v>14.7</v>
      </c>
      <c r="K104">
        <v>20</v>
      </c>
      <c r="L104">
        <v>6.8</v>
      </c>
      <c r="M104">
        <v>50</v>
      </c>
      <c r="N104">
        <v>3</v>
      </c>
      <c r="O104">
        <v>2559</v>
      </c>
      <c r="P104">
        <v>340</v>
      </c>
      <c r="Q104">
        <v>-4.9000000000000004</v>
      </c>
      <c r="R104">
        <v>17</v>
      </c>
      <c r="S104">
        <v>41.1</v>
      </c>
      <c r="T104">
        <v>4.3</v>
      </c>
      <c r="U104">
        <v>988.1</v>
      </c>
      <c r="V104">
        <v>1017.4</v>
      </c>
      <c r="W104">
        <v>1011.3</v>
      </c>
      <c r="X104">
        <v>1013.5</v>
      </c>
      <c r="Y104">
        <v>12.8</v>
      </c>
      <c r="Z104">
        <v>-2.6</v>
      </c>
      <c r="AA104">
        <v>35630</v>
      </c>
    </row>
    <row r="105" spans="1:27" x14ac:dyDescent="0.3">
      <c r="A105" s="2">
        <v>43935</v>
      </c>
      <c r="B105">
        <v>35957.779324803247</v>
      </c>
      <c r="C105">
        <v>90792</v>
      </c>
      <c r="D105">
        <f t="shared" si="2"/>
        <v>166941250</v>
      </c>
      <c r="E105">
        <v>190790000</v>
      </c>
      <c r="F105">
        <v>11.4</v>
      </c>
      <c r="G105">
        <v>-2.2999999999999998</v>
      </c>
      <c r="H105">
        <v>21</v>
      </c>
      <c r="I105" s="4">
        <v>4.12</v>
      </c>
      <c r="J105">
        <v>13.4</v>
      </c>
      <c r="K105">
        <v>320</v>
      </c>
      <c r="L105">
        <v>8.1999999999999993</v>
      </c>
      <c r="M105">
        <v>320</v>
      </c>
      <c r="N105">
        <v>3.6</v>
      </c>
      <c r="O105">
        <v>3098</v>
      </c>
      <c r="P105">
        <v>320</v>
      </c>
      <c r="Q105">
        <v>-7.4</v>
      </c>
      <c r="R105">
        <v>10</v>
      </c>
      <c r="S105">
        <v>33.9</v>
      </c>
      <c r="T105">
        <v>3.6</v>
      </c>
      <c r="U105">
        <v>990.6</v>
      </c>
      <c r="V105">
        <v>1018.8</v>
      </c>
      <c r="W105">
        <v>1012.9</v>
      </c>
      <c r="X105">
        <v>1015.8</v>
      </c>
      <c r="Y105">
        <v>15.6</v>
      </c>
      <c r="Z105">
        <v>-5.0999999999999996</v>
      </c>
      <c r="AA105">
        <v>35630</v>
      </c>
    </row>
    <row r="106" spans="1:27" x14ac:dyDescent="0.3">
      <c r="A106" s="2">
        <v>43936</v>
      </c>
      <c r="B106">
        <v>39692.487149780733</v>
      </c>
      <c r="C106">
        <v>58090</v>
      </c>
      <c r="D106">
        <f t="shared" si="2"/>
        <v>118857900</v>
      </c>
      <c r="E106">
        <v>135837600</v>
      </c>
      <c r="F106">
        <v>13</v>
      </c>
      <c r="G106">
        <v>2.2000000000000002</v>
      </c>
      <c r="H106">
        <v>21.4</v>
      </c>
      <c r="I106" s="4">
        <v>6.18</v>
      </c>
      <c r="J106">
        <v>11.8</v>
      </c>
      <c r="K106">
        <v>290</v>
      </c>
      <c r="L106">
        <v>7.5</v>
      </c>
      <c r="M106">
        <v>320</v>
      </c>
      <c r="N106">
        <v>2.1</v>
      </c>
      <c r="O106">
        <v>1842</v>
      </c>
      <c r="P106">
        <v>140</v>
      </c>
      <c r="Q106">
        <v>-2.2999999999999998</v>
      </c>
      <c r="R106">
        <v>19</v>
      </c>
      <c r="S106">
        <v>38.4</v>
      </c>
      <c r="T106">
        <v>5.3</v>
      </c>
      <c r="U106">
        <v>989.3</v>
      </c>
      <c r="V106">
        <v>1017.1</v>
      </c>
      <c r="W106">
        <v>1011.2</v>
      </c>
      <c r="X106">
        <v>1014.3</v>
      </c>
      <c r="Y106">
        <v>17.899999999999999</v>
      </c>
      <c r="Z106">
        <v>-1.1000000000000001</v>
      </c>
      <c r="AA106">
        <v>35630</v>
      </c>
    </row>
    <row r="107" spans="1:27" x14ac:dyDescent="0.3">
      <c r="A107" s="2">
        <v>43937</v>
      </c>
      <c r="B107">
        <v>38674.958791295168</v>
      </c>
      <c r="C107">
        <v>66390</v>
      </c>
      <c r="D107">
        <f t="shared" si="2"/>
        <v>134405862.5</v>
      </c>
      <c r="E107">
        <v>153606700</v>
      </c>
      <c r="F107">
        <v>11.6</v>
      </c>
      <c r="G107">
        <v>3.6</v>
      </c>
      <c r="H107">
        <v>20</v>
      </c>
      <c r="I107" s="4">
        <v>8.24</v>
      </c>
      <c r="J107">
        <v>6.4</v>
      </c>
      <c r="K107">
        <v>160</v>
      </c>
      <c r="L107">
        <v>3.9</v>
      </c>
      <c r="M107">
        <v>160</v>
      </c>
      <c r="N107">
        <v>2.1</v>
      </c>
      <c r="O107">
        <v>1792</v>
      </c>
      <c r="P107">
        <v>320</v>
      </c>
      <c r="Q107">
        <v>2.9</v>
      </c>
      <c r="R107">
        <v>30</v>
      </c>
      <c r="S107">
        <v>58.5</v>
      </c>
      <c r="T107">
        <v>7.5</v>
      </c>
      <c r="U107">
        <v>994.2</v>
      </c>
      <c r="V107">
        <v>1022</v>
      </c>
      <c r="W107">
        <v>1016.6</v>
      </c>
      <c r="X107">
        <v>1019.5</v>
      </c>
      <c r="Y107">
        <v>19</v>
      </c>
      <c r="Z107">
        <v>1.4</v>
      </c>
      <c r="AA107">
        <v>35630</v>
      </c>
    </row>
    <row r="108" spans="1:27" x14ac:dyDescent="0.3">
      <c r="A108" s="2">
        <v>43938</v>
      </c>
      <c r="B108">
        <v>42452.94719076265</v>
      </c>
      <c r="C108">
        <v>36915</v>
      </c>
      <c r="D108">
        <f t="shared" si="2"/>
        <v>70755912.5</v>
      </c>
      <c r="E108">
        <v>80863900</v>
      </c>
      <c r="F108">
        <v>8.9</v>
      </c>
      <c r="G108">
        <v>6.6</v>
      </c>
      <c r="H108">
        <v>11.9</v>
      </c>
      <c r="I108" s="4">
        <v>10.3</v>
      </c>
      <c r="J108">
        <v>5.2</v>
      </c>
      <c r="K108">
        <v>290</v>
      </c>
      <c r="L108">
        <v>2.8</v>
      </c>
      <c r="M108">
        <v>340</v>
      </c>
      <c r="N108">
        <v>0.9</v>
      </c>
      <c r="O108">
        <v>817</v>
      </c>
      <c r="P108">
        <v>320</v>
      </c>
      <c r="Q108">
        <v>6.9</v>
      </c>
      <c r="R108">
        <v>74</v>
      </c>
      <c r="S108">
        <v>87.9</v>
      </c>
      <c r="T108">
        <v>10</v>
      </c>
      <c r="U108">
        <v>989.8</v>
      </c>
      <c r="V108">
        <v>1021.5</v>
      </c>
      <c r="W108">
        <v>1010.9</v>
      </c>
      <c r="X108">
        <v>1015.3</v>
      </c>
      <c r="Y108">
        <v>11.1</v>
      </c>
      <c r="Z108">
        <v>4.0999999999999996</v>
      </c>
      <c r="AA108">
        <v>35630</v>
      </c>
    </row>
    <row r="109" spans="1:27" x14ac:dyDescent="0.3">
      <c r="A109" s="2">
        <v>43939</v>
      </c>
      <c r="B109">
        <v>30286.666666666661</v>
      </c>
      <c r="C109">
        <v>5780</v>
      </c>
      <c r="D109">
        <f t="shared" si="2"/>
        <v>14220325</v>
      </c>
      <c r="E109">
        <v>16251800</v>
      </c>
      <c r="F109">
        <v>11.2</v>
      </c>
      <c r="G109">
        <v>5.3</v>
      </c>
      <c r="H109">
        <v>16.7</v>
      </c>
      <c r="I109" s="4">
        <v>1</v>
      </c>
      <c r="J109">
        <v>10.9</v>
      </c>
      <c r="K109">
        <v>290</v>
      </c>
      <c r="L109">
        <v>7</v>
      </c>
      <c r="M109">
        <v>320</v>
      </c>
      <c r="N109">
        <v>3.1</v>
      </c>
      <c r="O109">
        <v>2669</v>
      </c>
      <c r="P109">
        <v>320</v>
      </c>
      <c r="Q109">
        <v>6</v>
      </c>
      <c r="R109">
        <v>47</v>
      </c>
      <c r="S109">
        <v>72.5</v>
      </c>
      <c r="T109">
        <v>9.3000000000000007</v>
      </c>
      <c r="U109">
        <v>990.6</v>
      </c>
      <c r="V109">
        <v>1020.3</v>
      </c>
      <c r="W109">
        <v>1011.4</v>
      </c>
      <c r="X109">
        <v>1015.8</v>
      </c>
      <c r="Y109">
        <v>14.6</v>
      </c>
      <c r="Z109">
        <v>3</v>
      </c>
      <c r="AA109">
        <v>35630</v>
      </c>
    </row>
    <row r="110" spans="1:27" x14ac:dyDescent="0.3">
      <c r="A110" s="2">
        <v>43940</v>
      </c>
      <c r="B110">
        <v>0</v>
      </c>
      <c r="C110">
        <v>0</v>
      </c>
      <c r="D110">
        <f t="shared" si="2"/>
        <v>0</v>
      </c>
      <c r="E110">
        <v>0</v>
      </c>
      <c r="F110">
        <v>9.5</v>
      </c>
      <c r="G110">
        <v>6.1</v>
      </c>
      <c r="H110">
        <v>14.4</v>
      </c>
      <c r="I110" s="4">
        <v>14.9</v>
      </c>
      <c r="J110">
        <v>7.4</v>
      </c>
      <c r="K110">
        <v>110</v>
      </c>
      <c r="L110">
        <v>4.5999999999999996</v>
      </c>
      <c r="M110">
        <v>110</v>
      </c>
      <c r="N110">
        <v>1.7</v>
      </c>
      <c r="O110">
        <v>1430</v>
      </c>
      <c r="P110">
        <v>320</v>
      </c>
      <c r="Q110">
        <v>6.4</v>
      </c>
      <c r="R110">
        <v>55</v>
      </c>
      <c r="S110">
        <v>82.8</v>
      </c>
      <c r="T110">
        <v>9.6</v>
      </c>
      <c r="U110">
        <v>990.7</v>
      </c>
      <c r="V110">
        <v>1021.3</v>
      </c>
      <c r="W110">
        <v>1009.1</v>
      </c>
      <c r="X110">
        <v>1016.1</v>
      </c>
      <c r="Y110">
        <v>11.7</v>
      </c>
      <c r="Z110">
        <v>4</v>
      </c>
      <c r="AA110">
        <v>35630</v>
      </c>
    </row>
    <row r="111" spans="1:27" x14ac:dyDescent="0.3">
      <c r="A111" s="2">
        <v>43941</v>
      </c>
      <c r="B111">
        <v>41367.77299700537</v>
      </c>
      <c r="C111">
        <v>55794</v>
      </c>
      <c r="D111">
        <f t="shared" si="2"/>
        <v>117942825</v>
      </c>
      <c r="E111">
        <v>134791800</v>
      </c>
      <c r="F111">
        <v>10.4</v>
      </c>
      <c r="G111">
        <v>8</v>
      </c>
      <c r="H111">
        <v>15.5</v>
      </c>
      <c r="I111" s="4">
        <v>0</v>
      </c>
      <c r="J111">
        <v>16.600000000000001</v>
      </c>
      <c r="K111">
        <v>290</v>
      </c>
      <c r="L111">
        <v>9.6999999999999993</v>
      </c>
      <c r="M111">
        <v>290</v>
      </c>
      <c r="N111">
        <v>4.0999999999999996</v>
      </c>
      <c r="O111">
        <v>3513</v>
      </c>
      <c r="P111">
        <v>290</v>
      </c>
      <c r="Q111">
        <v>5.0999999999999996</v>
      </c>
      <c r="R111">
        <v>55</v>
      </c>
      <c r="S111">
        <v>71</v>
      </c>
      <c r="T111">
        <v>8.9</v>
      </c>
      <c r="U111">
        <v>984.7</v>
      </c>
      <c r="V111">
        <v>1012.3</v>
      </c>
      <c r="W111">
        <v>1007.9</v>
      </c>
      <c r="X111">
        <v>1009.9</v>
      </c>
      <c r="Y111">
        <v>11.5</v>
      </c>
      <c r="Z111">
        <v>7</v>
      </c>
      <c r="AA111">
        <v>35630</v>
      </c>
    </row>
    <row r="112" spans="1:27" x14ac:dyDescent="0.3">
      <c r="A112" s="2">
        <v>43942</v>
      </c>
      <c r="B112">
        <v>46073.901463107242</v>
      </c>
      <c r="C112">
        <v>71260</v>
      </c>
      <c r="D112">
        <f t="shared" si="2"/>
        <v>148926837.5</v>
      </c>
      <c r="E112">
        <v>170202100</v>
      </c>
      <c r="F112">
        <v>7.7</v>
      </c>
      <c r="G112">
        <v>3.7</v>
      </c>
      <c r="H112">
        <v>12.8</v>
      </c>
      <c r="I112" s="4">
        <v>0</v>
      </c>
      <c r="J112">
        <v>20.5</v>
      </c>
      <c r="K112">
        <v>320</v>
      </c>
      <c r="L112">
        <v>11.3</v>
      </c>
      <c r="M112">
        <v>320</v>
      </c>
      <c r="N112">
        <v>5.6</v>
      </c>
      <c r="O112">
        <v>4840</v>
      </c>
      <c r="P112">
        <v>290</v>
      </c>
      <c r="Q112">
        <v>-3.9</v>
      </c>
      <c r="R112">
        <v>19</v>
      </c>
      <c r="S112">
        <v>46</v>
      </c>
      <c r="T112">
        <v>4.7</v>
      </c>
      <c r="U112">
        <v>987.3</v>
      </c>
      <c r="V112">
        <v>1016.1</v>
      </c>
      <c r="W112">
        <v>1009.9</v>
      </c>
      <c r="X112">
        <v>1012.9</v>
      </c>
      <c r="Y112">
        <v>12</v>
      </c>
      <c r="Z112">
        <v>1.7</v>
      </c>
      <c r="AA112">
        <v>35630</v>
      </c>
    </row>
    <row r="113" spans="1:27" x14ac:dyDescent="0.3">
      <c r="A113" s="2">
        <v>43943</v>
      </c>
      <c r="B113">
        <v>43795.678209058678</v>
      </c>
      <c r="C113">
        <v>55395</v>
      </c>
      <c r="D113">
        <f t="shared" si="2"/>
        <v>124113325</v>
      </c>
      <c r="E113">
        <v>141843800</v>
      </c>
      <c r="F113">
        <v>6</v>
      </c>
      <c r="G113">
        <v>3.5</v>
      </c>
      <c r="H113">
        <v>9.5</v>
      </c>
      <c r="I113" s="4">
        <v>0</v>
      </c>
      <c r="J113">
        <v>19.5</v>
      </c>
      <c r="K113">
        <v>320</v>
      </c>
      <c r="L113">
        <v>11.1</v>
      </c>
      <c r="M113">
        <v>320</v>
      </c>
      <c r="N113">
        <v>5.8</v>
      </c>
      <c r="O113">
        <v>5043</v>
      </c>
      <c r="P113">
        <v>290</v>
      </c>
      <c r="Q113">
        <v>-5.2</v>
      </c>
      <c r="R113">
        <v>29</v>
      </c>
      <c r="S113">
        <v>45.1</v>
      </c>
      <c r="T113">
        <v>4.2</v>
      </c>
      <c r="U113">
        <v>988.9</v>
      </c>
      <c r="V113">
        <v>1016.8</v>
      </c>
      <c r="W113">
        <v>1013.1</v>
      </c>
      <c r="X113">
        <v>1014.7</v>
      </c>
      <c r="Y113">
        <v>9.1999999999999993</v>
      </c>
      <c r="Z113">
        <v>1.5</v>
      </c>
      <c r="AA113">
        <v>35630</v>
      </c>
    </row>
    <row r="114" spans="1:27" x14ac:dyDescent="0.3">
      <c r="A114" s="2">
        <v>43944</v>
      </c>
      <c r="B114">
        <v>38846.727088581123</v>
      </c>
      <c r="C114">
        <v>78160</v>
      </c>
      <c r="D114">
        <f t="shared" si="2"/>
        <v>170887150</v>
      </c>
      <c r="E114">
        <v>195299600</v>
      </c>
      <c r="F114">
        <v>7.5</v>
      </c>
      <c r="G114">
        <v>3.6</v>
      </c>
      <c r="H114">
        <v>13.4</v>
      </c>
      <c r="I114" s="4">
        <v>0</v>
      </c>
      <c r="J114">
        <v>17.7</v>
      </c>
      <c r="K114">
        <v>320</v>
      </c>
      <c r="L114">
        <v>9.9</v>
      </c>
      <c r="M114">
        <v>320</v>
      </c>
      <c r="N114">
        <v>5.0999999999999996</v>
      </c>
      <c r="O114">
        <v>4447</v>
      </c>
      <c r="P114">
        <v>290</v>
      </c>
      <c r="Q114">
        <v>-4.9000000000000004</v>
      </c>
      <c r="R114">
        <v>25</v>
      </c>
      <c r="S114">
        <v>43</v>
      </c>
      <c r="T114">
        <v>4.3</v>
      </c>
      <c r="U114">
        <v>989.3</v>
      </c>
      <c r="V114">
        <v>1016.8</v>
      </c>
      <c r="W114">
        <v>1012.1</v>
      </c>
      <c r="X114">
        <v>1014.9</v>
      </c>
      <c r="Y114">
        <v>11</v>
      </c>
      <c r="Z114">
        <v>2.9</v>
      </c>
      <c r="AA114">
        <v>35630</v>
      </c>
    </row>
    <row r="115" spans="1:27" x14ac:dyDescent="0.3">
      <c r="A115" s="2">
        <v>43945</v>
      </c>
      <c r="B115">
        <v>42509.611647310943</v>
      </c>
      <c r="C115">
        <v>70960</v>
      </c>
      <c r="D115">
        <f t="shared" si="2"/>
        <v>151995375</v>
      </c>
      <c r="E115">
        <v>173709000</v>
      </c>
      <c r="F115">
        <v>9.8000000000000007</v>
      </c>
      <c r="G115">
        <v>4.3</v>
      </c>
      <c r="H115">
        <v>16.3</v>
      </c>
      <c r="I115" s="4">
        <v>0</v>
      </c>
      <c r="J115">
        <v>16.3</v>
      </c>
      <c r="K115">
        <v>340</v>
      </c>
      <c r="L115">
        <v>8.6999999999999993</v>
      </c>
      <c r="M115">
        <v>320</v>
      </c>
      <c r="N115">
        <v>4.0999999999999996</v>
      </c>
      <c r="O115">
        <v>3508</v>
      </c>
      <c r="P115">
        <v>320</v>
      </c>
      <c r="Q115">
        <v>-4.4000000000000004</v>
      </c>
      <c r="R115">
        <v>17</v>
      </c>
      <c r="S115">
        <v>41</v>
      </c>
      <c r="T115">
        <v>4.5</v>
      </c>
      <c r="U115">
        <v>988.3</v>
      </c>
      <c r="V115">
        <v>1016.2</v>
      </c>
      <c r="W115">
        <v>1010.1</v>
      </c>
      <c r="X115">
        <v>1013.7</v>
      </c>
      <c r="Y115">
        <v>14.6</v>
      </c>
      <c r="Z115">
        <v>1.1000000000000001</v>
      </c>
      <c r="AA115">
        <v>35630</v>
      </c>
    </row>
    <row r="116" spans="1:27" x14ac:dyDescent="0.3">
      <c r="A116" s="2">
        <v>43946</v>
      </c>
      <c r="B116">
        <v>26031.242414803619</v>
      </c>
      <c r="C116">
        <v>15980</v>
      </c>
      <c r="D116">
        <f t="shared" si="2"/>
        <v>36230600</v>
      </c>
      <c r="E116">
        <v>41406400</v>
      </c>
      <c r="F116">
        <v>12.4</v>
      </c>
      <c r="G116">
        <v>0.7</v>
      </c>
      <c r="H116">
        <v>22.5</v>
      </c>
      <c r="I116" s="4">
        <v>0</v>
      </c>
      <c r="J116">
        <v>14.6</v>
      </c>
      <c r="K116">
        <v>290</v>
      </c>
      <c r="L116">
        <v>6.9</v>
      </c>
      <c r="M116">
        <v>200</v>
      </c>
      <c r="N116">
        <v>2.9</v>
      </c>
      <c r="O116">
        <v>2532</v>
      </c>
      <c r="P116">
        <v>320</v>
      </c>
      <c r="Q116">
        <v>0.6</v>
      </c>
      <c r="R116">
        <v>21</v>
      </c>
      <c r="S116">
        <v>49</v>
      </c>
      <c r="T116">
        <v>6.6</v>
      </c>
      <c r="U116">
        <v>985</v>
      </c>
      <c r="V116">
        <v>1015</v>
      </c>
      <c r="W116">
        <v>1004.5</v>
      </c>
      <c r="X116">
        <v>1009.9</v>
      </c>
      <c r="Y116">
        <v>16.5</v>
      </c>
      <c r="Z116">
        <v>-1.4</v>
      </c>
      <c r="AA116">
        <v>35630</v>
      </c>
    </row>
    <row r="117" spans="1:27" x14ac:dyDescent="0.3">
      <c r="A117" s="2">
        <v>43947</v>
      </c>
      <c r="B117">
        <v>0</v>
      </c>
      <c r="C117">
        <v>0</v>
      </c>
      <c r="D117">
        <f t="shared" si="2"/>
        <v>0</v>
      </c>
      <c r="E117">
        <v>0</v>
      </c>
      <c r="F117">
        <v>11.7</v>
      </c>
      <c r="G117">
        <v>6.1</v>
      </c>
      <c r="H117">
        <v>17.3</v>
      </c>
      <c r="I117" s="4">
        <v>0</v>
      </c>
      <c r="J117">
        <v>10.8</v>
      </c>
      <c r="K117">
        <v>320</v>
      </c>
      <c r="L117">
        <v>6.3</v>
      </c>
      <c r="M117">
        <v>290</v>
      </c>
      <c r="N117">
        <v>3.4</v>
      </c>
      <c r="O117">
        <v>2930</v>
      </c>
      <c r="P117">
        <v>290</v>
      </c>
      <c r="Q117">
        <v>0.7</v>
      </c>
      <c r="R117">
        <v>24</v>
      </c>
      <c r="S117">
        <v>50.6</v>
      </c>
      <c r="T117">
        <v>6.5</v>
      </c>
      <c r="U117">
        <v>991.6</v>
      </c>
      <c r="V117">
        <v>1021</v>
      </c>
      <c r="W117">
        <v>1012.6</v>
      </c>
      <c r="X117">
        <v>1016.8</v>
      </c>
      <c r="Y117">
        <v>18.899999999999999</v>
      </c>
      <c r="Z117">
        <v>2.8</v>
      </c>
      <c r="AA117">
        <v>35630</v>
      </c>
    </row>
    <row r="118" spans="1:27" x14ac:dyDescent="0.3">
      <c r="A118" s="2">
        <v>43948</v>
      </c>
      <c r="B118">
        <v>42723.73467638711</v>
      </c>
      <c r="C118">
        <v>58380</v>
      </c>
      <c r="D118">
        <f t="shared" si="2"/>
        <v>136600187.5</v>
      </c>
      <c r="E118">
        <v>156114500</v>
      </c>
      <c r="F118">
        <v>9.8000000000000007</v>
      </c>
      <c r="G118">
        <v>2.1</v>
      </c>
      <c r="H118">
        <v>17.2</v>
      </c>
      <c r="I118" s="4">
        <v>0</v>
      </c>
      <c r="J118">
        <v>12</v>
      </c>
      <c r="K118">
        <v>340</v>
      </c>
      <c r="L118">
        <v>7.5</v>
      </c>
      <c r="M118">
        <v>340</v>
      </c>
      <c r="N118">
        <v>2.9</v>
      </c>
      <c r="O118">
        <v>2469</v>
      </c>
      <c r="P118">
        <v>320</v>
      </c>
      <c r="Q118">
        <v>0.8</v>
      </c>
      <c r="R118">
        <v>23</v>
      </c>
      <c r="S118">
        <v>58.9</v>
      </c>
      <c r="T118">
        <v>6.6</v>
      </c>
      <c r="U118">
        <v>994.5</v>
      </c>
      <c r="V118">
        <v>1022</v>
      </c>
      <c r="W118">
        <v>1017.8</v>
      </c>
      <c r="X118">
        <v>1020</v>
      </c>
      <c r="Y118">
        <v>16</v>
      </c>
      <c r="Z118">
        <v>-1.4</v>
      </c>
      <c r="AA118">
        <v>35630</v>
      </c>
    </row>
    <row r="119" spans="1:27" x14ac:dyDescent="0.3">
      <c r="A119" s="2">
        <v>43949</v>
      </c>
      <c r="B119">
        <v>46555.516458422033</v>
      </c>
      <c r="C119">
        <v>68360</v>
      </c>
      <c r="D119">
        <f t="shared" si="2"/>
        <v>144134637.5</v>
      </c>
      <c r="E119">
        <v>164725300</v>
      </c>
      <c r="F119">
        <v>12.8</v>
      </c>
      <c r="G119">
        <v>1.2</v>
      </c>
      <c r="H119">
        <v>20.2</v>
      </c>
      <c r="I119" s="4">
        <v>0</v>
      </c>
      <c r="J119">
        <v>12.7</v>
      </c>
      <c r="K119">
        <v>340</v>
      </c>
      <c r="L119">
        <v>8.3000000000000007</v>
      </c>
      <c r="M119">
        <v>320</v>
      </c>
      <c r="N119">
        <v>4</v>
      </c>
      <c r="O119">
        <v>3451</v>
      </c>
      <c r="P119">
        <v>320</v>
      </c>
      <c r="Q119">
        <v>-1.1000000000000001</v>
      </c>
      <c r="R119">
        <v>18</v>
      </c>
      <c r="S119">
        <v>46.8</v>
      </c>
      <c r="T119">
        <v>5.8</v>
      </c>
      <c r="U119">
        <v>994.2</v>
      </c>
      <c r="V119">
        <v>1023</v>
      </c>
      <c r="W119">
        <v>1015.5</v>
      </c>
      <c r="X119">
        <v>1019.4</v>
      </c>
      <c r="Y119">
        <v>18</v>
      </c>
      <c r="Z119">
        <v>-2.7</v>
      </c>
      <c r="AA119">
        <v>35630</v>
      </c>
    </row>
    <row r="120" spans="1:27" x14ac:dyDescent="0.3">
      <c r="A120" s="2">
        <v>43950</v>
      </c>
      <c r="B120">
        <v>44359.525650635936</v>
      </c>
      <c r="C120">
        <v>76282</v>
      </c>
      <c r="D120">
        <f t="shared" si="2"/>
        <v>153260187.5</v>
      </c>
      <c r="E120">
        <v>175154500</v>
      </c>
      <c r="F120">
        <v>16</v>
      </c>
      <c r="G120">
        <v>6.3</v>
      </c>
      <c r="H120">
        <v>23.5</v>
      </c>
      <c r="I120" s="4">
        <v>0</v>
      </c>
      <c r="J120">
        <v>11.3</v>
      </c>
      <c r="K120">
        <v>290</v>
      </c>
      <c r="L120">
        <v>7.1</v>
      </c>
      <c r="M120">
        <v>290</v>
      </c>
      <c r="N120">
        <v>3.5</v>
      </c>
      <c r="O120">
        <v>3011</v>
      </c>
      <c r="P120">
        <v>290</v>
      </c>
      <c r="Q120">
        <v>1.7</v>
      </c>
      <c r="R120">
        <v>22</v>
      </c>
      <c r="S120">
        <v>41.1</v>
      </c>
      <c r="T120">
        <v>6.9</v>
      </c>
      <c r="U120">
        <v>993.7</v>
      </c>
      <c r="V120">
        <v>1022.3</v>
      </c>
      <c r="W120">
        <v>1015.8</v>
      </c>
      <c r="X120">
        <v>1018.6</v>
      </c>
      <c r="Y120">
        <v>21.8</v>
      </c>
      <c r="Z120">
        <v>3.6</v>
      </c>
      <c r="AA120">
        <v>35630</v>
      </c>
    </row>
    <row r="121" spans="1:27" x14ac:dyDescent="0.3">
      <c r="A121" s="2">
        <v>43951</v>
      </c>
      <c r="B121">
        <v>42524.431475140962</v>
      </c>
      <c r="C121">
        <v>41290</v>
      </c>
      <c r="D121">
        <f t="shared" si="2"/>
        <v>93636462.5</v>
      </c>
      <c r="E121">
        <v>107013100</v>
      </c>
      <c r="F121">
        <v>18.7</v>
      </c>
      <c r="G121">
        <v>8.6999999999999993</v>
      </c>
      <c r="H121">
        <v>25.3</v>
      </c>
      <c r="I121" s="4">
        <v>0</v>
      </c>
      <c r="J121">
        <v>10.9</v>
      </c>
      <c r="K121">
        <v>320</v>
      </c>
      <c r="L121">
        <v>6.7</v>
      </c>
      <c r="M121">
        <v>320</v>
      </c>
      <c r="N121">
        <v>3.2</v>
      </c>
      <c r="O121">
        <v>2800</v>
      </c>
      <c r="P121">
        <v>320</v>
      </c>
      <c r="Q121">
        <v>4.9000000000000004</v>
      </c>
      <c r="R121">
        <v>26</v>
      </c>
      <c r="S121">
        <v>42.1</v>
      </c>
      <c r="T121">
        <v>9</v>
      </c>
      <c r="U121">
        <v>990.6</v>
      </c>
      <c r="V121">
        <v>1019.6</v>
      </c>
      <c r="W121">
        <v>1011.1</v>
      </c>
      <c r="X121">
        <v>1015.1</v>
      </c>
      <c r="Y121">
        <v>23.2</v>
      </c>
      <c r="Z121">
        <v>6.7</v>
      </c>
      <c r="AA121">
        <v>35630</v>
      </c>
    </row>
    <row r="122" spans="1:27" x14ac:dyDescent="0.3">
      <c r="A122" s="2">
        <v>43952</v>
      </c>
      <c r="B122">
        <v>41626.873184687603</v>
      </c>
      <c r="C122">
        <v>33324</v>
      </c>
      <c r="D122">
        <f>E122*0.874</f>
        <v>70250634.200000003</v>
      </c>
      <c r="E122">
        <v>80378300</v>
      </c>
      <c r="F122">
        <v>21.7</v>
      </c>
      <c r="G122">
        <v>12.1</v>
      </c>
      <c r="H122">
        <v>30</v>
      </c>
      <c r="I122" s="4">
        <v>0</v>
      </c>
      <c r="J122">
        <v>9.6999999999999993</v>
      </c>
      <c r="K122">
        <v>320</v>
      </c>
      <c r="L122">
        <v>5.7</v>
      </c>
      <c r="M122">
        <v>320</v>
      </c>
      <c r="N122">
        <v>2.5</v>
      </c>
      <c r="O122">
        <v>2123</v>
      </c>
      <c r="P122">
        <v>320</v>
      </c>
      <c r="Q122">
        <v>12.2</v>
      </c>
      <c r="R122">
        <v>34</v>
      </c>
      <c r="S122">
        <v>57.8</v>
      </c>
      <c r="T122">
        <v>14.2</v>
      </c>
      <c r="U122">
        <v>988.1</v>
      </c>
      <c r="V122">
        <v>1015.5</v>
      </c>
      <c r="W122">
        <v>1008.8</v>
      </c>
      <c r="X122">
        <v>1012.2</v>
      </c>
      <c r="Y122">
        <v>26.9</v>
      </c>
      <c r="Z122">
        <v>9</v>
      </c>
      <c r="AA122">
        <v>35679</v>
      </c>
    </row>
    <row r="123" spans="1:27" x14ac:dyDescent="0.3">
      <c r="A123" s="2">
        <v>43953</v>
      </c>
      <c r="B123">
        <v>36086.170812995333</v>
      </c>
      <c r="C123">
        <v>4250</v>
      </c>
      <c r="D123">
        <f t="shared" ref="D123:D152" si="3">E123*0.874</f>
        <v>7798352.4000000004</v>
      </c>
      <c r="E123">
        <v>8922600</v>
      </c>
      <c r="F123">
        <v>22.3</v>
      </c>
      <c r="G123">
        <v>19.5</v>
      </c>
      <c r="H123">
        <v>26.4</v>
      </c>
      <c r="I123" s="4">
        <v>0</v>
      </c>
      <c r="J123">
        <v>12.7</v>
      </c>
      <c r="K123">
        <v>320</v>
      </c>
      <c r="L123">
        <v>7.7</v>
      </c>
      <c r="M123">
        <v>320</v>
      </c>
      <c r="N123">
        <v>4.5999999999999996</v>
      </c>
      <c r="O123">
        <v>3992</v>
      </c>
      <c r="P123">
        <v>320</v>
      </c>
      <c r="Q123">
        <v>14.8</v>
      </c>
      <c r="R123">
        <v>49</v>
      </c>
      <c r="S123">
        <v>63.1</v>
      </c>
      <c r="T123">
        <v>16.8</v>
      </c>
      <c r="U123">
        <v>986.5</v>
      </c>
      <c r="V123">
        <v>1013.1</v>
      </c>
      <c r="W123">
        <v>1008</v>
      </c>
      <c r="X123">
        <v>1010.5</v>
      </c>
      <c r="Y123">
        <v>26.2</v>
      </c>
      <c r="Z123">
        <v>16.600000000000001</v>
      </c>
      <c r="AA123">
        <v>35679</v>
      </c>
    </row>
    <row r="124" spans="1:27" x14ac:dyDescent="0.3">
      <c r="A124" s="2">
        <v>43954</v>
      </c>
      <c r="B124">
        <v>0</v>
      </c>
      <c r="C124">
        <v>0</v>
      </c>
      <c r="D124">
        <f t="shared" si="3"/>
        <v>0</v>
      </c>
      <c r="E124">
        <v>0</v>
      </c>
      <c r="F124">
        <v>16.899999999999999</v>
      </c>
      <c r="G124">
        <v>14.2</v>
      </c>
      <c r="H124">
        <v>20.2</v>
      </c>
      <c r="I124" s="4">
        <v>4.8</v>
      </c>
      <c r="J124">
        <v>4.2</v>
      </c>
      <c r="K124">
        <v>200</v>
      </c>
      <c r="L124">
        <v>2.2999999999999998</v>
      </c>
      <c r="M124">
        <v>340</v>
      </c>
      <c r="N124">
        <v>1</v>
      </c>
      <c r="O124">
        <v>859</v>
      </c>
      <c r="P124">
        <v>320</v>
      </c>
      <c r="Q124">
        <v>14.6</v>
      </c>
      <c r="R124">
        <v>61</v>
      </c>
      <c r="S124">
        <v>87.6</v>
      </c>
      <c r="T124">
        <v>16.8</v>
      </c>
      <c r="U124">
        <v>983.3</v>
      </c>
      <c r="V124">
        <v>1010.1</v>
      </c>
      <c r="W124">
        <v>1005.4</v>
      </c>
      <c r="X124">
        <v>1007.7</v>
      </c>
      <c r="Y124">
        <v>18.600000000000001</v>
      </c>
      <c r="Z124">
        <v>12.2</v>
      </c>
      <c r="AA124">
        <v>35679</v>
      </c>
    </row>
    <row r="125" spans="1:27" x14ac:dyDescent="0.3">
      <c r="A125" s="2">
        <v>43955</v>
      </c>
      <c r="B125">
        <v>43483.222471998517</v>
      </c>
      <c r="C125">
        <v>58804</v>
      </c>
      <c r="D125">
        <f t="shared" si="3"/>
        <v>120189421</v>
      </c>
      <c r="E125">
        <v>137516500</v>
      </c>
      <c r="F125">
        <v>19.2</v>
      </c>
      <c r="G125">
        <v>13</v>
      </c>
      <c r="H125">
        <v>26.5</v>
      </c>
      <c r="I125" s="4">
        <v>3.65</v>
      </c>
      <c r="J125">
        <v>10.8</v>
      </c>
      <c r="K125">
        <v>320</v>
      </c>
      <c r="L125">
        <v>6.3</v>
      </c>
      <c r="M125">
        <v>290</v>
      </c>
      <c r="N125">
        <v>2.6</v>
      </c>
      <c r="O125">
        <v>2262</v>
      </c>
      <c r="P125">
        <v>290</v>
      </c>
      <c r="Q125">
        <v>13.5</v>
      </c>
      <c r="R125">
        <v>39</v>
      </c>
      <c r="S125">
        <v>73.5</v>
      </c>
      <c r="T125">
        <v>15.6</v>
      </c>
      <c r="U125">
        <v>983.6</v>
      </c>
      <c r="V125">
        <v>1013</v>
      </c>
      <c r="W125">
        <v>1005.3</v>
      </c>
      <c r="X125">
        <v>1007.9</v>
      </c>
      <c r="Y125">
        <v>22.2</v>
      </c>
      <c r="Z125">
        <v>10.3</v>
      </c>
      <c r="AA125">
        <v>35679</v>
      </c>
    </row>
    <row r="126" spans="1:27" x14ac:dyDescent="0.3">
      <c r="A126" s="2">
        <v>43956</v>
      </c>
      <c r="B126">
        <v>49149.351106834038</v>
      </c>
      <c r="C126">
        <v>52780</v>
      </c>
      <c r="D126">
        <f t="shared" si="3"/>
        <v>134115212.59999999</v>
      </c>
      <c r="E126">
        <v>153449900</v>
      </c>
      <c r="F126">
        <v>14.8</v>
      </c>
      <c r="G126">
        <v>10.199999999999999</v>
      </c>
      <c r="H126">
        <v>19.600000000000001</v>
      </c>
      <c r="I126" s="4">
        <v>2.5</v>
      </c>
      <c r="J126">
        <v>4.9000000000000004</v>
      </c>
      <c r="K126">
        <v>20</v>
      </c>
      <c r="L126">
        <v>3</v>
      </c>
      <c r="M126">
        <v>20</v>
      </c>
      <c r="N126">
        <v>1</v>
      </c>
      <c r="O126">
        <v>891</v>
      </c>
      <c r="P126">
        <v>320</v>
      </c>
      <c r="Q126">
        <v>11.4</v>
      </c>
      <c r="R126">
        <v>51</v>
      </c>
      <c r="S126">
        <v>81.900000000000006</v>
      </c>
      <c r="T126">
        <v>13.5</v>
      </c>
      <c r="U126">
        <v>987.8</v>
      </c>
      <c r="V126">
        <v>1014.1</v>
      </c>
      <c r="W126">
        <v>1010.9</v>
      </c>
      <c r="X126">
        <v>1012.6</v>
      </c>
      <c r="Y126">
        <v>17.600000000000001</v>
      </c>
      <c r="Z126">
        <v>7.3</v>
      </c>
      <c r="AA126">
        <v>35679</v>
      </c>
    </row>
    <row r="127" spans="1:27" x14ac:dyDescent="0.3">
      <c r="A127" s="2">
        <v>43957</v>
      </c>
      <c r="B127">
        <v>55613.566967357889</v>
      </c>
      <c r="C127">
        <v>37660</v>
      </c>
      <c r="D127">
        <f t="shared" si="3"/>
        <v>91176641.400000006</v>
      </c>
      <c r="E127">
        <v>104321100</v>
      </c>
      <c r="F127">
        <v>15.6</v>
      </c>
      <c r="G127">
        <v>7.9</v>
      </c>
      <c r="H127">
        <v>26</v>
      </c>
      <c r="I127" s="4">
        <v>2.5</v>
      </c>
      <c r="J127">
        <v>8.8000000000000007</v>
      </c>
      <c r="K127">
        <v>140</v>
      </c>
      <c r="L127">
        <v>5.3</v>
      </c>
      <c r="M127">
        <v>140</v>
      </c>
      <c r="N127">
        <v>1.7</v>
      </c>
      <c r="O127">
        <v>1507</v>
      </c>
      <c r="P127">
        <v>160</v>
      </c>
      <c r="Q127">
        <v>8.1999999999999993</v>
      </c>
      <c r="R127">
        <v>31</v>
      </c>
      <c r="S127">
        <v>68.099999999999994</v>
      </c>
      <c r="T127">
        <v>11</v>
      </c>
      <c r="U127">
        <v>990.1</v>
      </c>
      <c r="V127">
        <v>1020</v>
      </c>
      <c r="W127">
        <v>1010.7</v>
      </c>
      <c r="X127">
        <v>1014.9</v>
      </c>
      <c r="Y127">
        <v>21.8</v>
      </c>
      <c r="Z127">
        <v>5.5</v>
      </c>
      <c r="AA127">
        <v>35679</v>
      </c>
    </row>
    <row r="128" spans="1:27" x14ac:dyDescent="0.3">
      <c r="A128" s="2">
        <v>43958</v>
      </c>
      <c r="B128">
        <v>43237.025336015518</v>
      </c>
      <c r="C128">
        <v>70308</v>
      </c>
      <c r="D128">
        <f t="shared" si="3"/>
        <v>163416761.80000001</v>
      </c>
      <c r="E128">
        <v>186975700</v>
      </c>
      <c r="F128">
        <v>14.5</v>
      </c>
      <c r="G128">
        <v>5.6</v>
      </c>
      <c r="H128">
        <v>23</v>
      </c>
      <c r="I128" s="4">
        <v>2.5</v>
      </c>
      <c r="J128">
        <v>7.9</v>
      </c>
      <c r="K128">
        <v>160</v>
      </c>
      <c r="L128">
        <v>4.5999999999999996</v>
      </c>
      <c r="M128">
        <v>160</v>
      </c>
      <c r="N128">
        <v>1.9</v>
      </c>
      <c r="O128">
        <v>1634</v>
      </c>
      <c r="P128">
        <v>160</v>
      </c>
      <c r="Q128">
        <v>3</v>
      </c>
      <c r="R128">
        <v>19</v>
      </c>
      <c r="S128">
        <v>52.8</v>
      </c>
      <c r="T128">
        <v>7.6</v>
      </c>
      <c r="U128">
        <v>994.9</v>
      </c>
      <c r="V128">
        <v>1021.8</v>
      </c>
      <c r="W128">
        <v>1017</v>
      </c>
      <c r="X128">
        <v>1019.9</v>
      </c>
      <c r="Y128">
        <v>22.7</v>
      </c>
      <c r="Z128">
        <v>1.8</v>
      </c>
      <c r="AA128">
        <v>35679</v>
      </c>
    </row>
    <row r="129" spans="1:27" x14ac:dyDescent="0.3">
      <c r="A129" s="2">
        <v>43959</v>
      </c>
      <c r="B129">
        <v>47843.675659595683</v>
      </c>
      <c r="C129">
        <v>33240</v>
      </c>
      <c r="D129">
        <f t="shared" si="3"/>
        <v>87285243.799999997</v>
      </c>
      <c r="E129">
        <v>99868700</v>
      </c>
      <c r="F129">
        <v>16.7</v>
      </c>
      <c r="G129">
        <v>6.8</v>
      </c>
      <c r="H129">
        <v>23.2</v>
      </c>
      <c r="I129" s="4">
        <v>2.5</v>
      </c>
      <c r="J129">
        <v>7.1</v>
      </c>
      <c r="K129">
        <v>180</v>
      </c>
      <c r="L129">
        <v>4.5</v>
      </c>
      <c r="M129">
        <v>160</v>
      </c>
      <c r="N129">
        <v>1.7</v>
      </c>
      <c r="O129">
        <v>1452</v>
      </c>
      <c r="P129">
        <v>160</v>
      </c>
      <c r="Q129">
        <v>4.9000000000000004</v>
      </c>
      <c r="R129">
        <v>19</v>
      </c>
      <c r="S129">
        <v>51.3</v>
      </c>
      <c r="T129">
        <v>9.1</v>
      </c>
      <c r="U129">
        <v>991.4</v>
      </c>
      <c r="V129">
        <v>1021.1</v>
      </c>
      <c r="W129">
        <v>1012</v>
      </c>
      <c r="X129">
        <v>1016.1</v>
      </c>
      <c r="Y129">
        <v>24.2</v>
      </c>
      <c r="Z129">
        <v>3.4</v>
      </c>
      <c r="AA129">
        <v>35679</v>
      </c>
    </row>
    <row r="130" spans="1:27" x14ac:dyDescent="0.3">
      <c r="A130" s="2">
        <v>43960</v>
      </c>
      <c r="B130">
        <v>30389.580314875831</v>
      </c>
      <c r="C130">
        <v>10420</v>
      </c>
      <c r="D130">
        <f t="shared" si="3"/>
        <v>29053071</v>
      </c>
      <c r="E130">
        <v>33241500</v>
      </c>
      <c r="F130">
        <v>14.6</v>
      </c>
      <c r="G130">
        <v>13.3</v>
      </c>
      <c r="H130">
        <v>15.3</v>
      </c>
      <c r="I130" s="4">
        <v>57.2</v>
      </c>
      <c r="J130">
        <v>3.9</v>
      </c>
      <c r="K130">
        <v>140</v>
      </c>
      <c r="L130">
        <v>2</v>
      </c>
      <c r="M130">
        <v>70</v>
      </c>
      <c r="N130">
        <v>0.9</v>
      </c>
      <c r="O130">
        <v>789</v>
      </c>
      <c r="P130">
        <v>110</v>
      </c>
      <c r="Q130">
        <v>14.4</v>
      </c>
      <c r="R130">
        <v>96</v>
      </c>
      <c r="S130">
        <v>99.3</v>
      </c>
      <c r="T130">
        <v>16.399999999999999</v>
      </c>
      <c r="U130">
        <v>982.7</v>
      </c>
      <c r="V130">
        <v>1016.1</v>
      </c>
      <c r="W130">
        <v>1003.5</v>
      </c>
      <c r="X130">
        <v>1007.5</v>
      </c>
      <c r="Y130">
        <v>16.399999999999999</v>
      </c>
      <c r="Z130">
        <v>13.3</v>
      </c>
      <c r="AA130">
        <v>35679</v>
      </c>
    </row>
    <row r="131" spans="1:27" x14ac:dyDescent="0.3">
      <c r="A131" s="2">
        <v>43961</v>
      </c>
      <c r="B131">
        <v>0</v>
      </c>
      <c r="C131">
        <v>0</v>
      </c>
      <c r="D131">
        <f t="shared" si="3"/>
        <v>0</v>
      </c>
      <c r="E131">
        <v>0</v>
      </c>
      <c r="F131">
        <v>15.5</v>
      </c>
      <c r="G131">
        <v>13.7</v>
      </c>
      <c r="H131">
        <v>18</v>
      </c>
      <c r="I131" s="4">
        <v>0.2</v>
      </c>
      <c r="J131">
        <v>12.4</v>
      </c>
      <c r="K131">
        <v>290</v>
      </c>
      <c r="L131">
        <v>8.1</v>
      </c>
      <c r="M131">
        <v>290</v>
      </c>
      <c r="N131">
        <v>5</v>
      </c>
      <c r="O131">
        <v>4317</v>
      </c>
      <c r="P131">
        <v>290</v>
      </c>
      <c r="Q131">
        <v>11.8</v>
      </c>
      <c r="R131">
        <v>72</v>
      </c>
      <c r="S131">
        <v>78.8</v>
      </c>
      <c r="T131">
        <v>13.8</v>
      </c>
      <c r="U131">
        <v>981.7</v>
      </c>
      <c r="V131">
        <v>1009.5</v>
      </c>
      <c r="W131">
        <v>1003.3</v>
      </c>
      <c r="X131">
        <v>1006.3</v>
      </c>
      <c r="Y131">
        <v>19.2</v>
      </c>
      <c r="Z131">
        <v>12.9</v>
      </c>
      <c r="AA131">
        <v>35679</v>
      </c>
    </row>
    <row r="132" spans="1:27" x14ac:dyDescent="0.3">
      <c r="A132" s="2">
        <v>43962</v>
      </c>
      <c r="B132">
        <v>44069.828648779752</v>
      </c>
      <c r="C132">
        <v>21680</v>
      </c>
      <c r="D132">
        <f t="shared" si="3"/>
        <v>53768917</v>
      </c>
      <c r="E132">
        <v>61520500</v>
      </c>
      <c r="F132">
        <v>18.100000000000001</v>
      </c>
      <c r="G132">
        <v>11.2</v>
      </c>
      <c r="H132">
        <v>23.6</v>
      </c>
      <c r="I132" s="4">
        <v>0</v>
      </c>
      <c r="J132">
        <v>15.8</v>
      </c>
      <c r="K132">
        <v>320</v>
      </c>
      <c r="L132">
        <v>9.3000000000000007</v>
      </c>
      <c r="M132">
        <v>320</v>
      </c>
      <c r="N132">
        <v>4.8</v>
      </c>
      <c r="O132">
        <v>4116</v>
      </c>
      <c r="P132">
        <v>320</v>
      </c>
      <c r="Q132">
        <v>7.2</v>
      </c>
      <c r="R132">
        <v>27</v>
      </c>
      <c r="S132">
        <v>52.9</v>
      </c>
      <c r="T132">
        <v>10.3</v>
      </c>
      <c r="U132">
        <v>982.4</v>
      </c>
      <c r="V132">
        <v>1009.7</v>
      </c>
      <c r="W132">
        <v>1004.2</v>
      </c>
      <c r="X132">
        <v>1006.8</v>
      </c>
      <c r="Y132">
        <v>22.4</v>
      </c>
      <c r="Z132">
        <v>9.4</v>
      </c>
      <c r="AA132">
        <v>35679</v>
      </c>
    </row>
    <row r="133" spans="1:27" x14ac:dyDescent="0.3">
      <c r="A133" s="2">
        <v>43963</v>
      </c>
      <c r="B133">
        <v>49419.736429314893</v>
      </c>
      <c r="C133">
        <v>20750</v>
      </c>
      <c r="D133">
        <f t="shared" si="3"/>
        <v>46125874.399999999</v>
      </c>
      <c r="E133">
        <v>52775600</v>
      </c>
      <c r="F133">
        <v>16.3</v>
      </c>
      <c r="G133">
        <v>12.7</v>
      </c>
      <c r="H133">
        <v>22</v>
      </c>
      <c r="I133" s="4">
        <v>0.2</v>
      </c>
      <c r="J133">
        <v>12.2</v>
      </c>
      <c r="K133">
        <v>320</v>
      </c>
      <c r="L133">
        <v>7.5</v>
      </c>
      <c r="M133">
        <v>320</v>
      </c>
      <c r="N133">
        <v>3.5</v>
      </c>
      <c r="O133">
        <v>3005</v>
      </c>
      <c r="P133">
        <v>290</v>
      </c>
      <c r="Q133">
        <v>6.7</v>
      </c>
      <c r="R133">
        <v>33</v>
      </c>
      <c r="S133">
        <v>54.6</v>
      </c>
      <c r="T133">
        <v>9.9</v>
      </c>
      <c r="U133">
        <v>979.8</v>
      </c>
      <c r="V133">
        <v>1010.1</v>
      </c>
      <c r="W133">
        <v>1000.7</v>
      </c>
      <c r="X133">
        <v>1004.2</v>
      </c>
      <c r="Y133">
        <v>21.1</v>
      </c>
      <c r="Z133">
        <v>8.4</v>
      </c>
      <c r="AA133">
        <v>35679</v>
      </c>
    </row>
    <row r="134" spans="1:27" x14ac:dyDescent="0.3">
      <c r="A134" s="2">
        <v>43964</v>
      </c>
      <c r="B134">
        <v>51739.075141000263</v>
      </c>
      <c r="C134">
        <v>37380</v>
      </c>
      <c r="D134">
        <f t="shared" si="3"/>
        <v>84298436.200000003</v>
      </c>
      <c r="E134">
        <v>96451300</v>
      </c>
      <c r="F134">
        <v>16.5</v>
      </c>
      <c r="G134">
        <v>10.8</v>
      </c>
      <c r="H134">
        <v>22.4</v>
      </c>
      <c r="I134" s="4">
        <v>11.633333329999999</v>
      </c>
      <c r="J134">
        <v>17</v>
      </c>
      <c r="K134">
        <v>290</v>
      </c>
      <c r="L134">
        <v>9.5</v>
      </c>
      <c r="M134">
        <v>320</v>
      </c>
      <c r="N134">
        <v>4.0999999999999996</v>
      </c>
      <c r="O134">
        <v>3537</v>
      </c>
      <c r="P134">
        <v>290</v>
      </c>
      <c r="Q134">
        <v>3.4</v>
      </c>
      <c r="R134">
        <v>25</v>
      </c>
      <c r="S134">
        <v>44.6</v>
      </c>
      <c r="T134">
        <v>7.9</v>
      </c>
      <c r="U134">
        <v>990.1</v>
      </c>
      <c r="V134">
        <v>1018.6</v>
      </c>
      <c r="W134">
        <v>1010</v>
      </c>
      <c r="X134">
        <v>1014.8</v>
      </c>
      <c r="Y134">
        <v>22.7</v>
      </c>
      <c r="Z134">
        <v>7.1</v>
      </c>
      <c r="AA134">
        <v>35679</v>
      </c>
    </row>
    <row r="135" spans="1:27" x14ac:dyDescent="0.3">
      <c r="A135" s="2">
        <v>43965</v>
      </c>
      <c r="B135">
        <v>46210.145114918239</v>
      </c>
      <c r="C135">
        <v>31380</v>
      </c>
      <c r="D135">
        <f t="shared" si="3"/>
        <v>73128978.400000006</v>
      </c>
      <c r="E135">
        <v>83671600</v>
      </c>
      <c r="F135">
        <v>17</v>
      </c>
      <c r="G135">
        <v>6.9</v>
      </c>
      <c r="H135">
        <v>25</v>
      </c>
      <c r="I135" s="4">
        <v>23.06666667</v>
      </c>
      <c r="J135">
        <v>5.7</v>
      </c>
      <c r="K135">
        <v>180</v>
      </c>
      <c r="L135">
        <v>3.6</v>
      </c>
      <c r="M135">
        <v>160</v>
      </c>
      <c r="N135">
        <v>1.5</v>
      </c>
      <c r="O135">
        <v>1291</v>
      </c>
      <c r="P135">
        <v>320</v>
      </c>
      <c r="Q135">
        <v>6.7</v>
      </c>
      <c r="R135">
        <v>29</v>
      </c>
      <c r="S135">
        <v>53.8</v>
      </c>
      <c r="T135">
        <v>10</v>
      </c>
      <c r="U135">
        <v>992.2</v>
      </c>
      <c r="V135">
        <v>1020.5</v>
      </c>
      <c r="W135">
        <v>1013.9</v>
      </c>
      <c r="X135">
        <v>1016.9</v>
      </c>
      <c r="Y135">
        <v>24.7</v>
      </c>
      <c r="Z135">
        <v>4.4000000000000004</v>
      </c>
      <c r="AA135">
        <v>35679</v>
      </c>
    </row>
    <row r="136" spans="1:27" x14ac:dyDescent="0.3">
      <c r="A136" s="2">
        <v>43966</v>
      </c>
      <c r="B136">
        <v>42535.600381102107</v>
      </c>
      <c r="C136">
        <v>38020</v>
      </c>
      <c r="D136">
        <f t="shared" si="3"/>
        <v>87354027.599999994</v>
      </c>
      <c r="E136">
        <v>99947400</v>
      </c>
      <c r="F136">
        <v>13.9</v>
      </c>
      <c r="G136">
        <v>12.6</v>
      </c>
      <c r="H136">
        <v>16.3</v>
      </c>
      <c r="I136" s="4">
        <v>34.5</v>
      </c>
      <c r="J136">
        <v>5.2</v>
      </c>
      <c r="K136">
        <v>70</v>
      </c>
      <c r="L136">
        <v>3</v>
      </c>
      <c r="M136">
        <v>110</v>
      </c>
      <c r="N136">
        <v>1.2</v>
      </c>
      <c r="O136">
        <v>1003</v>
      </c>
      <c r="P136">
        <v>320</v>
      </c>
      <c r="Q136">
        <v>11.9</v>
      </c>
      <c r="R136">
        <v>64</v>
      </c>
      <c r="S136">
        <v>89.1</v>
      </c>
      <c r="T136">
        <v>14</v>
      </c>
      <c r="U136">
        <v>987.1</v>
      </c>
      <c r="V136">
        <v>1015.3</v>
      </c>
      <c r="W136">
        <v>1009.6</v>
      </c>
      <c r="X136">
        <v>1012</v>
      </c>
      <c r="Y136">
        <v>15.7</v>
      </c>
      <c r="Z136">
        <v>12.6</v>
      </c>
      <c r="AA136">
        <v>35679</v>
      </c>
    </row>
    <row r="137" spans="1:27" x14ac:dyDescent="0.3">
      <c r="A137" s="2">
        <v>43967</v>
      </c>
      <c r="B137">
        <v>45775</v>
      </c>
      <c r="C137">
        <v>845</v>
      </c>
      <c r="D137">
        <f t="shared" si="3"/>
        <v>1809529.6</v>
      </c>
      <c r="E137">
        <v>2070400</v>
      </c>
      <c r="F137">
        <v>17.7</v>
      </c>
      <c r="G137">
        <v>13</v>
      </c>
      <c r="H137">
        <v>23.6</v>
      </c>
      <c r="I137" s="4">
        <v>33.200000000000003</v>
      </c>
      <c r="J137">
        <v>6</v>
      </c>
      <c r="K137">
        <v>340</v>
      </c>
      <c r="L137">
        <v>4</v>
      </c>
      <c r="M137">
        <v>140</v>
      </c>
      <c r="N137">
        <v>1.2</v>
      </c>
      <c r="O137">
        <v>1057</v>
      </c>
      <c r="P137">
        <v>290</v>
      </c>
      <c r="Q137">
        <v>14.5</v>
      </c>
      <c r="R137">
        <v>54</v>
      </c>
      <c r="S137">
        <v>83.1</v>
      </c>
      <c r="T137">
        <v>16.5</v>
      </c>
      <c r="U137">
        <v>982.1</v>
      </c>
      <c r="V137">
        <v>1009.7</v>
      </c>
      <c r="W137">
        <v>1003.6</v>
      </c>
      <c r="X137">
        <v>1006.5</v>
      </c>
      <c r="Y137">
        <v>21.4</v>
      </c>
      <c r="Z137">
        <v>12.2</v>
      </c>
      <c r="AA137">
        <v>35679</v>
      </c>
    </row>
    <row r="138" spans="1:27" x14ac:dyDescent="0.3">
      <c r="A138" s="2">
        <v>43968</v>
      </c>
      <c r="B138">
        <v>0</v>
      </c>
      <c r="C138">
        <v>0</v>
      </c>
      <c r="D138">
        <f t="shared" si="3"/>
        <v>0</v>
      </c>
      <c r="E138">
        <v>0</v>
      </c>
      <c r="F138">
        <v>20.100000000000001</v>
      </c>
      <c r="G138">
        <v>14.8</v>
      </c>
      <c r="H138">
        <v>26.1</v>
      </c>
      <c r="I138" s="4">
        <v>31.9</v>
      </c>
      <c r="J138">
        <v>5.3</v>
      </c>
      <c r="K138">
        <v>140</v>
      </c>
      <c r="L138">
        <v>3</v>
      </c>
      <c r="M138">
        <v>180</v>
      </c>
      <c r="N138">
        <v>1.3</v>
      </c>
      <c r="O138">
        <v>1116</v>
      </c>
      <c r="P138">
        <v>140</v>
      </c>
      <c r="Q138">
        <v>16.3</v>
      </c>
      <c r="R138">
        <v>58</v>
      </c>
      <c r="S138">
        <v>80.5</v>
      </c>
      <c r="T138">
        <v>18.600000000000001</v>
      </c>
      <c r="U138">
        <v>981.1</v>
      </c>
      <c r="V138">
        <v>1007.9</v>
      </c>
      <c r="W138">
        <v>1002.6</v>
      </c>
      <c r="X138">
        <v>1005.2</v>
      </c>
      <c r="Y138">
        <v>26.2</v>
      </c>
      <c r="Z138">
        <v>13.5</v>
      </c>
      <c r="AA138">
        <v>35679</v>
      </c>
    </row>
    <row r="139" spans="1:27" x14ac:dyDescent="0.3">
      <c r="A139" s="2">
        <v>43969</v>
      </c>
      <c r="B139">
        <v>41899.179810254733</v>
      </c>
      <c r="C139">
        <v>11000</v>
      </c>
      <c r="D139">
        <f t="shared" si="3"/>
        <v>29102189.800000001</v>
      </c>
      <c r="E139">
        <v>33297700</v>
      </c>
      <c r="F139">
        <v>17.899999999999999</v>
      </c>
      <c r="G139">
        <v>15.1</v>
      </c>
      <c r="H139">
        <v>22.4</v>
      </c>
      <c r="I139" s="4">
        <v>30.6</v>
      </c>
      <c r="J139">
        <v>8.1999999999999993</v>
      </c>
      <c r="K139">
        <v>160</v>
      </c>
      <c r="L139">
        <v>4.5999999999999996</v>
      </c>
      <c r="M139">
        <v>160</v>
      </c>
      <c r="N139">
        <v>1.8</v>
      </c>
      <c r="O139">
        <v>1593</v>
      </c>
      <c r="P139">
        <v>160</v>
      </c>
      <c r="Q139">
        <v>14.6</v>
      </c>
      <c r="R139">
        <v>57</v>
      </c>
      <c r="S139">
        <v>82.8</v>
      </c>
      <c r="T139">
        <v>16.7</v>
      </c>
      <c r="U139">
        <v>976.8</v>
      </c>
      <c r="V139">
        <v>1005</v>
      </c>
      <c r="W139">
        <v>997.2</v>
      </c>
      <c r="X139">
        <v>1001.1</v>
      </c>
      <c r="Y139">
        <v>22</v>
      </c>
      <c r="Z139">
        <v>14.9</v>
      </c>
      <c r="AA139">
        <v>35679</v>
      </c>
    </row>
    <row r="140" spans="1:27" x14ac:dyDescent="0.3">
      <c r="A140" s="2">
        <v>43970</v>
      </c>
      <c r="B140">
        <v>60216.188084337911</v>
      </c>
      <c r="C140">
        <v>26430</v>
      </c>
      <c r="D140">
        <f t="shared" si="3"/>
        <v>74616176.799999997</v>
      </c>
      <c r="E140">
        <v>85373200</v>
      </c>
      <c r="F140">
        <v>12.7</v>
      </c>
      <c r="G140">
        <v>9.3000000000000007</v>
      </c>
      <c r="H140">
        <v>16.399999999999999</v>
      </c>
      <c r="I140" s="4">
        <v>12.8</v>
      </c>
      <c r="J140">
        <v>11.7</v>
      </c>
      <c r="K140">
        <v>320</v>
      </c>
      <c r="L140">
        <v>6.6</v>
      </c>
      <c r="M140">
        <v>320</v>
      </c>
      <c r="N140">
        <v>3</v>
      </c>
      <c r="O140">
        <v>2598</v>
      </c>
      <c r="P140">
        <v>290</v>
      </c>
      <c r="Q140">
        <v>8.4</v>
      </c>
      <c r="R140">
        <v>60</v>
      </c>
      <c r="S140">
        <v>75.8</v>
      </c>
      <c r="T140">
        <v>11.1</v>
      </c>
      <c r="U140">
        <v>974.9</v>
      </c>
      <c r="V140">
        <v>1006.9</v>
      </c>
      <c r="W140">
        <v>996.3</v>
      </c>
      <c r="X140">
        <v>999.6</v>
      </c>
      <c r="Y140">
        <v>15.6</v>
      </c>
      <c r="Z140">
        <v>6.3</v>
      </c>
      <c r="AA140">
        <v>35679</v>
      </c>
    </row>
    <row r="141" spans="1:27" x14ac:dyDescent="0.3">
      <c r="A141" s="2">
        <v>43971</v>
      </c>
      <c r="B141">
        <v>49809.877645145207</v>
      </c>
      <c r="C141">
        <v>31606</v>
      </c>
      <c r="D141">
        <f t="shared" si="3"/>
        <v>83975056.200000003</v>
      </c>
      <c r="E141">
        <v>96081300</v>
      </c>
      <c r="F141">
        <v>11.9</v>
      </c>
      <c r="G141">
        <v>7.9</v>
      </c>
      <c r="H141">
        <v>16.600000000000001</v>
      </c>
      <c r="I141" s="4">
        <v>8.5333333329999999</v>
      </c>
      <c r="J141">
        <v>8.1999999999999993</v>
      </c>
      <c r="K141">
        <v>320</v>
      </c>
      <c r="L141">
        <v>4.7</v>
      </c>
      <c r="M141">
        <v>320</v>
      </c>
      <c r="N141">
        <v>2.2999999999999998</v>
      </c>
      <c r="O141">
        <v>2026</v>
      </c>
      <c r="P141">
        <v>320</v>
      </c>
      <c r="Q141">
        <v>6.5</v>
      </c>
      <c r="R141">
        <v>54</v>
      </c>
      <c r="S141">
        <v>71.5</v>
      </c>
      <c r="T141">
        <v>9.6999999999999993</v>
      </c>
      <c r="U141">
        <v>986.3</v>
      </c>
      <c r="V141">
        <v>1015.3</v>
      </c>
      <c r="W141">
        <v>1006.5</v>
      </c>
      <c r="X141">
        <v>1011.4</v>
      </c>
      <c r="Y141">
        <v>16</v>
      </c>
      <c r="Z141">
        <v>4.2</v>
      </c>
      <c r="AA141">
        <v>35679</v>
      </c>
    </row>
    <row r="142" spans="1:27" x14ac:dyDescent="0.3">
      <c r="A142" s="2">
        <v>43972</v>
      </c>
      <c r="B142">
        <v>55860.943338869343</v>
      </c>
      <c r="C142">
        <v>38760</v>
      </c>
      <c r="D142">
        <f t="shared" si="3"/>
        <v>114725173</v>
      </c>
      <c r="E142">
        <v>131264500</v>
      </c>
      <c r="F142">
        <v>14.1</v>
      </c>
      <c r="G142">
        <v>5.9</v>
      </c>
      <c r="H142">
        <v>21.2</v>
      </c>
      <c r="I142" s="4">
        <v>4.266666667</v>
      </c>
      <c r="J142">
        <v>6</v>
      </c>
      <c r="K142">
        <v>160</v>
      </c>
      <c r="L142">
        <v>3.6</v>
      </c>
      <c r="M142">
        <v>160</v>
      </c>
      <c r="N142">
        <v>1.6</v>
      </c>
      <c r="O142">
        <v>1425</v>
      </c>
      <c r="P142">
        <v>160</v>
      </c>
      <c r="Q142">
        <v>8.6</v>
      </c>
      <c r="R142">
        <v>47</v>
      </c>
      <c r="S142">
        <v>72.5</v>
      </c>
      <c r="T142">
        <v>11.3</v>
      </c>
      <c r="U142">
        <v>990.9</v>
      </c>
      <c r="V142">
        <v>1018.1</v>
      </c>
      <c r="W142">
        <v>1013.1</v>
      </c>
      <c r="X142">
        <v>1015.8</v>
      </c>
      <c r="Y142">
        <v>21.5</v>
      </c>
      <c r="Z142">
        <v>2</v>
      </c>
      <c r="AA142">
        <v>35679</v>
      </c>
    </row>
    <row r="143" spans="1:27" x14ac:dyDescent="0.3">
      <c r="A143" s="2">
        <v>43973</v>
      </c>
      <c r="B143">
        <v>51127.708771594393</v>
      </c>
      <c r="C143">
        <v>45622</v>
      </c>
      <c r="D143">
        <f t="shared" si="3"/>
        <v>124324227.59999999</v>
      </c>
      <c r="E143">
        <v>142247400</v>
      </c>
      <c r="F143">
        <v>15.7</v>
      </c>
      <c r="G143">
        <v>11.5</v>
      </c>
      <c r="H143">
        <v>21.8</v>
      </c>
      <c r="I143" s="4">
        <v>0</v>
      </c>
      <c r="J143">
        <v>4.7</v>
      </c>
      <c r="K143">
        <v>110</v>
      </c>
      <c r="L143">
        <v>2.4</v>
      </c>
      <c r="M143">
        <v>140</v>
      </c>
      <c r="N143">
        <v>1</v>
      </c>
      <c r="O143">
        <v>861</v>
      </c>
      <c r="P143">
        <v>160</v>
      </c>
      <c r="Q143">
        <v>11.1</v>
      </c>
      <c r="R143">
        <v>52</v>
      </c>
      <c r="S143">
        <v>75.8</v>
      </c>
      <c r="T143">
        <v>13.3</v>
      </c>
      <c r="U143">
        <v>990.1</v>
      </c>
      <c r="V143">
        <v>1018.3</v>
      </c>
      <c r="W143">
        <v>1012.3</v>
      </c>
      <c r="X143">
        <v>1014.9</v>
      </c>
      <c r="Y143">
        <v>22.5</v>
      </c>
      <c r="Z143">
        <v>11.5</v>
      </c>
      <c r="AA143">
        <v>35679</v>
      </c>
    </row>
    <row r="144" spans="1:27" x14ac:dyDescent="0.3">
      <c r="A144" s="2">
        <v>43974</v>
      </c>
      <c r="B144">
        <v>50896.101760876401</v>
      </c>
      <c r="C144">
        <v>11020</v>
      </c>
      <c r="D144">
        <f t="shared" si="3"/>
        <v>21158403.800000001</v>
      </c>
      <c r="E144">
        <v>24208700</v>
      </c>
      <c r="F144">
        <v>17.100000000000001</v>
      </c>
      <c r="G144">
        <v>10.6</v>
      </c>
      <c r="H144">
        <v>24.9</v>
      </c>
      <c r="I144" s="4">
        <v>0.95</v>
      </c>
      <c r="J144">
        <v>5.9</v>
      </c>
      <c r="K144">
        <v>110</v>
      </c>
      <c r="L144">
        <v>3.5</v>
      </c>
      <c r="M144">
        <v>180</v>
      </c>
      <c r="N144">
        <v>1.4</v>
      </c>
      <c r="O144">
        <v>1220</v>
      </c>
      <c r="P144">
        <v>320</v>
      </c>
      <c r="Q144">
        <v>11.1</v>
      </c>
      <c r="R144">
        <v>32</v>
      </c>
      <c r="S144">
        <v>71.900000000000006</v>
      </c>
      <c r="T144">
        <v>13.3</v>
      </c>
      <c r="U144">
        <v>987.7</v>
      </c>
      <c r="V144">
        <v>1015.5</v>
      </c>
      <c r="W144">
        <v>1008.9</v>
      </c>
      <c r="X144">
        <v>1012.3</v>
      </c>
      <c r="Y144">
        <v>25.6</v>
      </c>
      <c r="Z144">
        <v>8.6999999999999993</v>
      </c>
      <c r="AA144">
        <v>35679</v>
      </c>
    </row>
    <row r="145" spans="1:27" x14ac:dyDescent="0.3">
      <c r="A145" s="2">
        <v>43975</v>
      </c>
      <c r="B145">
        <v>0</v>
      </c>
      <c r="C145">
        <v>0</v>
      </c>
      <c r="D145">
        <f t="shared" si="3"/>
        <v>0</v>
      </c>
      <c r="E145">
        <v>0</v>
      </c>
      <c r="F145">
        <v>17.899999999999999</v>
      </c>
      <c r="G145">
        <v>13.5</v>
      </c>
      <c r="H145">
        <v>23.5</v>
      </c>
      <c r="I145" s="4">
        <v>1.9</v>
      </c>
      <c r="J145">
        <v>11.1</v>
      </c>
      <c r="K145">
        <v>290</v>
      </c>
      <c r="L145">
        <v>6</v>
      </c>
      <c r="M145">
        <v>320</v>
      </c>
      <c r="N145">
        <v>2.4</v>
      </c>
      <c r="O145">
        <v>2101</v>
      </c>
      <c r="P145">
        <v>320</v>
      </c>
      <c r="Q145">
        <v>12.8</v>
      </c>
      <c r="R145">
        <v>50</v>
      </c>
      <c r="S145">
        <v>73.8</v>
      </c>
      <c r="T145">
        <v>14.8</v>
      </c>
      <c r="U145">
        <v>985</v>
      </c>
      <c r="V145">
        <v>1012</v>
      </c>
      <c r="W145">
        <v>1007.2</v>
      </c>
      <c r="X145">
        <v>1009.4</v>
      </c>
      <c r="Y145">
        <v>22.4</v>
      </c>
      <c r="Z145">
        <v>12.2</v>
      </c>
      <c r="AA145">
        <v>35679</v>
      </c>
    </row>
    <row r="146" spans="1:27" x14ac:dyDescent="0.3">
      <c r="A146" s="2">
        <v>43976</v>
      </c>
      <c r="B146">
        <v>52259.197090742302</v>
      </c>
      <c r="C146">
        <v>58198</v>
      </c>
      <c r="D146">
        <f t="shared" si="3"/>
        <v>176478429.59999999</v>
      </c>
      <c r="E146">
        <v>201920400</v>
      </c>
      <c r="F146">
        <v>17.8</v>
      </c>
      <c r="G146">
        <v>11.4</v>
      </c>
      <c r="H146">
        <v>22.9</v>
      </c>
      <c r="I146" s="4">
        <v>0.95</v>
      </c>
      <c r="J146">
        <v>8.6999999999999993</v>
      </c>
      <c r="K146">
        <v>290</v>
      </c>
      <c r="L146">
        <v>5.6</v>
      </c>
      <c r="M146">
        <v>290</v>
      </c>
      <c r="N146">
        <v>2.7</v>
      </c>
      <c r="O146">
        <v>2298</v>
      </c>
      <c r="P146">
        <v>290</v>
      </c>
      <c r="Q146">
        <v>12.1</v>
      </c>
      <c r="R146">
        <v>52</v>
      </c>
      <c r="S146">
        <v>70.8</v>
      </c>
      <c r="T146">
        <v>14.2</v>
      </c>
      <c r="U146">
        <v>986.6</v>
      </c>
      <c r="V146">
        <v>1012.7</v>
      </c>
      <c r="W146">
        <v>1009.4</v>
      </c>
      <c r="X146">
        <v>1011.1</v>
      </c>
      <c r="Y146">
        <v>23.1</v>
      </c>
      <c r="Z146">
        <v>8.6999999999999993</v>
      </c>
      <c r="AA146">
        <v>35679</v>
      </c>
    </row>
    <row r="147" spans="1:27" x14ac:dyDescent="0.3">
      <c r="A147" s="2">
        <v>43977</v>
      </c>
      <c r="B147">
        <v>57294.099440930331</v>
      </c>
      <c r="C147">
        <v>19340</v>
      </c>
      <c r="D147">
        <f t="shared" si="3"/>
        <v>40908706.200000003</v>
      </c>
      <c r="E147">
        <v>46806300</v>
      </c>
      <c r="F147">
        <v>18.7</v>
      </c>
      <c r="G147">
        <v>12.5</v>
      </c>
      <c r="H147">
        <v>25.5</v>
      </c>
      <c r="I147" s="4">
        <v>0</v>
      </c>
      <c r="J147">
        <v>10.1</v>
      </c>
      <c r="K147">
        <v>320</v>
      </c>
      <c r="L147">
        <v>5.8</v>
      </c>
      <c r="M147">
        <v>320</v>
      </c>
      <c r="N147">
        <v>2.2000000000000002</v>
      </c>
      <c r="O147">
        <v>1881</v>
      </c>
      <c r="P147">
        <v>320</v>
      </c>
      <c r="Q147">
        <v>12</v>
      </c>
      <c r="R147">
        <v>39</v>
      </c>
      <c r="S147">
        <v>67.900000000000006</v>
      </c>
      <c r="T147">
        <v>14</v>
      </c>
      <c r="U147">
        <v>983.7</v>
      </c>
      <c r="V147">
        <v>1011.4</v>
      </c>
      <c r="W147">
        <v>1004.9</v>
      </c>
      <c r="X147">
        <v>1008</v>
      </c>
      <c r="Y147">
        <v>27</v>
      </c>
      <c r="Z147">
        <v>10.199999999999999</v>
      </c>
      <c r="AA147">
        <v>35679</v>
      </c>
    </row>
    <row r="148" spans="1:27" x14ac:dyDescent="0.3">
      <c r="A148" s="2">
        <v>43978</v>
      </c>
      <c r="B148">
        <v>54008.315200857061</v>
      </c>
      <c r="C148">
        <v>31650</v>
      </c>
      <c r="D148">
        <f t="shared" si="3"/>
        <v>87065957.200000003</v>
      </c>
      <c r="E148">
        <v>99617800</v>
      </c>
      <c r="F148">
        <v>18.7</v>
      </c>
      <c r="G148">
        <v>13.7</v>
      </c>
      <c r="H148">
        <v>24.7</v>
      </c>
      <c r="I148" s="4">
        <v>0</v>
      </c>
      <c r="J148">
        <v>10.7</v>
      </c>
      <c r="K148">
        <v>320</v>
      </c>
      <c r="L148">
        <v>6.2</v>
      </c>
      <c r="M148">
        <v>320</v>
      </c>
      <c r="N148">
        <v>3.1</v>
      </c>
      <c r="O148">
        <v>2714</v>
      </c>
      <c r="P148">
        <v>290</v>
      </c>
      <c r="Q148">
        <v>8.9</v>
      </c>
      <c r="R148">
        <v>31</v>
      </c>
      <c r="S148">
        <v>55.3</v>
      </c>
      <c r="T148">
        <v>11.4</v>
      </c>
      <c r="U148">
        <v>983.7</v>
      </c>
      <c r="V148">
        <v>1009.6</v>
      </c>
      <c r="W148">
        <v>1006.1</v>
      </c>
      <c r="X148">
        <v>1008</v>
      </c>
      <c r="Y148">
        <v>27.5</v>
      </c>
      <c r="Z148">
        <v>11.5</v>
      </c>
      <c r="AA148">
        <v>35679</v>
      </c>
    </row>
    <row r="149" spans="1:27" x14ac:dyDescent="0.3">
      <c r="A149" s="2">
        <v>43979</v>
      </c>
      <c r="B149">
        <v>43427.409359666934</v>
      </c>
      <c r="C149">
        <v>39890</v>
      </c>
      <c r="D149">
        <f t="shared" si="3"/>
        <v>105678049.40000001</v>
      </c>
      <c r="E149">
        <v>120913100</v>
      </c>
      <c r="F149">
        <v>17.8</v>
      </c>
      <c r="G149">
        <v>10.5</v>
      </c>
      <c r="H149">
        <v>24.4</v>
      </c>
      <c r="I149" s="4">
        <v>0</v>
      </c>
      <c r="J149">
        <v>5.9</v>
      </c>
      <c r="K149">
        <v>320</v>
      </c>
      <c r="L149">
        <v>3.9</v>
      </c>
      <c r="M149">
        <v>320</v>
      </c>
      <c r="N149">
        <v>1.4</v>
      </c>
      <c r="O149">
        <v>1218</v>
      </c>
      <c r="P149">
        <v>140</v>
      </c>
      <c r="Q149">
        <v>9.1999999999999993</v>
      </c>
      <c r="R149">
        <v>27</v>
      </c>
      <c r="S149">
        <v>62</v>
      </c>
      <c r="T149">
        <v>11.7</v>
      </c>
      <c r="U149">
        <v>985</v>
      </c>
      <c r="V149">
        <v>1012.6</v>
      </c>
      <c r="X149">
        <v>1009.4</v>
      </c>
      <c r="Y149">
        <v>25.4</v>
      </c>
      <c r="Z149">
        <v>6.2</v>
      </c>
      <c r="AA149">
        <v>35679</v>
      </c>
    </row>
    <row r="150" spans="1:27" x14ac:dyDescent="0.3">
      <c r="A150" s="2">
        <v>43980</v>
      </c>
      <c r="B150">
        <v>53478.046237550407</v>
      </c>
      <c r="C150">
        <v>27600</v>
      </c>
      <c r="D150">
        <f t="shared" si="3"/>
        <v>72797557.599999994</v>
      </c>
      <c r="E150">
        <v>83292400</v>
      </c>
      <c r="F150">
        <v>17.7</v>
      </c>
      <c r="G150">
        <v>10</v>
      </c>
      <c r="H150">
        <v>26.6</v>
      </c>
      <c r="I150" s="4">
        <v>0</v>
      </c>
      <c r="J150">
        <v>13</v>
      </c>
      <c r="K150">
        <v>70</v>
      </c>
      <c r="L150">
        <v>6.4</v>
      </c>
      <c r="M150">
        <v>50</v>
      </c>
      <c r="N150">
        <v>1.5</v>
      </c>
      <c r="O150">
        <v>1292</v>
      </c>
      <c r="P150">
        <v>320</v>
      </c>
      <c r="Q150">
        <v>10.7</v>
      </c>
      <c r="R150">
        <v>37</v>
      </c>
      <c r="S150">
        <v>67.5</v>
      </c>
      <c r="T150">
        <v>12.9</v>
      </c>
      <c r="U150">
        <v>990.8</v>
      </c>
      <c r="V150">
        <v>1019.2</v>
      </c>
      <c r="W150">
        <v>1012.5</v>
      </c>
      <c r="X150">
        <v>1015.4</v>
      </c>
      <c r="Y150">
        <v>27.2</v>
      </c>
      <c r="Z150">
        <v>6.1</v>
      </c>
      <c r="AA150">
        <v>35679</v>
      </c>
    </row>
    <row r="151" spans="1:27" x14ac:dyDescent="0.3">
      <c r="A151" s="2">
        <v>43981</v>
      </c>
      <c r="B151">
        <v>37469.642857142862</v>
      </c>
      <c r="C151">
        <v>3570</v>
      </c>
      <c r="D151">
        <f t="shared" si="3"/>
        <v>11254061</v>
      </c>
      <c r="E151">
        <v>12876500</v>
      </c>
      <c r="F151">
        <v>19.399999999999999</v>
      </c>
      <c r="G151">
        <v>10.4</v>
      </c>
      <c r="H151">
        <v>27.6</v>
      </c>
      <c r="I151" s="4">
        <v>0</v>
      </c>
      <c r="J151">
        <v>5.3</v>
      </c>
      <c r="K151">
        <v>140</v>
      </c>
      <c r="L151">
        <v>2.9</v>
      </c>
      <c r="M151">
        <v>140</v>
      </c>
      <c r="N151">
        <v>1.6</v>
      </c>
      <c r="O151">
        <v>1343</v>
      </c>
      <c r="P151">
        <v>320</v>
      </c>
      <c r="Q151">
        <v>10</v>
      </c>
      <c r="R151">
        <v>25</v>
      </c>
      <c r="S151">
        <v>60.6</v>
      </c>
      <c r="T151">
        <v>12.3</v>
      </c>
      <c r="U151">
        <v>992.9</v>
      </c>
      <c r="V151">
        <v>1020.2</v>
      </c>
      <c r="W151">
        <v>1014.3</v>
      </c>
      <c r="X151">
        <v>1017.3</v>
      </c>
      <c r="Y151">
        <v>29</v>
      </c>
      <c r="Z151">
        <v>6.2</v>
      </c>
      <c r="AA151">
        <v>35679</v>
      </c>
    </row>
    <row r="152" spans="1:27" x14ac:dyDescent="0.3">
      <c r="A152" s="2">
        <v>43982</v>
      </c>
      <c r="B152">
        <v>0</v>
      </c>
      <c r="C152">
        <v>0</v>
      </c>
      <c r="D152">
        <f t="shared" si="3"/>
        <v>0</v>
      </c>
      <c r="E152">
        <v>0</v>
      </c>
      <c r="F152">
        <v>20.8</v>
      </c>
      <c r="G152">
        <v>11.8</v>
      </c>
      <c r="H152">
        <v>27.1</v>
      </c>
      <c r="I152" s="4">
        <v>0</v>
      </c>
      <c r="J152">
        <v>9.1999999999999993</v>
      </c>
      <c r="K152">
        <v>290</v>
      </c>
      <c r="L152">
        <v>5</v>
      </c>
      <c r="M152">
        <v>290</v>
      </c>
      <c r="N152">
        <v>1.7</v>
      </c>
      <c r="O152">
        <v>1470</v>
      </c>
      <c r="P152">
        <v>340</v>
      </c>
      <c r="Q152">
        <v>11.8</v>
      </c>
      <c r="R152">
        <v>33</v>
      </c>
      <c r="S152">
        <v>60.1</v>
      </c>
      <c r="T152">
        <v>13.9</v>
      </c>
      <c r="U152">
        <v>987.3</v>
      </c>
      <c r="V152">
        <v>1017.1</v>
      </c>
      <c r="W152">
        <v>1007.8</v>
      </c>
      <c r="X152">
        <v>1011.6</v>
      </c>
      <c r="Y152">
        <v>31.2</v>
      </c>
      <c r="Z152">
        <v>8.1</v>
      </c>
      <c r="AA152">
        <v>35679</v>
      </c>
    </row>
    <row r="153" spans="1:27" x14ac:dyDescent="0.3">
      <c r="A153" s="2">
        <v>43983</v>
      </c>
      <c r="B153">
        <v>55953.887945035603</v>
      </c>
      <c r="C153">
        <v>24200</v>
      </c>
      <c r="D153">
        <f>E153*0.876</f>
        <v>82414255.200000003</v>
      </c>
      <c r="E153">
        <v>94080200</v>
      </c>
      <c r="F153">
        <v>20.5</v>
      </c>
      <c r="G153">
        <v>17.5</v>
      </c>
      <c r="H153">
        <v>25.1</v>
      </c>
      <c r="I153" s="4">
        <v>0</v>
      </c>
      <c r="J153">
        <v>14.2</v>
      </c>
      <c r="K153">
        <v>290</v>
      </c>
      <c r="L153">
        <v>8.1999999999999993</v>
      </c>
      <c r="M153">
        <v>320</v>
      </c>
      <c r="N153">
        <v>4.7</v>
      </c>
      <c r="O153">
        <v>4022</v>
      </c>
      <c r="P153">
        <v>320</v>
      </c>
      <c r="Q153">
        <v>9.6</v>
      </c>
      <c r="R153">
        <v>29</v>
      </c>
      <c r="S153">
        <v>52.4</v>
      </c>
      <c r="T153">
        <v>12.3</v>
      </c>
      <c r="U153">
        <v>984.5</v>
      </c>
      <c r="V153">
        <v>1010</v>
      </c>
      <c r="W153">
        <v>1006.8</v>
      </c>
      <c r="X153">
        <v>1008.6</v>
      </c>
      <c r="Y153">
        <v>27.3</v>
      </c>
      <c r="Z153">
        <v>14.4</v>
      </c>
      <c r="AA153">
        <v>35642</v>
      </c>
    </row>
    <row r="154" spans="1:27" x14ac:dyDescent="0.3">
      <c r="A154" s="2">
        <v>43984</v>
      </c>
      <c r="B154">
        <v>61233.353035501983</v>
      </c>
      <c r="C154">
        <v>29225</v>
      </c>
      <c r="D154">
        <f t="shared" ref="D154:D213" si="4">E154*0.876</f>
        <v>86731884</v>
      </c>
      <c r="E154">
        <v>99009000</v>
      </c>
      <c r="F154">
        <v>19</v>
      </c>
      <c r="G154">
        <v>11.7</v>
      </c>
      <c r="H154">
        <v>24.7</v>
      </c>
      <c r="I154" s="4">
        <v>1.266666667</v>
      </c>
      <c r="J154">
        <v>9.1999999999999993</v>
      </c>
      <c r="K154">
        <v>320</v>
      </c>
      <c r="L154">
        <v>5.2</v>
      </c>
      <c r="M154">
        <v>290</v>
      </c>
      <c r="N154">
        <v>1.6</v>
      </c>
      <c r="O154">
        <v>1351</v>
      </c>
      <c r="P154">
        <v>160</v>
      </c>
      <c r="Q154">
        <v>9.1</v>
      </c>
      <c r="R154">
        <v>33</v>
      </c>
      <c r="S154">
        <v>54.6</v>
      </c>
      <c r="T154">
        <v>11.6</v>
      </c>
      <c r="U154">
        <v>983.5</v>
      </c>
      <c r="V154">
        <v>1011.2</v>
      </c>
      <c r="W154">
        <v>1004.6</v>
      </c>
      <c r="X154">
        <v>1007.7</v>
      </c>
      <c r="Y154">
        <v>26.3</v>
      </c>
      <c r="Z154">
        <v>8.9</v>
      </c>
      <c r="AA154">
        <v>35642</v>
      </c>
    </row>
    <row r="155" spans="1:27" x14ac:dyDescent="0.3">
      <c r="A155" s="2">
        <v>43985</v>
      </c>
      <c r="B155">
        <v>59247.616745641433</v>
      </c>
      <c r="C155">
        <v>19865</v>
      </c>
      <c r="D155">
        <f t="shared" si="4"/>
        <v>57366174</v>
      </c>
      <c r="E155">
        <v>65486500</v>
      </c>
      <c r="F155">
        <v>21.6</v>
      </c>
      <c r="G155">
        <v>16.100000000000001</v>
      </c>
      <c r="H155">
        <v>27.8</v>
      </c>
      <c r="I155" s="4">
        <v>2.5333333329999999</v>
      </c>
      <c r="J155">
        <v>8.6999999999999993</v>
      </c>
      <c r="K155">
        <v>320</v>
      </c>
      <c r="L155">
        <v>5.2</v>
      </c>
      <c r="M155">
        <v>290</v>
      </c>
      <c r="N155">
        <v>2.2000000000000002</v>
      </c>
      <c r="O155">
        <v>1902</v>
      </c>
      <c r="P155">
        <v>290</v>
      </c>
      <c r="Q155">
        <v>15.1</v>
      </c>
      <c r="R155">
        <v>41</v>
      </c>
      <c r="S155">
        <v>68.8</v>
      </c>
      <c r="T155">
        <v>17.2</v>
      </c>
      <c r="U155">
        <v>979.5</v>
      </c>
      <c r="V155">
        <v>1005.5</v>
      </c>
      <c r="W155">
        <v>1000.7</v>
      </c>
      <c r="X155">
        <v>1003.5</v>
      </c>
      <c r="Y155">
        <v>30.3</v>
      </c>
      <c r="Z155">
        <v>15</v>
      </c>
      <c r="AA155">
        <v>35642</v>
      </c>
    </row>
    <row r="156" spans="1:27" x14ac:dyDescent="0.3">
      <c r="A156" s="2">
        <v>43986</v>
      </c>
      <c r="B156">
        <v>53728.451626940921</v>
      </c>
      <c r="C156">
        <v>42605</v>
      </c>
      <c r="D156">
        <f t="shared" si="4"/>
        <v>121766715.59999999</v>
      </c>
      <c r="E156">
        <v>139003100</v>
      </c>
      <c r="F156">
        <v>24.1</v>
      </c>
      <c r="G156">
        <v>15.2</v>
      </c>
      <c r="H156">
        <v>31</v>
      </c>
      <c r="I156" s="4">
        <v>3.8</v>
      </c>
      <c r="J156">
        <v>9</v>
      </c>
      <c r="K156">
        <v>290</v>
      </c>
      <c r="L156">
        <v>5.4</v>
      </c>
      <c r="M156">
        <v>320</v>
      </c>
      <c r="N156">
        <v>2</v>
      </c>
      <c r="O156">
        <v>1756</v>
      </c>
      <c r="P156">
        <v>320</v>
      </c>
      <c r="Q156">
        <v>15.9</v>
      </c>
      <c r="R156">
        <v>34</v>
      </c>
      <c r="S156">
        <v>63.4</v>
      </c>
      <c r="T156">
        <v>18.2</v>
      </c>
      <c r="U156">
        <v>979.6</v>
      </c>
      <c r="V156">
        <v>1005.1</v>
      </c>
      <c r="W156">
        <v>1001.2</v>
      </c>
      <c r="X156">
        <v>1003.3</v>
      </c>
      <c r="Y156">
        <v>32.200000000000003</v>
      </c>
      <c r="Z156">
        <v>13.3</v>
      </c>
      <c r="AA156">
        <v>35642</v>
      </c>
    </row>
    <row r="157" spans="1:27" x14ac:dyDescent="0.3">
      <c r="A157" s="2">
        <v>43987</v>
      </c>
      <c r="B157">
        <v>58466.064310246737</v>
      </c>
      <c r="C157">
        <v>41280</v>
      </c>
      <c r="D157">
        <f t="shared" si="4"/>
        <v>141235290</v>
      </c>
      <c r="E157">
        <v>161227500</v>
      </c>
      <c r="F157">
        <v>24.9</v>
      </c>
      <c r="G157">
        <v>19</v>
      </c>
      <c r="H157">
        <v>31</v>
      </c>
      <c r="I157" s="4">
        <v>5.0666666669999998</v>
      </c>
      <c r="J157">
        <v>9.1999999999999993</v>
      </c>
      <c r="K157">
        <v>290</v>
      </c>
      <c r="L157">
        <v>5.0999999999999996</v>
      </c>
      <c r="M157">
        <v>320</v>
      </c>
      <c r="N157">
        <v>2.8</v>
      </c>
      <c r="O157">
        <v>2432</v>
      </c>
      <c r="P157">
        <v>290</v>
      </c>
      <c r="Q157">
        <v>14.6</v>
      </c>
      <c r="R157">
        <v>23</v>
      </c>
      <c r="S157">
        <v>57</v>
      </c>
      <c r="T157">
        <v>16.899999999999999</v>
      </c>
      <c r="U157">
        <v>982.8</v>
      </c>
      <c r="V157">
        <v>1010</v>
      </c>
      <c r="W157">
        <v>1004.6</v>
      </c>
      <c r="X157">
        <v>1006.5</v>
      </c>
      <c r="Y157">
        <v>32.700000000000003</v>
      </c>
      <c r="Z157">
        <v>18</v>
      </c>
      <c r="AA157">
        <v>35642</v>
      </c>
    </row>
    <row r="158" spans="1:27" x14ac:dyDescent="0.3">
      <c r="A158" s="2">
        <v>43988</v>
      </c>
      <c r="B158">
        <v>34417.673319327732</v>
      </c>
      <c r="C158">
        <v>8020</v>
      </c>
      <c r="D158">
        <f t="shared" si="4"/>
        <v>22500060</v>
      </c>
      <c r="E158">
        <v>25685000</v>
      </c>
      <c r="F158">
        <v>21.1</v>
      </c>
      <c r="G158">
        <v>15.2</v>
      </c>
      <c r="H158">
        <v>27.9</v>
      </c>
      <c r="I158" s="4">
        <v>6.3333333329999997</v>
      </c>
      <c r="J158">
        <v>6.5</v>
      </c>
      <c r="K158">
        <v>200</v>
      </c>
      <c r="L158">
        <v>4.2</v>
      </c>
      <c r="M158">
        <v>160</v>
      </c>
      <c r="N158">
        <v>1.7</v>
      </c>
      <c r="O158">
        <v>1475</v>
      </c>
      <c r="P158">
        <v>320</v>
      </c>
      <c r="Q158">
        <v>12.8</v>
      </c>
      <c r="R158">
        <v>36</v>
      </c>
      <c r="S158">
        <v>62.8</v>
      </c>
      <c r="T158">
        <v>14.9</v>
      </c>
      <c r="U158">
        <v>986</v>
      </c>
      <c r="V158">
        <v>1013</v>
      </c>
      <c r="W158">
        <v>1007.6</v>
      </c>
      <c r="X158">
        <v>1010.2</v>
      </c>
      <c r="Y158">
        <v>31.3</v>
      </c>
      <c r="Z158">
        <v>13.9</v>
      </c>
      <c r="AA158">
        <v>35642</v>
      </c>
    </row>
    <row r="159" spans="1:27" x14ac:dyDescent="0.3">
      <c r="A159" s="2">
        <v>43989</v>
      </c>
      <c r="B159">
        <v>0</v>
      </c>
      <c r="C159">
        <v>0</v>
      </c>
      <c r="D159">
        <f t="shared" si="4"/>
        <v>0</v>
      </c>
      <c r="E159">
        <v>0</v>
      </c>
      <c r="F159">
        <v>21.4</v>
      </c>
      <c r="G159">
        <v>13</v>
      </c>
      <c r="H159">
        <v>28.9</v>
      </c>
      <c r="I159" s="4">
        <v>7.6</v>
      </c>
      <c r="J159">
        <v>6.2</v>
      </c>
      <c r="K159">
        <v>180</v>
      </c>
      <c r="L159">
        <v>3.6</v>
      </c>
      <c r="M159">
        <v>160</v>
      </c>
      <c r="N159">
        <v>1.4</v>
      </c>
      <c r="O159">
        <v>1229</v>
      </c>
      <c r="P159">
        <v>160</v>
      </c>
      <c r="Q159">
        <v>13.1</v>
      </c>
      <c r="R159">
        <v>38</v>
      </c>
      <c r="S159">
        <v>62.4</v>
      </c>
      <c r="T159">
        <v>15.4</v>
      </c>
      <c r="U159">
        <v>987.9</v>
      </c>
      <c r="V159">
        <v>1014.3</v>
      </c>
      <c r="W159">
        <v>1009.2</v>
      </c>
      <c r="X159">
        <v>1012.1</v>
      </c>
      <c r="Y159">
        <v>31.8</v>
      </c>
      <c r="Z159">
        <v>11.6</v>
      </c>
      <c r="AA159">
        <v>35642</v>
      </c>
    </row>
    <row r="160" spans="1:27" x14ac:dyDescent="0.3">
      <c r="A160" s="2">
        <v>43990</v>
      </c>
      <c r="B160">
        <v>59137.603290915518</v>
      </c>
      <c r="C160">
        <v>29250</v>
      </c>
      <c r="D160">
        <f t="shared" si="4"/>
        <v>93573093.599999994</v>
      </c>
      <c r="E160">
        <v>106818600</v>
      </c>
      <c r="F160">
        <v>25.1</v>
      </c>
      <c r="G160">
        <v>16.5</v>
      </c>
      <c r="H160">
        <v>32</v>
      </c>
      <c r="I160" s="4">
        <v>8.8666666670000005</v>
      </c>
      <c r="J160">
        <v>7.1</v>
      </c>
      <c r="K160">
        <v>290</v>
      </c>
      <c r="L160">
        <v>3.4</v>
      </c>
      <c r="M160">
        <v>160</v>
      </c>
      <c r="N160">
        <v>1.7</v>
      </c>
      <c r="O160">
        <v>1444</v>
      </c>
      <c r="P160">
        <v>140</v>
      </c>
      <c r="Q160">
        <v>17.600000000000001</v>
      </c>
      <c r="R160">
        <v>42</v>
      </c>
      <c r="S160">
        <v>65.599999999999994</v>
      </c>
      <c r="T160">
        <v>20.2</v>
      </c>
      <c r="U160">
        <v>990</v>
      </c>
      <c r="V160">
        <v>1015.5</v>
      </c>
      <c r="W160">
        <v>1011.9</v>
      </c>
      <c r="X160">
        <v>1013.9</v>
      </c>
      <c r="Y160">
        <v>34.299999999999997</v>
      </c>
      <c r="Z160">
        <v>15.1</v>
      </c>
      <c r="AA160">
        <v>35642</v>
      </c>
    </row>
    <row r="161" spans="1:27" x14ac:dyDescent="0.3">
      <c r="A161" s="2">
        <v>43991</v>
      </c>
      <c r="B161">
        <v>55780.855947145792</v>
      </c>
      <c r="C161">
        <v>15640</v>
      </c>
      <c r="D161">
        <f t="shared" si="4"/>
        <v>37584517.200000003</v>
      </c>
      <c r="E161">
        <v>42904700</v>
      </c>
      <c r="F161">
        <v>26.5</v>
      </c>
      <c r="G161">
        <v>18.2</v>
      </c>
      <c r="H161">
        <v>33.5</v>
      </c>
      <c r="I161" s="4">
        <v>10.133333329999999</v>
      </c>
      <c r="J161">
        <v>8.3000000000000007</v>
      </c>
      <c r="K161">
        <v>270</v>
      </c>
      <c r="L161">
        <v>4.4000000000000004</v>
      </c>
      <c r="M161">
        <v>290</v>
      </c>
      <c r="N161">
        <v>1.8</v>
      </c>
      <c r="O161">
        <v>1587</v>
      </c>
      <c r="P161">
        <v>140</v>
      </c>
      <c r="Q161">
        <v>18.2</v>
      </c>
      <c r="R161">
        <v>38</v>
      </c>
      <c r="S161">
        <v>63.8</v>
      </c>
      <c r="T161">
        <v>21</v>
      </c>
      <c r="U161">
        <v>989.7</v>
      </c>
      <c r="V161">
        <v>1016.4</v>
      </c>
      <c r="W161">
        <v>1011</v>
      </c>
      <c r="X161">
        <v>1013.5</v>
      </c>
      <c r="Y161">
        <v>36</v>
      </c>
      <c r="Z161">
        <v>16.3</v>
      </c>
      <c r="AA161">
        <v>35642</v>
      </c>
    </row>
    <row r="162" spans="1:27" x14ac:dyDescent="0.3">
      <c r="A162" s="2">
        <v>43992</v>
      </c>
      <c r="B162">
        <v>45883.124669115867</v>
      </c>
      <c r="C162">
        <v>17530</v>
      </c>
      <c r="D162">
        <f t="shared" si="4"/>
        <v>48386035.200000003</v>
      </c>
      <c r="E162">
        <v>55235200</v>
      </c>
      <c r="F162">
        <v>25.2</v>
      </c>
      <c r="G162">
        <v>18.600000000000001</v>
      </c>
      <c r="H162">
        <v>32.700000000000003</v>
      </c>
      <c r="I162" s="4">
        <v>11.4</v>
      </c>
      <c r="J162">
        <v>7.1</v>
      </c>
      <c r="K162">
        <v>200</v>
      </c>
      <c r="L162">
        <v>3.9</v>
      </c>
      <c r="M162">
        <v>230</v>
      </c>
      <c r="N162">
        <v>1.2</v>
      </c>
      <c r="O162">
        <v>1053</v>
      </c>
      <c r="P162">
        <v>160</v>
      </c>
      <c r="Q162">
        <v>18.100000000000001</v>
      </c>
      <c r="R162">
        <v>35</v>
      </c>
      <c r="S162">
        <v>69.099999999999994</v>
      </c>
      <c r="T162">
        <v>20.9</v>
      </c>
      <c r="U162">
        <v>985.1</v>
      </c>
      <c r="V162">
        <v>1013.5</v>
      </c>
      <c r="W162">
        <v>1004.3</v>
      </c>
      <c r="X162">
        <v>1008.9</v>
      </c>
      <c r="Y162">
        <v>34.1</v>
      </c>
      <c r="Z162">
        <v>16.899999999999999</v>
      </c>
      <c r="AA162">
        <v>35642</v>
      </c>
    </row>
    <row r="163" spans="1:27" x14ac:dyDescent="0.3">
      <c r="A163" s="2">
        <v>43993</v>
      </c>
      <c r="B163">
        <v>65921.576052920602</v>
      </c>
      <c r="C163">
        <v>29032.5</v>
      </c>
      <c r="D163">
        <f t="shared" si="4"/>
        <v>86283196.799999997</v>
      </c>
      <c r="E163">
        <v>98496800</v>
      </c>
      <c r="F163">
        <v>24.9</v>
      </c>
      <c r="G163">
        <v>19.399999999999999</v>
      </c>
      <c r="H163">
        <v>30.4</v>
      </c>
      <c r="I163" s="4">
        <v>15.2</v>
      </c>
      <c r="J163">
        <v>6.1</v>
      </c>
      <c r="K163">
        <v>180</v>
      </c>
      <c r="L163">
        <v>3.5</v>
      </c>
      <c r="M163">
        <v>180</v>
      </c>
      <c r="N163">
        <v>1.4</v>
      </c>
      <c r="O163">
        <v>1207</v>
      </c>
      <c r="P163">
        <v>270</v>
      </c>
      <c r="Q163">
        <v>20.3</v>
      </c>
      <c r="R163">
        <v>53</v>
      </c>
      <c r="S163">
        <v>77.900000000000006</v>
      </c>
      <c r="T163">
        <v>23.9</v>
      </c>
      <c r="U163">
        <v>979.4</v>
      </c>
      <c r="V163">
        <v>1007.1</v>
      </c>
      <c r="W163">
        <v>1000.1</v>
      </c>
      <c r="X163">
        <v>1003.1</v>
      </c>
      <c r="Y163">
        <v>30.7</v>
      </c>
      <c r="Z163">
        <v>19.399999999999999</v>
      </c>
      <c r="AA163">
        <v>35642</v>
      </c>
    </row>
    <row r="164" spans="1:27" x14ac:dyDescent="0.3">
      <c r="A164" s="2">
        <v>43994</v>
      </c>
      <c r="B164">
        <v>55215.967742914509</v>
      </c>
      <c r="C164">
        <v>22320</v>
      </c>
      <c r="D164">
        <f t="shared" si="4"/>
        <v>77666773.200000003</v>
      </c>
      <c r="E164">
        <v>88660700</v>
      </c>
      <c r="F164">
        <v>22.8</v>
      </c>
      <c r="G164">
        <v>18.2</v>
      </c>
      <c r="H164">
        <v>27.7</v>
      </c>
      <c r="I164" s="4">
        <v>3.2</v>
      </c>
      <c r="J164">
        <v>4.7</v>
      </c>
      <c r="K164">
        <v>340</v>
      </c>
      <c r="L164">
        <v>3.1</v>
      </c>
      <c r="M164">
        <v>290</v>
      </c>
      <c r="N164">
        <v>1.3</v>
      </c>
      <c r="O164">
        <v>1104</v>
      </c>
      <c r="P164">
        <v>290</v>
      </c>
      <c r="Q164">
        <v>20.2</v>
      </c>
      <c r="R164">
        <v>65</v>
      </c>
      <c r="S164">
        <v>86</v>
      </c>
      <c r="T164">
        <v>23.8</v>
      </c>
      <c r="U164">
        <v>981.5</v>
      </c>
      <c r="V164">
        <v>1007.2</v>
      </c>
      <c r="W164">
        <v>1004.1</v>
      </c>
      <c r="X164">
        <v>1005.4</v>
      </c>
      <c r="Y164">
        <v>26.2</v>
      </c>
      <c r="Z164">
        <v>17.600000000000001</v>
      </c>
      <c r="AA164">
        <v>35642</v>
      </c>
    </row>
    <row r="165" spans="1:27" x14ac:dyDescent="0.3">
      <c r="A165" s="2">
        <v>43995</v>
      </c>
      <c r="B165">
        <v>38972.889610389611</v>
      </c>
      <c r="C165">
        <v>2040</v>
      </c>
      <c r="D165">
        <f t="shared" si="4"/>
        <v>5388188.4000000004</v>
      </c>
      <c r="E165">
        <v>6150900</v>
      </c>
      <c r="F165">
        <v>23.9</v>
      </c>
      <c r="G165">
        <v>18.2</v>
      </c>
      <c r="H165">
        <v>30</v>
      </c>
      <c r="I165" s="4">
        <v>0.1</v>
      </c>
      <c r="J165">
        <v>6.2</v>
      </c>
      <c r="K165">
        <v>180</v>
      </c>
      <c r="L165">
        <v>3.6</v>
      </c>
      <c r="M165">
        <v>160</v>
      </c>
      <c r="N165">
        <v>1.2</v>
      </c>
      <c r="O165">
        <v>1047</v>
      </c>
      <c r="P165">
        <v>160</v>
      </c>
      <c r="Q165">
        <v>18.399999999999999</v>
      </c>
      <c r="R165">
        <v>44</v>
      </c>
      <c r="S165">
        <v>74.5</v>
      </c>
      <c r="T165">
        <v>21.3</v>
      </c>
      <c r="U165">
        <v>981.2</v>
      </c>
      <c r="V165">
        <v>1007.4</v>
      </c>
      <c r="W165">
        <v>1003.1</v>
      </c>
      <c r="X165">
        <v>1004.9</v>
      </c>
      <c r="Y165">
        <v>30.2</v>
      </c>
      <c r="Z165">
        <v>17.899999999999999</v>
      </c>
      <c r="AA165">
        <v>35642</v>
      </c>
    </row>
    <row r="166" spans="1:27" x14ac:dyDescent="0.3">
      <c r="A166" s="2">
        <v>43996</v>
      </c>
      <c r="B166">
        <v>0</v>
      </c>
      <c r="C166">
        <v>0</v>
      </c>
      <c r="D166">
        <f t="shared" si="4"/>
        <v>0</v>
      </c>
      <c r="E166">
        <v>0</v>
      </c>
      <c r="F166">
        <v>23.5</v>
      </c>
      <c r="G166">
        <v>21.1</v>
      </c>
      <c r="H166">
        <v>27.9</v>
      </c>
      <c r="I166" s="4">
        <v>5.0999999999999996</v>
      </c>
      <c r="J166">
        <v>12.3</v>
      </c>
      <c r="K166">
        <v>270</v>
      </c>
      <c r="L166">
        <v>7.3</v>
      </c>
      <c r="M166">
        <v>320</v>
      </c>
      <c r="N166">
        <v>3</v>
      </c>
      <c r="O166">
        <v>2624</v>
      </c>
      <c r="P166">
        <v>290</v>
      </c>
      <c r="Q166">
        <v>19</v>
      </c>
      <c r="R166">
        <v>54</v>
      </c>
      <c r="S166">
        <v>77.400000000000006</v>
      </c>
      <c r="T166">
        <v>22.1</v>
      </c>
      <c r="U166">
        <v>979.3</v>
      </c>
      <c r="V166">
        <v>1005.9</v>
      </c>
      <c r="W166">
        <v>1001.3</v>
      </c>
      <c r="X166">
        <v>1003.1</v>
      </c>
      <c r="Y166">
        <v>26.5</v>
      </c>
      <c r="Z166">
        <v>20.6</v>
      </c>
      <c r="AA166">
        <v>35642</v>
      </c>
    </row>
    <row r="167" spans="1:27" x14ac:dyDescent="0.3">
      <c r="A167" s="2">
        <v>43997</v>
      </c>
      <c r="B167">
        <v>64309.383371420881</v>
      </c>
      <c r="C167">
        <v>41780</v>
      </c>
      <c r="D167">
        <f t="shared" si="4"/>
        <v>144198622.80000001</v>
      </c>
      <c r="E167">
        <v>164610300</v>
      </c>
      <c r="F167">
        <v>22.7</v>
      </c>
      <c r="G167">
        <v>16.100000000000001</v>
      </c>
      <c r="H167">
        <v>27.4</v>
      </c>
      <c r="I167" s="4">
        <v>4.4166666670000003</v>
      </c>
      <c r="J167">
        <v>10.7</v>
      </c>
      <c r="K167">
        <v>290</v>
      </c>
      <c r="L167">
        <v>5.9</v>
      </c>
      <c r="M167">
        <v>320</v>
      </c>
      <c r="N167">
        <v>3.3</v>
      </c>
      <c r="O167">
        <v>2835</v>
      </c>
      <c r="P167">
        <v>290</v>
      </c>
      <c r="Q167">
        <v>14.5</v>
      </c>
      <c r="R167">
        <v>43</v>
      </c>
      <c r="S167">
        <v>61.8</v>
      </c>
      <c r="T167">
        <v>16.5</v>
      </c>
      <c r="U167">
        <v>981.7</v>
      </c>
      <c r="V167">
        <v>1008.2</v>
      </c>
      <c r="W167">
        <v>1003.2</v>
      </c>
      <c r="X167">
        <v>1005.6</v>
      </c>
      <c r="Y167">
        <v>27.8</v>
      </c>
      <c r="Z167">
        <v>14.7</v>
      </c>
      <c r="AA167">
        <v>35642</v>
      </c>
    </row>
    <row r="168" spans="1:27" x14ac:dyDescent="0.3">
      <c r="A168" s="2">
        <v>43998</v>
      </c>
      <c r="B168">
        <v>58421.371921684593</v>
      </c>
      <c r="C168">
        <v>35680</v>
      </c>
      <c r="D168">
        <f t="shared" si="4"/>
        <v>96558589.200000003</v>
      </c>
      <c r="E168">
        <v>110226700</v>
      </c>
      <c r="F168">
        <v>22.4</v>
      </c>
      <c r="G168">
        <v>16.7</v>
      </c>
      <c r="H168">
        <v>28.7</v>
      </c>
      <c r="I168" s="4">
        <v>3.733333333</v>
      </c>
      <c r="J168">
        <v>8</v>
      </c>
      <c r="K168">
        <v>340</v>
      </c>
      <c r="L168">
        <v>5.2</v>
      </c>
      <c r="M168">
        <v>320</v>
      </c>
      <c r="N168">
        <v>2.4</v>
      </c>
      <c r="O168">
        <v>2036</v>
      </c>
      <c r="P168">
        <v>320</v>
      </c>
      <c r="Q168">
        <v>14.2</v>
      </c>
      <c r="R168">
        <v>45</v>
      </c>
      <c r="S168">
        <v>60.6</v>
      </c>
      <c r="T168">
        <v>16.2</v>
      </c>
      <c r="U168">
        <v>982.2</v>
      </c>
      <c r="V168">
        <v>1008.6</v>
      </c>
      <c r="W168">
        <v>1003.6</v>
      </c>
      <c r="X168">
        <v>1006.1</v>
      </c>
      <c r="Y168">
        <v>32.299999999999997</v>
      </c>
      <c r="Z168">
        <v>16.2</v>
      </c>
      <c r="AA168">
        <v>35642</v>
      </c>
    </row>
    <row r="169" spans="1:27" x14ac:dyDescent="0.3">
      <c r="A169" s="2">
        <v>43999</v>
      </c>
      <c r="B169">
        <v>68678.071597099246</v>
      </c>
      <c r="C169">
        <v>32020</v>
      </c>
      <c r="D169">
        <f t="shared" si="4"/>
        <v>101711659.2</v>
      </c>
      <c r="E169">
        <v>116109200</v>
      </c>
      <c r="F169">
        <v>21.5</v>
      </c>
      <c r="G169">
        <v>14.4</v>
      </c>
      <c r="H169">
        <v>28</v>
      </c>
      <c r="I169" s="4">
        <v>3.05</v>
      </c>
      <c r="J169">
        <v>7.1</v>
      </c>
      <c r="K169">
        <v>180</v>
      </c>
      <c r="L169">
        <v>4.2</v>
      </c>
      <c r="M169">
        <v>160</v>
      </c>
      <c r="N169">
        <v>1.4</v>
      </c>
      <c r="O169">
        <v>1223</v>
      </c>
      <c r="P169">
        <v>160</v>
      </c>
      <c r="Q169">
        <v>15.6</v>
      </c>
      <c r="R169">
        <v>44</v>
      </c>
      <c r="S169">
        <v>71</v>
      </c>
      <c r="T169">
        <v>17.8</v>
      </c>
      <c r="U169">
        <v>981.7</v>
      </c>
      <c r="V169">
        <v>1008.1</v>
      </c>
      <c r="W169">
        <v>1003.7</v>
      </c>
      <c r="X169">
        <v>1005.8</v>
      </c>
      <c r="Y169">
        <v>31.1</v>
      </c>
      <c r="Z169">
        <v>13.2</v>
      </c>
      <c r="AA169">
        <v>35642</v>
      </c>
    </row>
    <row r="170" spans="1:27" x14ac:dyDescent="0.3">
      <c r="A170" s="2">
        <v>44000</v>
      </c>
      <c r="B170">
        <v>65188.21617846188</v>
      </c>
      <c r="C170">
        <v>41960</v>
      </c>
      <c r="D170">
        <f t="shared" si="4"/>
        <v>116992778.40000001</v>
      </c>
      <c r="E170">
        <v>133553400</v>
      </c>
      <c r="F170">
        <v>20.2</v>
      </c>
      <c r="G170">
        <v>17.5</v>
      </c>
      <c r="H170">
        <v>22.4</v>
      </c>
      <c r="I170" s="4">
        <v>2.3666666670000001</v>
      </c>
      <c r="J170">
        <v>7.7</v>
      </c>
      <c r="K170">
        <v>340</v>
      </c>
      <c r="L170">
        <v>4.8</v>
      </c>
      <c r="M170">
        <v>320</v>
      </c>
      <c r="N170">
        <v>1.3</v>
      </c>
      <c r="O170">
        <v>1104</v>
      </c>
      <c r="P170">
        <v>140</v>
      </c>
      <c r="Q170">
        <v>16</v>
      </c>
      <c r="R170">
        <v>65</v>
      </c>
      <c r="S170">
        <v>77.400000000000006</v>
      </c>
      <c r="T170">
        <v>18.2</v>
      </c>
      <c r="U170">
        <v>979.7</v>
      </c>
      <c r="V170">
        <v>1005.2</v>
      </c>
      <c r="W170">
        <v>1002.2</v>
      </c>
      <c r="X170">
        <v>1003.7</v>
      </c>
      <c r="Y170">
        <v>24.3</v>
      </c>
      <c r="Z170">
        <v>16.3</v>
      </c>
      <c r="AA170">
        <v>35642</v>
      </c>
    </row>
    <row r="171" spans="1:27" x14ac:dyDescent="0.3">
      <c r="A171" s="2">
        <v>44001</v>
      </c>
      <c r="B171">
        <v>57528.350372305562</v>
      </c>
      <c r="C171">
        <v>15760</v>
      </c>
      <c r="D171">
        <f t="shared" si="4"/>
        <v>47975103.600000001</v>
      </c>
      <c r="E171">
        <v>54766100</v>
      </c>
      <c r="F171">
        <v>21.2</v>
      </c>
      <c r="G171">
        <v>16.5</v>
      </c>
      <c r="H171">
        <v>28.2</v>
      </c>
      <c r="I171" s="4">
        <v>1.683333333</v>
      </c>
      <c r="J171">
        <v>5</v>
      </c>
      <c r="K171">
        <v>70</v>
      </c>
      <c r="L171">
        <v>2.5</v>
      </c>
      <c r="M171">
        <v>20</v>
      </c>
      <c r="N171">
        <v>1.2</v>
      </c>
      <c r="O171">
        <v>1008</v>
      </c>
      <c r="P171">
        <v>140</v>
      </c>
      <c r="Q171">
        <v>15.8</v>
      </c>
      <c r="R171">
        <v>43</v>
      </c>
      <c r="S171">
        <v>73.8</v>
      </c>
      <c r="T171">
        <v>17.899999999999999</v>
      </c>
      <c r="U171">
        <v>982.5</v>
      </c>
      <c r="V171">
        <v>1011.2</v>
      </c>
      <c r="W171">
        <v>1003.4</v>
      </c>
      <c r="X171">
        <v>1006.6</v>
      </c>
      <c r="Y171">
        <v>28.5</v>
      </c>
      <c r="Z171">
        <v>15.9</v>
      </c>
      <c r="AA171">
        <v>35642</v>
      </c>
    </row>
    <row r="172" spans="1:27" x14ac:dyDescent="0.3">
      <c r="A172" s="2">
        <v>44002</v>
      </c>
      <c r="B172">
        <v>0</v>
      </c>
      <c r="C172">
        <v>0</v>
      </c>
      <c r="D172">
        <f t="shared" si="4"/>
        <v>0</v>
      </c>
      <c r="E172">
        <v>0</v>
      </c>
      <c r="F172">
        <v>21.9</v>
      </c>
      <c r="G172">
        <v>16.2</v>
      </c>
      <c r="H172">
        <v>27.6</v>
      </c>
      <c r="I172" s="4">
        <v>1</v>
      </c>
      <c r="J172">
        <v>6.9</v>
      </c>
      <c r="K172">
        <v>160</v>
      </c>
      <c r="L172">
        <v>4.0999999999999996</v>
      </c>
      <c r="M172">
        <v>180</v>
      </c>
      <c r="N172">
        <v>1.6</v>
      </c>
      <c r="O172">
        <v>1366</v>
      </c>
      <c r="P172">
        <v>320</v>
      </c>
      <c r="Q172">
        <v>18</v>
      </c>
      <c r="R172">
        <v>59</v>
      </c>
      <c r="S172">
        <v>80</v>
      </c>
      <c r="T172">
        <v>20.7</v>
      </c>
      <c r="U172">
        <v>986.6</v>
      </c>
      <c r="V172">
        <v>1013.1</v>
      </c>
      <c r="W172">
        <v>1008.1</v>
      </c>
      <c r="X172">
        <v>1010.7</v>
      </c>
      <c r="Y172">
        <v>29.3</v>
      </c>
      <c r="Z172">
        <v>15.3</v>
      </c>
      <c r="AA172">
        <v>35642</v>
      </c>
    </row>
    <row r="173" spans="1:27" x14ac:dyDescent="0.3">
      <c r="A173" s="2">
        <v>44003</v>
      </c>
      <c r="B173">
        <v>0</v>
      </c>
      <c r="C173">
        <v>0</v>
      </c>
      <c r="D173">
        <f t="shared" si="4"/>
        <v>0</v>
      </c>
      <c r="E173">
        <v>0</v>
      </c>
      <c r="F173">
        <v>23.4</v>
      </c>
      <c r="G173">
        <v>17.7</v>
      </c>
      <c r="H173">
        <v>30.9</v>
      </c>
      <c r="I173" s="4">
        <v>3.6749999999999998</v>
      </c>
      <c r="J173">
        <v>6.3</v>
      </c>
      <c r="K173">
        <v>160</v>
      </c>
      <c r="L173">
        <v>3.4</v>
      </c>
      <c r="M173">
        <v>140</v>
      </c>
      <c r="N173">
        <v>1.2</v>
      </c>
      <c r="O173">
        <v>1066</v>
      </c>
      <c r="P173">
        <v>160</v>
      </c>
      <c r="Q173">
        <v>17</v>
      </c>
      <c r="R173">
        <v>37</v>
      </c>
      <c r="S173">
        <v>70.900000000000006</v>
      </c>
      <c r="T173">
        <v>19.399999999999999</v>
      </c>
      <c r="U173">
        <v>984.6</v>
      </c>
      <c r="V173">
        <v>1010.6</v>
      </c>
      <c r="W173">
        <v>1005.5</v>
      </c>
      <c r="X173">
        <v>1008.4</v>
      </c>
      <c r="Y173">
        <v>33.4</v>
      </c>
      <c r="Z173">
        <v>16.5</v>
      </c>
      <c r="AA173">
        <v>35642</v>
      </c>
    </row>
    <row r="174" spans="1:27" x14ac:dyDescent="0.3">
      <c r="A174" s="2">
        <v>44004</v>
      </c>
      <c r="B174">
        <v>61746.047621816608</v>
      </c>
      <c r="C174">
        <v>28260</v>
      </c>
      <c r="D174">
        <f t="shared" si="4"/>
        <v>111693679.2</v>
      </c>
      <c r="E174">
        <v>127504200</v>
      </c>
      <c r="F174">
        <v>24.2</v>
      </c>
      <c r="G174">
        <v>16</v>
      </c>
      <c r="H174">
        <v>32.700000000000003</v>
      </c>
      <c r="I174" s="4">
        <v>6.35</v>
      </c>
      <c r="J174">
        <v>5.4</v>
      </c>
      <c r="K174">
        <v>200</v>
      </c>
      <c r="L174">
        <v>3.1</v>
      </c>
      <c r="M174">
        <v>140</v>
      </c>
      <c r="N174">
        <v>1.5</v>
      </c>
      <c r="O174">
        <v>1315</v>
      </c>
      <c r="P174">
        <v>340</v>
      </c>
      <c r="Q174">
        <v>17.3</v>
      </c>
      <c r="R174">
        <v>39</v>
      </c>
      <c r="S174">
        <v>68.900000000000006</v>
      </c>
      <c r="T174">
        <v>19.8</v>
      </c>
      <c r="U174">
        <v>984.6</v>
      </c>
      <c r="V174">
        <v>1010.2</v>
      </c>
      <c r="W174">
        <v>1006.6</v>
      </c>
      <c r="X174">
        <v>1008.5</v>
      </c>
      <c r="Y174">
        <v>34.5</v>
      </c>
      <c r="Z174">
        <v>14.4</v>
      </c>
      <c r="AA174">
        <v>35642</v>
      </c>
    </row>
    <row r="175" spans="1:27" x14ac:dyDescent="0.3">
      <c r="A175" s="2">
        <v>44005</v>
      </c>
      <c r="B175">
        <v>66829.726541544311</v>
      </c>
      <c r="C175">
        <v>22700</v>
      </c>
      <c r="D175">
        <f t="shared" si="4"/>
        <v>60371029.200000003</v>
      </c>
      <c r="E175">
        <v>68916700</v>
      </c>
      <c r="F175">
        <v>24.8</v>
      </c>
      <c r="G175">
        <v>17.600000000000001</v>
      </c>
      <c r="H175">
        <v>32</v>
      </c>
      <c r="I175" s="4">
        <v>9.0250000000000004</v>
      </c>
      <c r="J175">
        <v>5.6</v>
      </c>
      <c r="K175">
        <v>180</v>
      </c>
      <c r="L175">
        <v>3.2</v>
      </c>
      <c r="M175">
        <v>160</v>
      </c>
      <c r="N175">
        <v>1.3</v>
      </c>
      <c r="O175">
        <v>1112</v>
      </c>
      <c r="P175">
        <v>320</v>
      </c>
      <c r="Q175">
        <v>17</v>
      </c>
      <c r="R175">
        <v>31</v>
      </c>
      <c r="S175">
        <v>65.8</v>
      </c>
      <c r="T175">
        <v>19.399999999999999</v>
      </c>
      <c r="U175">
        <v>985.4</v>
      </c>
      <c r="V175">
        <v>1011</v>
      </c>
      <c r="W175">
        <v>1007.9</v>
      </c>
      <c r="X175">
        <v>1009.2</v>
      </c>
      <c r="Y175">
        <v>34.4</v>
      </c>
      <c r="Z175">
        <v>15.5</v>
      </c>
      <c r="AA175">
        <v>35642</v>
      </c>
    </row>
    <row r="176" spans="1:27" x14ac:dyDescent="0.3">
      <c r="A176" s="2">
        <v>44006</v>
      </c>
      <c r="B176">
        <v>57890.062321278441</v>
      </c>
      <c r="C176">
        <v>27900</v>
      </c>
      <c r="D176">
        <f t="shared" si="4"/>
        <v>83224730.400000006</v>
      </c>
      <c r="E176">
        <v>95005400</v>
      </c>
      <c r="F176">
        <v>20.6</v>
      </c>
      <c r="G176">
        <v>18.100000000000001</v>
      </c>
      <c r="H176">
        <v>23.5</v>
      </c>
      <c r="I176" s="4">
        <v>11.7</v>
      </c>
      <c r="J176">
        <v>4.4000000000000004</v>
      </c>
      <c r="K176">
        <v>50</v>
      </c>
      <c r="L176">
        <v>2.7</v>
      </c>
      <c r="M176">
        <v>50</v>
      </c>
      <c r="N176">
        <v>0.8</v>
      </c>
      <c r="O176">
        <v>676</v>
      </c>
      <c r="P176">
        <v>320</v>
      </c>
      <c r="Q176">
        <v>17</v>
      </c>
      <c r="R176">
        <v>61</v>
      </c>
      <c r="S176">
        <v>81.099999999999994</v>
      </c>
      <c r="T176">
        <v>19.399999999999999</v>
      </c>
      <c r="U176">
        <v>982.4</v>
      </c>
      <c r="V176">
        <v>1009.1</v>
      </c>
      <c r="W176">
        <v>1004.1</v>
      </c>
      <c r="X176">
        <v>1006.5</v>
      </c>
      <c r="Y176">
        <v>24.4</v>
      </c>
      <c r="Z176">
        <v>18.100000000000001</v>
      </c>
      <c r="AA176">
        <v>35642</v>
      </c>
    </row>
    <row r="177" spans="1:27" x14ac:dyDescent="0.3">
      <c r="A177" s="2">
        <v>44007</v>
      </c>
      <c r="B177">
        <v>42659.120861541021</v>
      </c>
      <c r="C177">
        <v>16825</v>
      </c>
      <c r="D177">
        <f t="shared" si="4"/>
        <v>47020701.600000001</v>
      </c>
      <c r="E177">
        <v>53676600</v>
      </c>
      <c r="F177">
        <v>20.5</v>
      </c>
      <c r="G177">
        <v>18.100000000000001</v>
      </c>
      <c r="H177">
        <v>22.2</v>
      </c>
      <c r="I177" s="4">
        <v>1.5</v>
      </c>
      <c r="J177">
        <v>5.2</v>
      </c>
      <c r="K177">
        <v>270</v>
      </c>
      <c r="L177">
        <v>2.5</v>
      </c>
      <c r="M177">
        <v>290</v>
      </c>
      <c r="N177">
        <v>0.5</v>
      </c>
      <c r="O177">
        <v>450</v>
      </c>
      <c r="P177">
        <v>290</v>
      </c>
      <c r="Q177">
        <v>19.600000000000001</v>
      </c>
      <c r="R177">
        <v>86</v>
      </c>
      <c r="S177">
        <v>95.4</v>
      </c>
      <c r="T177">
        <v>22.9</v>
      </c>
      <c r="U177">
        <v>978.7</v>
      </c>
      <c r="V177">
        <v>1004.1</v>
      </c>
      <c r="W177">
        <v>1001.6</v>
      </c>
      <c r="X177">
        <v>1002.8</v>
      </c>
      <c r="Y177">
        <v>22.7</v>
      </c>
      <c r="Z177">
        <v>18.100000000000001</v>
      </c>
      <c r="AA177">
        <v>35642</v>
      </c>
    </row>
    <row r="178" spans="1:27" x14ac:dyDescent="0.3">
      <c r="A178" s="2">
        <v>44008</v>
      </c>
      <c r="B178">
        <v>57572.759022481267</v>
      </c>
      <c r="C178">
        <v>18970</v>
      </c>
      <c r="D178">
        <f t="shared" si="4"/>
        <v>49247581.200000003</v>
      </c>
      <c r="E178">
        <v>56218700</v>
      </c>
      <c r="F178">
        <v>21.5</v>
      </c>
      <c r="G178">
        <v>18.899999999999999</v>
      </c>
      <c r="H178">
        <v>26.2</v>
      </c>
      <c r="I178" s="4">
        <v>0.75</v>
      </c>
      <c r="J178">
        <v>10.4</v>
      </c>
      <c r="K178">
        <v>340</v>
      </c>
      <c r="L178">
        <v>6.9</v>
      </c>
      <c r="M178">
        <v>340</v>
      </c>
      <c r="N178">
        <v>2.5</v>
      </c>
      <c r="O178">
        <v>2164</v>
      </c>
      <c r="P178">
        <v>320</v>
      </c>
      <c r="Q178">
        <v>17.600000000000001</v>
      </c>
      <c r="R178">
        <v>57</v>
      </c>
      <c r="S178">
        <v>79.5</v>
      </c>
      <c r="T178">
        <v>20.100000000000001</v>
      </c>
      <c r="U178">
        <v>981.9</v>
      </c>
      <c r="V178">
        <v>1008.4</v>
      </c>
      <c r="W178">
        <v>1003.1</v>
      </c>
      <c r="X178">
        <v>1005.9</v>
      </c>
      <c r="Y178">
        <v>22.5</v>
      </c>
      <c r="Z178">
        <v>18</v>
      </c>
      <c r="AA178">
        <v>35642</v>
      </c>
    </row>
    <row r="179" spans="1:27" x14ac:dyDescent="0.3">
      <c r="A179" s="2">
        <v>44009</v>
      </c>
      <c r="B179">
        <v>54000</v>
      </c>
      <c r="C179">
        <v>300</v>
      </c>
      <c r="D179">
        <f t="shared" si="4"/>
        <v>1419120</v>
      </c>
      <c r="E179">
        <v>1620000</v>
      </c>
      <c r="F179">
        <v>22.4</v>
      </c>
      <c r="G179">
        <v>18.7</v>
      </c>
      <c r="H179">
        <v>27.3</v>
      </c>
      <c r="I179" s="4">
        <v>0</v>
      </c>
      <c r="J179">
        <v>8.3000000000000007</v>
      </c>
      <c r="K179">
        <v>290</v>
      </c>
      <c r="L179">
        <v>4.5999999999999996</v>
      </c>
      <c r="M179">
        <v>320</v>
      </c>
      <c r="N179">
        <v>1.8</v>
      </c>
      <c r="O179">
        <v>1578</v>
      </c>
      <c r="P179">
        <v>160</v>
      </c>
      <c r="Q179">
        <v>18.3</v>
      </c>
      <c r="R179">
        <v>61</v>
      </c>
      <c r="S179">
        <v>78.5</v>
      </c>
      <c r="T179">
        <v>21</v>
      </c>
      <c r="U179">
        <v>981.3</v>
      </c>
      <c r="V179">
        <v>1007.7</v>
      </c>
      <c r="W179">
        <v>1003</v>
      </c>
      <c r="X179">
        <v>1005.1</v>
      </c>
      <c r="Y179">
        <v>27.6</v>
      </c>
      <c r="Z179">
        <v>17</v>
      </c>
      <c r="AA179">
        <v>35642</v>
      </c>
    </row>
    <row r="180" spans="1:27" x14ac:dyDescent="0.3">
      <c r="A180" s="2">
        <v>44010</v>
      </c>
      <c r="B180">
        <v>0</v>
      </c>
      <c r="C180">
        <v>0</v>
      </c>
      <c r="D180">
        <f t="shared" si="4"/>
        <v>0</v>
      </c>
      <c r="E180">
        <v>0</v>
      </c>
      <c r="F180">
        <v>23.2</v>
      </c>
      <c r="G180">
        <v>17.5</v>
      </c>
      <c r="H180">
        <v>29.7</v>
      </c>
      <c r="I180" s="4">
        <v>21.55</v>
      </c>
      <c r="J180">
        <v>7.1</v>
      </c>
      <c r="K180">
        <v>320</v>
      </c>
      <c r="L180">
        <v>4.5</v>
      </c>
      <c r="M180">
        <v>320</v>
      </c>
      <c r="N180">
        <v>1.5</v>
      </c>
      <c r="O180">
        <v>1322</v>
      </c>
      <c r="P180">
        <v>290</v>
      </c>
      <c r="Q180">
        <v>17.7</v>
      </c>
      <c r="R180">
        <v>43</v>
      </c>
      <c r="S180">
        <v>74</v>
      </c>
      <c r="T180">
        <v>20.3</v>
      </c>
      <c r="U180">
        <v>980.2</v>
      </c>
      <c r="V180">
        <v>1007.4</v>
      </c>
      <c r="W180">
        <v>1002.2</v>
      </c>
      <c r="X180">
        <v>1004</v>
      </c>
      <c r="Y180">
        <v>29</v>
      </c>
      <c r="Z180">
        <v>15.7</v>
      </c>
      <c r="AA180">
        <v>35642</v>
      </c>
    </row>
    <row r="181" spans="1:27" x14ac:dyDescent="0.3">
      <c r="A181" s="2">
        <v>44011</v>
      </c>
      <c r="B181">
        <v>62709.422573666663</v>
      </c>
      <c r="C181">
        <v>25770</v>
      </c>
      <c r="D181">
        <f t="shared" si="4"/>
        <v>87124507.200000003</v>
      </c>
      <c r="E181">
        <v>99457200</v>
      </c>
      <c r="F181">
        <v>21</v>
      </c>
      <c r="G181">
        <v>16.7</v>
      </c>
      <c r="H181">
        <v>25.1</v>
      </c>
      <c r="I181" s="4">
        <v>43.1</v>
      </c>
      <c r="J181">
        <v>6.4</v>
      </c>
      <c r="K181">
        <v>50</v>
      </c>
      <c r="L181">
        <v>3.4</v>
      </c>
      <c r="M181">
        <v>110</v>
      </c>
      <c r="N181">
        <v>1.6</v>
      </c>
      <c r="O181">
        <v>1383</v>
      </c>
      <c r="P181">
        <v>110</v>
      </c>
      <c r="Q181">
        <v>18.399999999999999</v>
      </c>
      <c r="R181">
        <v>67</v>
      </c>
      <c r="S181">
        <v>86</v>
      </c>
      <c r="T181">
        <v>21.2</v>
      </c>
      <c r="U181">
        <v>979.9</v>
      </c>
      <c r="V181">
        <v>1007.7</v>
      </c>
      <c r="W181">
        <v>996.3</v>
      </c>
      <c r="X181">
        <v>1003.8</v>
      </c>
      <c r="Y181">
        <v>25.5</v>
      </c>
      <c r="Z181">
        <v>14.6</v>
      </c>
      <c r="AA181">
        <v>35642</v>
      </c>
    </row>
    <row r="182" spans="1:27" x14ac:dyDescent="0.3">
      <c r="A182" s="2">
        <v>44012</v>
      </c>
      <c r="B182">
        <v>76145.925866790538</v>
      </c>
      <c r="C182">
        <v>3420</v>
      </c>
      <c r="D182">
        <f t="shared" si="4"/>
        <v>13267370.4</v>
      </c>
      <c r="E182">
        <v>15145400</v>
      </c>
      <c r="F182">
        <v>20.3</v>
      </c>
      <c r="G182">
        <v>17.8</v>
      </c>
      <c r="H182">
        <v>23.1</v>
      </c>
      <c r="I182" s="4">
        <v>50</v>
      </c>
      <c r="J182">
        <v>6.9</v>
      </c>
      <c r="K182">
        <v>320</v>
      </c>
      <c r="L182">
        <v>4.2</v>
      </c>
      <c r="M182">
        <v>320</v>
      </c>
      <c r="N182">
        <v>1.3</v>
      </c>
      <c r="O182">
        <v>1116</v>
      </c>
      <c r="P182">
        <v>290</v>
      </c>
      <c r="Q182">
        <v>18.3</v>
      </c>
      <c r="R182">
        <v>66</v>
      </c>
      <c r="S182">
        <v>89.5</v>
      </c>
      <c r="T182">
        <v>21.2</v>
      </c>
      <c r="U182">
        <v>968.2</v>
      </c>
      <c r="V182">
        <v>998.3</v>
      </c>
      <c r="W182">
        <v>988.3</v>
      </c>
      <c r="X182">
        <v>991.9</v>
      </c>
      <c r="Y182">
        <v>22.5</v>
      </c>
      <c r="Z182">
        <v>16.899999999999999</v>
      </c>
      <c r="AA182">
        <v>35642</v>
      </c>
    </row>
    <row r="183" spans="1:27" x14ac:dyDescent="0.3">
      <c r="A183" s="2">
        <v>44013</v>
      </c>
      <c r="B183">
        <v>71132.138842203552</v>
      </c>
      <c r="C183">
        <v>10230</v>
      </c>
      <c r="D183">
        <f t="shared" si="4"/>
        <v>40489333.200000003</v>
      </c>
      <c r="E183">
        <v>46220700</v>
      </c>
      <c r="F183">
        <v>18.8</v>
      </c>
      <c r="G183">
        <v>15.3</v>
      </c>
      <c r="H183">
        <v>21.8</v>
      </c>
      <c r="I183" s="4">
        <v>4.5</v>
      </c>
      <c r="J183">
        <v>9</v>
      </c>
      <c r="K183">
        <v>290</v>
      </c>
      <c r="L183">
        <v>6</v>
      </c>
      <c r="M183">
        <v>290</v>
      </c>
      <c r="N183">
        <v>3</v>
      </c>
      <c r="O183">
        <v>2576</v>
      </c>
      <c r="P183">
        <v>320</v>
      </c>
      <c r="Q183">
        <v>15.6</v>
      </c>
      <c r="R183">
        <v>70</v>
      </c>
      <c r="S183">
        <v>82.8</v>
      </c>
      <c r="T183">
        <v>17.8</v>
      </c>
      <c r="U183">
        <v>980.4</v>
      </c>
      <c r="V183">
        <v>1009.6</v>
      </c>
      <c r="W183">
        <v>998.3</v>
      </c>
      <c r="X183">
        <v>1004.6</v>
      </c>
      <c r="Y183">
        <v>20.3</v>
      </c>
      <c r="Z183">
        <v>12.9</v>
      </c>
      <c r="AA183">
        <v>35634</v>
      </c>
    </row>
    <row r="184" spans="1:27" x14ac:dyDescent="0.3">
      <c r="A184" s="2">
        <v>44014</v>
      </c>
      <c r="B184">
        <v>70756.595887806383</v>
      </c>
      <c r="C184">
        <v>14530</v>
      </c>
      <c r="D184">
        <f t="shared" si="4"/>
        <v>43026229.200000003</v>
      </c>
      <c r="E184">
        <v>49116700</v>
      </c>
      <c r="F184">
        <v>21.5</v>
      </c>
      <c r="G184">
        <v>13.5</v>
      </c>
      <c r="H184">
        <v>27.9</v>
      </c>
      <c r="I184" s="4">
        <v>2.25</v>
      </c>
      <c r="J184">
        <v>5.7</v>
      </c>
      <c r="K184">
        <v>160</v>
      </c>
      <c r="L184">
        <v>3.3</v>
      </c>
      <c r="M184">
        <v>160</v>
      </c>
      <c r="N184">
        <v>1.4</v>
      </c>
      <c r="O184">
        <v>1190</v>
      </c>
      <c r="P184">
        <v>140</v>
      </c>
      <c r="Q184">
        <v>15.8</v>
      </c>
      <c r="R184">
        <v>43</v>
      </c>
      <c r="S184">
        <v>73.400000000000006</v>
      </c>
      <c r="T184">
        <v>18</v>
      </c>
      <c r="U184">
        <v>987.5</v>
      </c>
      <c r="V184">
        <v>1014.5</v>
      </c>
      <c r="W184">
        <v>1009.6</v>
      </c>
      <c r="X184">
        <v>1011.6</v>
      </c>
      <c r="Y184">
        <v>28.8</v>
      </c>
      <c r="Z184">
        <v>11.6</v>
      </c>
      <c r="AA184">
        <v>35634</v>
      </c>
    </row>
    <row r="185" spans="1:27" x14ac:dyDescent="0.3">
      <c r="A185" s="2">
        <v>44015</v>
      </c>
      <c r="B185">
        <v>56886.53128478711</v>
      </c>
      <c r="C185">
        <v>7950</v>
      </c>
      <c r="D185">
        <f t="shared" si="4"/>
        <v>27377102.399999999</v>
      </c>
      <c r="E185">
        <v>31252400</v>
      </c>
      <c r="F185">
        <v>19.7</v>
      </c>
      <c r="G185">
        <v>16.3</v>
      </c>
      <c r="H185">
        <v>23.4</v>
      </c>
      <c r="I185" s="4">
        <v>0</v>
      </c>
      <c r="J185">
        <v>4.2</v>
      </c>
      <c r="K185">
        <v>140</v>
      </c>
      <c r="L185">
        <v>2.6</v>
      </c>
      <c r="M185">
        <v>140</v>
      </c>
      <c r="N185">
        <v>1.1000000000000001</v>
      </c>
      <c r="O185">
        <v>991</v>
      </c>
      <c r="P185">
        <v>290</v>
      </c>
      <c r="Q185">
        <v>16.2</v>
      </c>
      <c r="R185">
        <v>56</v>
      </c>
      <c r="S185">
        <v>81.3</v>
      </c>
      <c r="T185">
        <v>18.399999999999999</v>
      </c>
      <c r="U185">
        <v>987.8</v>
      </c>
      <c r="V185">
        <v>1014.6</v>
      </c>
      <c r="W185">
        <v>1009.9</v>
      </c>
      <c r="X185">
        <v>1012</v>
      </c>
      <c r="Y185">
        <v>23.7</v>
      </c>
      <c r="Z185">
        <v>14.6</v>
      </c>
      <c r="AA185">
        <v>35634</v>
      </c>
    </row>
    <row r="186" spans="1:27" x14ac:dyDescent="0.3">
      <c r="A186" s="2">
        <v>44016</v>
      </c>
      <c r="B186">
        <v>44057.203389830509</v>
      </c>
      <c r="C186">
        <v>3860</v>
      </c>
      <c r="D186">
        <f t="shared" si="4"/>
        <v>13389660</v>
      </c>
      <c r="E186">
        <v>15285000</v>
      </c>
      <c r="F186">
        <v>21.1</v>
      </c>
      <c r="G186">
        <v>16.3</v>
      </c>
      <c r="H186">
        <v>26.4</v>
      </c>
      <c r="I186" s="4">
        <v>1</v>
      </c>
      <c r="J186">
        <v>4.8</v>
      </c>
      <c r="K186">
        <v>160</v>
      </c>
      <c r="L186">
        <v>2.7</v>
      </c>
      <c r="M186">
        <v>140</v>
      </c>
      <c r="N186">
        <v>1.1000000000000001</v>
      </c>
      <c r="O186">
        <v>989</v>
      </c>
      <c r="P186">
        <v>160</v>
      </c>
      <c r="Q186">
        <v>16.8</v>
      </c>
      <c r="R186">
        <v>51</v>
      </c>
      <c r="S186">
        <v>78.900000000000006</v>
      </c>
      <c r="T186">
        <v>19.2</v>
      </c>
      <c r="U186">
        <v>983.2</v>
      </c>
      <c r="V186">
        <v>1010.4</v>
      </c>
      <c r="W186">
        <v>1005.2</v>
      </c>
      <c r="X186">
        <v>1007.2</v>
      </c>
      <c r="Y186">
        <v>28.7</v>
      </c>
      <c r="Z186">
        <v>16</v>
      </c>
      <c r="AA186">
        <v>35634</v>
      </c>
    </row>
    <row r="187" spans="1:27" x14ac:dyDescent="0.3">
      <c r="A187" s="2">
        <v>44017</v>
      </c>
      <c r="B187">
        <v>0</v>
      </c>
      <c r="C187">
        <v>0</v>
      </c>
      <c r="D187">
        <f t="shared" si="4"/>
        <v>0</v>
      </c>
      <c r="E187">
        <v>0</v>
      </c>
      <c r="F187">
        <v>21.3</v>
      </c>
      <c r="G187">
        <v>16.8</v>
      </c>
      <c r="H187">
        <v>27.3</v>
      </c>
      <c r="I187" s="4">
        <v>1.6</v>
      </c>
      <c r="J187">
        <v>5.7</v>
      </c>
      <c r="K187">
        <v>180</v>
      </c>
      <c r="L187">
        <v>3.3</v>
      </c>
      <c r="M187">
        <v>180</v>
      </c>
      <c r="N187">
        <v>1.2</v>
      </c>
      <c r="O187">
        <v>997</v>
      </c>
      <c r="P187">
        <v>340</v>
      </c>
      <c r="Q187">
        <v>17.899999999999999</v>
      </c>
      <c r="R187">
        <v>57</v>
      </c>
      <c r="S187">
        <v>82.6</v>
      </c>
      <c r="T187">
        <v>20.5</v>
      </c>
      <c r="U187">
        <v>980.7</v>
      </c>
      <c r="V187">
        <v>1007</v>
      </c>
      <c r="W187">
        <v>1002.2</v>
      </c>
      <c r="X187">
        <v>1004.7</v>
      </c>
      <c r="Y187">
        <v>27.1</v>
      </c>
      <c r="Z187">
        <v>15.2</v>
      </c>
      <c r="AA187">
        <v>35634</v>
      </c>
    </row>
    <row r="188" spans="1:27" x14ac:dyDescent="0.3">
      <c r="A188" s="2">
        <v>44018</v>
      </c>
      <c r="B188">
        <v>75324.772448716074</v>
      </c>
      <c r="C188">
        <v>13385</v>
      </c>
      <c r="D188">
        <f t="shared" si="4"/>
        <v>41453896.799999997</v>
      </c>
      <c r="E188">
        <v>47321800</v>
      </c>
      <c r="F188">
        <v>22.5</v>
      </c>
      <c r="G188">
        <v>16.5</v>
      </c>
      <c r="H188">
        <v>28</v>
      </c>
      <c r="I188" s="4">
        <v>2.2000000000000002</v>
      </c>
      <c r="J188">
        <v>5.2</v>
      </c>
      <c r="K188">
        <v>180</v>
      </c>
      <c r="L188">
        <v>3</v>
      </c>
      <c r="M188">
        <v>180</v>
      </c>
      <c r="N188">
        <v>1.2</v>
      </c>
      <c r="O188">
        <v>1065</v>
      </c>
      <c r="P188">
        <v>180</v>
      </c>
      <c r="Q188">
        <v>18.899999999999999</v>
      </c>
      <c r="R188">
        <v>56</v>
      </c>
      <c r="S188">
        <v>82.4</v>
      </c>
      <c r="T188">
        <v>21.9</v>
      </c>
      <c r="U188">
        <v>977.9</v>
      </c>
      <c r="V188">
        <v>1003.4</v>
      </c>
      <c r="W188">
        <v>999.8</v>
      </c>
      <c r="X188">
        <v>1001.7</v>
      </c>
      <c r="Y188">
        <v>28.7</v>
      </c>
      <c r="Z188">
        <v>14.5</v>
      </c>
      <c r="AA188">
        <v>35634</v>
      </c>
    </row>
    <row r="189" spans="1:27" x14ac:dyDescent="0.3">
      <c r="A189" s="2">
        <v>44019</v>
      </c>
      <c r="B189">
        <v>79221.754476685222</v>
      </c>
      <c r="C189">
        <v>13900</v>
      </c>
      <c r="D189">
        <f t="shared" si="4"/>
        <v>44954655.600000001</v>
      </c>
      <c r="E189">
        <v>51318100</v>
      </c>
      <c r="F189">
        <v>23.7</v>
      </c>
      <c r="G189">
        <v>20.399999999999999</v>
      </c>
      <c r="H189">
        <v>27.7</v>
      </c>
      <c r="I189" s="4">
        <v>6.125</v>
      </c>
      <c r="J189">
        <v>9.9</v>
      </c>
      <c r="K189">
        <v>320</v>
      </c>
      <c r="L189">
        <v>5.9</v>
      </c>
      <c r="M189">
        <v>320</v>
      </c>
      <c r="N189">
        <v>2.4</v>
      </c>
      <c r="O189">
        <v>2076</v>
      </c>
      <c r="P189">
        <v>320</v>
      </c>
      <c r="Q189">
        <v>19.3</v>
      </c>
      <c r="R189">
        <v>59</v>
      </c>
      <c r="S189">
        <v>78</v>
      </c>
      <c r="T189">
        <v>22.4</v>
      </c>
      <c r="U189">
        <v>979.7</v>
      </c>
      <c r="V189">
        <v>1004.9</v>
      </c>
      <c r="W189">
        <v>1001.7</v>
      </c>
      <c r="X189">
        <v>1003.4</v>
      </c>
      <c r="Y189">
        <v>26.6</v>
      </c>
      <c r="Z189">
        <v>18</v>
      </c>
      <c r="AA189">
        <v>35634</v>
      </c>
    </row>
    <row r="190" spans="1:27" x14ac:dyDescent="0.3">
      <c r="A190" s="2">
        <v>44020</v>
      </c>
      <c r="B190">
        <v>60292.066091720422</v>
      </c>
      <c r="C190">
        <v>21360</v>
      </c>
      <c r="D190">
        <f t="shared" si="4"/>
        <v>76212788.400000006</v>
      </c>
      <c r="E190">
        <v>87000900</v>
      </c>
      <c r="F190">
        <v>24.3</v>
      </c>
      <c r="G190">
        <v>18.7</v>
      </c>
      <c r="H190">
        <v>30</v>
      </c>
      <c r="I190" s="4">
        <v>10.050000000000001</v>
      </c>
      <c r="J190">
        <v>6.8</v>
      </c>
      <c r="K190">
        <v>290</v>
      </c>
      <c r="L190">
        <v>4.3</v>
      </c>
      <c r="M190">
        <v>320</v>
      </c>
      <c r="N190">
        <v>1.7</v>
      </c>
      <c r="O190">
        <v>1446</v>
      </c>
      <c r="P190">
        <v>160</v>
      </c>
      <c r="Q190">
        <v>18.7</v>
      </c>
      <c r="R190">
        <v>45</v>
      </c>
      <c r="S190">
        <v>74</v>
      </c>
      <c r="T190">
        <v>21.6</v>
      </c>
      <c r="U190">
        <v>980.8</v>
      </c>
      <c r="V190">
        <v>1005.9</v>
      </c>
      <c r="W190">
        <v>1002.7</v>
      </c>
      <c r="X190">
        <v>1004.6</v>
      </c>
      <c r="Y190">
        <v>33.200000000000003</v>
      </c>
      <c r="Z190">
        <v>17.3</v>
      </c>
      <c r="AA190">
        <v>35634</v>
      </c>
    </row>
    <row r="191" spans="1:27" x14ac:dyDescent="0.3">
      <c r="A191" s="2">
        <v>44021</v>
      </c>
      <c r="B191">
        <v>51308.327091462983</v>
      </c>
      <c r="C191">
        <v>19440</v>
      </c>
      <c r="D191">
        <f t="shared" si="4"/>
        <v>42861453.600000001</v>
      </c>
      <c r="E191">
        <v>48928600</v>
      </c>
      <c r="F191">
        <v>24.8</v>
      </c>
      <c r="G191">
        <v>19.3</v>
      </c>
      <c r="H191">
        <v>30.4</v>
      </c>
      <c r="I191" s="4">
        <v>13.975</v>
      </c>
      <c r="J191">
        <v>8.1</v>
      </c>
      <c r="K191">
        <v>180</v>
      </c>
      <c r="L191">
        <v>4.5999999999999996</v>
      </c>
      <c r="M191">
        <v>160</v>
      </c>
      <c r="N191">
        <v>1.5</v>
      </c>
      <c r="O191">
        <v>1292</v>
      </c>
      <c r="P191">
        <v>160</v>
      </c>
      <c r="Q191">
        <v>19</v>
      </c>
      <c r="R191">
        <v>47</v>
      </c>
      <c r="S191">
        <v>72.099999999999994</v>
      </c>
      <c r="T191">
        <v>21.9</v>
      </c>
      <c r="U191">
        <v>981.5</v>
      </c>
      <c r="V191">
        <v>1006.5</v>
      </c>
      <c r="W191">
        <v>1003</v>
      </c>
      <c r="X191">
        <v>1005.3</v>
      </c>
      <c r="Y191">
        <v>34.700000000000003</v>
      </c>
      <c r="Z191">
        <v>18.100000000000001</v>
      </c>
      <c r="AA191">
        <v>35634</v>
      </c>
    </row>
    <row r="192" spans="1:27" x14ac:dyDescent="0.3">
      <c r="A192" s="2">
        <v>44022</v>
      </c>
      <c r="B192">
        <v>69642.648823769123</v>
      </c>
      <c r="C192">
        <v>20760</v>
      </c>
      <c r="D192">
        <f t="shared" si="4"/>
        <v>83442153.599999994</v>
      </c>
      <c r="E192">
        <v>95253600</v>
      </c>
      <c r="F192">
        <v>23.4</v>
      </c>
      <c r="G192">
        <v>20.6</v>
      </c>
      <c r="H192">
        <v>28.5</v>
      </c>
      <c r="I192" s="4">
        <v>17.899999999999999</v>
      </c>
      <c r="J192">
        <v>5.6</v>
      </c>
      <c r="K192">
        <v>290</v>
      </c>
      <c r="L192">
        <v>3.2</v>
      </c>
      <c r="M192">
        <v>290</v>
      </c>
      <c r="N192">
        <v>1</v>
      </c>
      <c r="O192">
        <v>862</v>
      </c>
      <c r="P192">
        <v>290</v>
      </c>
      <c r="Q192">
        <v>20.9</v>
      </c>
      <c r="R192">
        <v>65</v>
      </c>
      <c r="S192">
        <v>86.6</v>
      </c>
      <c r="T192">
        <v>24.7</v>
      </c>
      <c r="U192">
        <v>978.5</v>
      </c>
      <c r="V192">
        <v>1005.7</v>
      </c>
      <c r="W192">
        <v>999</v>
      </c>
      <c r="X192">
        <v>1002.2</v>
      </c>
      <c r="Y192">
        <v>26.1</v>
      </c>
      <c r="Z192">
        <v>20.5</v>
      </c>
      <c r="AA192">
        <v>35634</v>
      </c>
    </row>
    <row r="193" spans="1:27" x14ac:dyDescent="0.3">
      <c r="A193" s="2">
        <v>44023</v>
      </c>
      <c r="B193">
        <v>0</v>
      </c>
      <c r="C193">
        <v>0</v>
      </c>
      <c r="D193">
        <f t="shared" si="4"/>
        <v>0</v>
      </c>
      <c r="E193">
        <v>0</v>
      </c>
      <c r="F193">
        <v>24.6</v>
      </c>
      <c r="G193">
        <v>20.5</v>
      </c>
      <c r="H193">
        <v>28.8</v>
      </c>
      <c r="I193" s="4">
        <v>14.65</v>
      </c>
      <c r="J193">
        <v>8</v>
      </c>
      <c r="K193">
        <v>20</v>
      </c>
      <c r="L193">
        <v>4.3</v>
      </c>
      <c r="M193">
        <v>50</v>
      </c>
      <c r="N193">
        <v>1.7</v>
      </c>
      <c r="O193">
        <v>1469</v>
      </c>
      <c r="P193">
        <v>50</v>
      </c>
      <c r="Q193">
        <v>19.100000000000001</v>
      </c>
      <c r="R193">
        <v>53</v>
      </c>
      <c r="S193">
        <v>73.099999999999994</v>
      </c>
      <c r="T193">
        <v>22.2</v>
      </c>
      <c r="U193">
        <v>983</v>
      </c>
      <c r="V193">
        <v>1011.3</v>
      </c>
      <c r="W193">
        <v>1002.1</v>
      </c>
      <c r="X193">
        <v>1006.8</v>
      </c>
      <c r="Y193">
        <v>29.1</v>
      </c>
      <c r="Z193">
        <v>19.5</v>
      </c>
      <c r="AA193">
        <v>35634</v>
      </c>
    </row>
    <row r="194" spans="1:27" x14ac:dyDescent="0.3">
      <c r="A194" s="2">
        <v>44024</v>
      </c>
      <c r="B194">
        <v>0</v>
      </c>
      <c r="C194">
        <v>0</v>
      </c>
      <c r="D194">
        <f t="shared" si="4"/>
        <v>0</v>
      </c>
      <c r="E194">
        <v>0</v>
      </c>
      <c r="F194">
        <v>20.100000000000001</v>
      </c>
      <c r="G194">
        <v>17</v>
      </c>
      <c r="H194">
        <v>22.1</v>
      </c>
      <c r="I194" s="4">
        <v>11.4</v>
      </c>
      <c r="J194">
        <v>4.0999999999999996</v>
      </c>
      <c r="K194">
        <v>180</v>
      </c>
      <c r="L194">
        <v>2.7</v>
      </c>
      <c r="M194">
        <v>160</v>
      </c>
      <c r="N194">
        <v>1.1000000000000001</v>
      </c>
      <c r="O194">
        <v>974</v>
      </c>
      <c r="P194">
        <v>160</v>
      </c>
      <c r="Q194">
        <v>17.8</v>
      </c>
      <c r="R194">
        <v>76</v>
      </c>
      <c r="S194">
        <v>87.5</v>
      </c>
      <c r="T194">
        <v>20.399999999999999</v>
      </c>
      <c r="U194">
        <v>987.5</v>
      </c>
      <c r="V194">
        <v>1013</v>
      </c>
      <c r="W194">
        <v>1010.7</v>
      </c>
      <c r="X194">
        <v>1011.8</v>
      </c>
      <c r="Y194">
        <v>24</v>
      </c>
      <c r="Z194">
        <v>17</v>
      </c>
      <c r="AA194">
        <v>35634</v>
      </c>
    </row>
    <row r="195" spans="1:27" x14ac:dyDescent="0.3">
      <c r="A195" s="2">
        <v>44025</v>
      </c>
      <c r="B195">
        <v>44895.10256099813</v>
      </c>
      <c r="C195">
        <v>18772</v>
      </c>
      <c r="D195">
        <f t="shared" si="4"/>
        <v>46797934.799999997</v>
      </c>
      <c r="E195">
        <v>53422300</v>
      </c>
      <c r="F195">
        <v>17.600000000000001</v>
      </c>
      <c r="G195">
        <v>16.399999999999999</v>
      </c>
      <c r="H195">
        <v>19</v>
      </c>
      <c r="I195" s="4">
        <v>92.9</v>
      </c>
      <c r="J195">
        <v>4.0999999999999996</v>
      </c>
      <c r="K195">
        <v>290</v>
      </c>
      <c r="L195">
        <v>2.4</v>
      </c>
      <c r="M195">
        <v>270</v>
      </c>
      <c r="N195">
        <v>0.9</v>
      </c>
      <c r="O195">
        <v>790</v>
      </c>
      <c r="P195">
        <v>290</v>
      </c>
      <c r="Q195">
        <v>17.100000000000001</v>
      </c>
      <c r="R195">
        <v>90</v>
      </c>
      <c r="S195">
        <v>97.4</v>
      </c>
      <c r="T195">
        <v>19.5</v>
      </c>
      <c r="U195">
        <v>981.2</v>
      </c>
      <c r="V195">
        <v>1011.3</v>
      </c>
      <c r="W195">
        <v>1002.6</v>
      </c>
      <c r="X195">
        <v>1005.5</v>
      </c>
      <c r="Y195">
        <v>18.8</v>
      </c>
      <c r="Z195">
        <v>16.399999999999999</v>
      </c>
      <c r="AA195">
        <v>35634</v>
      </c>
    </row>
    <row r="196" spans="1:27" x14ac:dyDescent="0.3">
      <c r="A196" s="2">
        <v>44026</v>
      </c>
      <c r="B196">
        <v>62560.360521544979</v>
      </c>
      <c r="C196">
        <v>25070</v>
      </c>
      <c r="D196">
        <f t="shared" si="4"/>
        <v>104359807.2</v>
      </c>
      <c r="E196">
        <v>119132200</v>
      </c>
      <c r="F196">
        <v>19</v>
      </c>
      <c r="G196">
        <v>17.100000000000001</v>
      </c>
      <c r="H196">
        <v>21.9</v>
      </c>
      <c r="I196" s="4">
        <v>1.2</v>
      </c>
      <c r="J196">
        <v>3.8</v>
      </c>
      <c r="K196">
        <v>250</v>
      </c>
      <c r="L196">
        <v>2.1</v>
      </c>
      <c r="M196">
        <v>320</v>
      </c>
      <c r="N196">
        <v>1</v>
      </c>
      <c r="O196">
        <v>841</v>
      </c>
      <c r="P196">
        <v>140</v>
      </c>
      <c r="Q196">
        <v>17.5</v>
      </c>
      <c r="R196">
        <v>74</v>
      </c>
      <c r="S196">
        <v>91.8</v>
      </c>
      <c r="T196">
        <v>20</v>
      </c>
      <c r="U196">
        <v>979.3</v>
      </c>
      <c r="V196">
        <v>1005.7</v>
      </c>
      <c r="W196">
        <v>1001.7</v>
      </c>
      <c r="X196">
        <v>1003.5</v>
      </c>
      <c r="Y196">
        <v>22</v>
      </c>
      <c r="Z196">
        <v>17.100000000000001</v>
      </c>
      <c r="AA196">
        <v>35634</v>
      </c>
    </row>
    <row r="197" spans="1:27" x14ac:dyDescent="0.3">
      <c r="A197" s="2">
        <v>44027</v>
      </c>
      <c r="B197">
        <v>68646.020512246498</v>
      </c>
      <c r="C197">
        <v>19360</v>
      </c>
      <c r="D197">
        <f t="shared" si="4"/>
        <v>74987790</v>
      </c>
      <c r="E197">
        <v>85602500</v>
      </c>
      <c r="F197">
        <v>19.2</v>
      </c>
      <c r="G197">
        <v>17</v>
      </c>
      <c r="H197">
        <v>23.2</v>
      </c>
      <c r="I197" s="4">
        <v>3.8</v>
      </c>
      <c r="J197">
        <v>3.5</v>
      </c>
      <c r="K197">
        <v>110</v>
      </c>
      <c r="L197">
        <v>1.7</v>
      </c>
      <c r="M197">
        <v>140</v>
      </c>
      <c r="N197">
        <v>0.7</v>
      </c>
      <c r="O197">
        <v>602</v>
      </c>
      <c r="P197">
        <v>180</v>
      </c>
      <c r="Q197">
        <v>17.3</v>
      </c>
      <c r="R197">
        <v>68</v>
      </c>
      <c r="S197">
        <v>89.9</v>
      </c>
      <c r="T197">
        <v>19.8</v>
      </c>
      <c r="U197">
        <v>982</v>
      </c>
      <c r="V197">
        <v>1007.7</v>
      </c>
      <c r="W197">
        <v>1004.8</v>
      </c>
      <c r="X197">
        <v>1006.2</v>
      </c>
      <c r="Y197">
        <v>22.4</v>
      </c>
      <c r="Z197">
        <v>17</v>
      </c>
      <c r="AA197">
        <v>35634</v>
      </c>
    </row>
    <row r="198" spans="1:27" x14ac:dyDescent="0.3">
      <c r="A198" s="2">
        <v>44028</v>
      </c>
      <c r="B198">
        <v>68627.436205118705</v>
      </c>
      <c r="C198">
        <v>19390</v>
      </c>
      <c r="D198">
        <f t="shared" si="4"/>
        <v>65688962.399999999</v>
      </c>
      <c r="E198">
        <v>74987400</v>
      </c>
      <c r="F198">
        <v>22</v>
      </c>
      <c r="G198">
        <v>17.7</v>
      </c>
      <c r="H198">
        <v>28</v>
      </c>
      <c r="I198" s="4">
        <v>2.9</v>
      </c>
      <c r="J198">
        <v>4.9000000000000004</v>
      </c>
      <c r="K198">
        <v>160</v>
      </c>
      <c r="L198">
        <v>2.9</v>
      </c>
      <c r="M198">
        <v>140</v>
      </c>
      <c r="N198">
        <v>1.1000000000000001</v>
      </c>
      <c r="O198">
        <v>963</v>
      </c>
      <c r="P198">
        <v>160</v>
      </c>
      <c r="Q198">
        <v>18.5</v>
      </c>
      <c r="R198">
        <v>55</v>
      </c>
      <c r="S198">
        <v>82.5</v>
      </c>
      <c r="T198">
        <v>21.3</v>
      </c>
      <c r="U198">
        <v>983.2</v>
      </c>
      <c r="V198">
        <v>1009.2</v>
      </c>
      <c r="W198">
        <v>1005.2</v>
      </c>
      <c r="X198">
        <v>1007.2</v>
      </c>
      <c r="Y198">
        <v>29.8</v>
      </c>
      <c r="Z198">
        <v>17.7</v>
      </c>
      <c r="AA198">
        <v>35634</v>
      </c>
    </row>
    <row r="199" spans="1:27" x14ac:dyDescent="0.3">
      <c r="A199" s="2">
        <v>44029</v>
      </c>
      <c r="B199">
        <v>52593.012348612589</v>
      </c>
      <c r="C199">
        <v>74162</v>
      </c>
      <c r="D199">
        <f t="shared" si="4"/>
        <v>194782892.40000001</v>
      </c>
      <c r="E199">
        <v>222354900</v>
      </c>
      <c r="F199">
        <v>22</v>
      </c>
      <c r="G199">
        <v>17.8</v>
      </c>
      <c r="H199">
        <v>29</v>
      </c>
      <c r="I199" s="4">
        <v>2</v>
      </c>
      <c r="J199">
        <v>5.2</v>
      </c>
      <c r="K199">
        <v>180</v>
      </c>
      <c r="L199">
        <v>2.8</v>
      </c>
      <c r="M199">
        <v>140</v>
      </c>
      <c r="N199">
        <v>1.1000000000000001</v>
      </c>
      <c r="O199">
        <v>980</v>
      </c>
      <c r="P199">
        <v>160</v>
      </c>
      <c r="Q199">
        <v>18.5</v>
      </c>
      <c r="R199">
        <v>50</v>
      </c>
      <c r="S199">
        <v>82.9</v>
      </c>
      <c r="T199">
        <v>21.3</v>
      </c>
      <c r="U199">
        <v>985.2</v>
      </c>
      <c r="V199">
        <v>1011</v>
      </c>
      <c r="W199">
        <v>1007.1</v>
      </c>
      <c r="X199">
        <v>1009.2</v>
      </c>
      <c r="Y199">
        <v>30.5</v>
      </c>
      <c r="Z199">
        <v>16.2</v>
      </c>
      <c r="AA199">
        <v>35634</v>
      </c>
    </row>
    <row r="200" spans="1:27" x14ac:dyDescent="0.3">
      <c r="A200" s="2">
        <v>44030</v>
      </c>
      <c r="B200">
        <v>43332.022474937228</v>
      </c>
      <c r="C200">
        <v>8748</v>
      </c>
      <c r="D200">
        <f t="shared" si="4"/>
        <v>17224700.399999999</v>
      </c>
      <c r="E200">
        <v>19662900</v>
      </c>
      <c r="F200">
        <v>21.5</v>
      </c>
      <c r="G200">
        <v>16.3</v>
      </c>
      <c r="H200">
        <v>27.1</v>
      </c>
      <c r="I200" s="4">
        <v>1.1000000000000001</v>
      </c>
      <c r="J200">
        <v>4.7</v>
      </c>
      <c r="K200">
        <v>110</v>
      </c>
      <c r="L200">
        <v>2.7</v>
      </c>
      <c r="M200">
        <v>140</v>
      </c>
      <c r="N200">
        <v>1.1000000000000001</v>
      </c>
      <c r="O200">
        <v>993</v>
      </c>
      <c r="P200">
        <v>320</v>
      </c>
      <c r="Q200">
        <v>17.8</v>
      </c>
      <c r="R200">
        <v>52</v>
      </c>
      <c r="S200">
        <v>81.599999999999994</v>
      </c>
      <c r="T200">
        <v>20.399999999999999</v>
      </c>
      <c r="U200">
        <v>986.1</v>
      </c>
      <c r="V200">
        <v>1011.5</v>
      </c>
      <c r="W200">
        <v>1008.4</v>
      </c>
      <c r="X200">
        <v>1010.3</v>
      </c>
      <c r="Y200">
        <v>27.9</v>
      </c>
      <c r="Z200">
        <v>14.1</v>
      </c>
      <c r="AA200">
        <v>35634</v>
      </c>
    </row>
    <row r="201" spans="1:27" x14ac:dyDescent="0.3">
      <c r="A201" s="2">
        <v>44031</v>
      </c>
      <c r="B201">
        <v>0</v>
      </c>
      <c r="C201">
        <v>0</v>
      </c>
      <c r="D201">
        <f t="shared" si="4"/>
        <v>0</v>
      </c>
      <c r="E201">
        <v>0</v>
      </c>
      <c r="F201">
        <v>21</v>
      </c>
      <c r="G201">
        <v>17.8</v>
      </c>
      <c r="H201">
        <v>23.4</v>
      </c>
      <c r="I201" s="4">
        <v>0.2</v>
      </c>
      <c r="J201">
        <v>2.7</v>
      </c>
      <c r="K201">
        <v>270</v>
      </c>
      <c r="L201">
        <v>1.8</v>
      </c>
      <c r="M201">
        <v>320</v>
      </c>
      <c r="N201">
        <v>0.7</v>
      </c>
      <c r="O201">
        <v>623</v>
      </c>
      <c r="P201">
        <v>290</v>
      </c>
      <c r="Q201">
        <v>19.100000000000001</v>
      </c>
      <c r="R201">
        <v>74</v>
      </c>
      <c r="S201">
        <v>89.3</v>
      </c>
      <c r="T201">
        <v>22.2</v>
      </c>
      <c r="U201">
        <v>984.6</v>
      </c>
      <c r="V201">
        <v>1011.4</v>
      </c>
      <c r="W201">
        <v>1006.7</v>
      </c>
      <c r="X201">
        <v>1008.7</v>
      </c>
      <c r="Y201">
        <v>24.1</v>
      </c>
      <c r="Z201">
        <v>16.5</v>
      </c>
      <c r="AA201">
        <v>35634</v>
      </c>
    </row>
    <row r="202" spans="1:27" x14ac:dyDescent="0.3">
      <c r="A202" s="2">
        <v>44032</v>
      </c>
      <c r="B202">
        <v>47399.817834370027</v>
      </c>
      <c r="C202">
        <v>71273</v>
      </c>
      <c r="D202">
        <f t="shared" si="4"/>
        <v>192749258.40000001</v>
      </c>
      <c r="E202">
        <v>220033400</v>
      </c>
      <c r="F202">
        <v>24.5</v>
      </c>
      <c r="G202">
        <v>21.9</v>
      </c>
      <c r="H202">
        <v>29</v>
      </c>
      <c r="I202" s="4">
        <v>17</v>
      </c>
      <c r="J202">
        <v>11.5</v>
      </c>
      <c r="K202">
        <v>320</v>
      </c>
      <c r="L202">
        <v>7</v>
      </c>
      <c r="M202">
        <v>320</v>
      </c>
      <c r="N202">
        <v>2.1</v>
      </c>
      <c r="O202">
        <v>1775</v>
      </c>
      <c r="P202">
        <v>320</v>
      </c>
      <c r="Q202">
        <v>21.3</v>
      </c>
      <c r="R202">
        <v>64</v>
      </c>
      <c r="S202">
        <v>83.8</v>
      </c>
      <c r="T202">
        <v>25.5</v>
      </c>
      <c r="U202">
        <v>982.5</v>
      </c>
      <c r="V202">
        <v>1009.6</v>
      </c>
      <c r="W202">
        <v>1004.4</v>
      </c>
      <c r="X202">
        <v>1006.2</v>
      </c>
      <c r="Y202">
        <v>26.3</v>
      </c>
      <c r="Z202">
        <v>21.9</v>
      </c>
      <c r="AA202">
        <v>35634</v>
      </c>
    </row>
    <row r="203" spans="1:27" x14ac:dyDescent="0.3">
      <c r="A203" s="2">
        <v>44033</v>
      </c>
      <c r="B203">
        <v>40819.773943735687</v>
      </c>
      <c r="C203">
        <v>40050</v>
      </c>
      <c r="D203">
        <f t="shared" si="4"/>
        <v>104397562.8</v>
      </c>
      <c r="E203">
        <v>119175300</v>
      </c>
      <c r="F203">
        <v>25</v>
      </c>
      <c r="G203">
        <v>20.5</v>
      </c>
      <c r="H203">
        <v>29.9</v>
      </c>
      <c r="I203" s="4">
        <v>24.65</v>
      </c>
      <c r="J203">
        <v>11.8</v>
      </c>
      <c r="K203">
        <v>320</v>
      </c>
      <c r="L203">
        <v>7.9</v>
      </c>
      <c r="M203">
        <v>320</v>
      </c>
      <c r="N203">
        <v>1.9</v>
      </c>
      <c r="O203">
        <v>1619</v>
      </c>
      <c r="P203">
        <v>320</v>
      </c>
      <c r="Q203">
        <v>20.100000000000001</v>
      </c>
      <c r="R203">
        <v>54</v>
      </c>
      <c r="S203">
        <v>76.099999999999994</v>
      </c>
      <c r="T203">
        <v>23.5</v>
      </c>
      <c r="U203">
        <v>987.6</v>
      </c>
      <c r="V203">
        <v>1012.9</v>
      </c>
      <c r="W203">
        <v>1009.4</v>
      </c>
      <c r="X203">
        <v>1011.5</v>
      </c>
      <c r="Y203">
        <v>31.5</v>
      </c>
      <c r="Z203">
        <v>20</v>
      </c>
      <c r="AA203">
        <v>35634</v>
      </c>
    </row>
    <row r="204" spans="1:27" x14ac:dyDescent="0.3">
      <c r="A204" s="2">
        <v>44034</v>
      </c>
      <c r="B204">
        <v>50897.849215037997</v>
      </c>
      <c r="C204">
        <v>33120</v>
      </c>
      <c r="D204">
        <f t="shared" si="4"/>
        <v>91227954</v>
      </c>
      <c r="E204">
        <v>104141500</v>
      </c>
      <c r="F204">
        <v>21.9</v>
      </c>
      <c r="G204">
        <v>20.8</v>
      </c>
      <c r="H204">
        <v>23</v>
      </c>
      <c r="I204" s="4">
        <v>32.299999999999997</v>
      </c>
      <c r="J204">
        <v>2.7</v>
      </c>
      <c r="K204">
        <v>290</v>
      </c>
      <c r="L204">
        <v>1.9</v>
      </c>
      <c r="M204">
        <v>290</v>
      </c>
      <c r="N204">
        <v>0.4</v>
      </c>
      <c r="O204">
        <v>349</v>
      </c>
      <c r="P204">
        <v>320</v>
      </c>
      <c r="Q204">
        <v>21.2</v>
      </c>
      <c r="R204">
        <v>90</v>
      </c>
      <c r="S204">
        <v>96.5</v>
      </c>
      <c r="T204">
        <v>25.2</v>
      </c>
      <c r="U204">
        <v>986.7</v>
      </c>
      <c r="V204">
        <v>1012.7</v>
      </c>
      <c r="W204">
        <v>1009.5</v>
      </c>
      <c r="X204">
        <v>1010.8</v>
      </c>
      <c r="Y204">
        <v>23.9</v>
      </c>
      <c r="Z204">
        <v>20.8</v>
      </c>
      <c r="AA204">
        <v>35634</v>
      </c>
    </row>
    <row r="205" spans="1:27" x14ac:dyDescent="0.3">
      <c r="A205" s="2">
        <v>44035</v>
      </c>
      <c r="B205">
        <v>41610.327013480914</v>
      </c>
      <c r="C205">
        <v>19224</v>
      </c>
      <c r="D205">
        <f t="shared" si="4"/>
        <v>44975154</v>
      </c>
      <c r="E205">
        <v>51341500</v>
      </c>
      <c r="F205">
        <v>19.8</v>
      </c>
      <c r="G205">
        <v>18</v>
      </c>
      <c r="H205">
        <v>21.1</v>
      </c>
      <c r="I205" s="4">
        <v>91.9</v>
      </c>
      <c r="J205">
        <v>7.3</v>
      </c>
      <c r="K205">
        <v>90</v>
      </c>
      <c r="L205">
        <v>3.8</v>
      </c>
      <c r="M205">
        <v>110</v>
      </c>
      <c r="N205">
        <v>0.9</v>
      </c>
      <c r="O205">
        <v>767</v>
      </c>
      <c r="P205">
        <v>140</v>
      </c>
      <c r="Q205">
        <v>19.399999999999999</v>
      </c>
      <c r="R205">
        <v>89</v>
      </c>
      <c r="S205">
        <v>98.1</v>
      </c>
      <c r="T205">
        <v>22.5</v>
      </c>
      <c r="U205">
        <v>984.7</v>
      </c>
      <c r="V205">
        <v>1013</v>
      </c>
      <c r="W205">
        <v>1003.6</v>
      </c>
      <c r="X205">
        <v>1009</v>
      </c>
      <c r="Y205">
        <v>21.4</v>
      </c>
      <c r="Z205">
        <v>17.7</v>
      </c>
      <c r="AA205">
        <v>35634</v>
      </c>
    </row>
    <row r="206" spans="1:27" x14ac:dyDescent="0.3">
      <c r="A206" s="2">
        <v>44036</v>
      </c>
      <c r="B206">
        <v>46317.561069195421</v>
      </c>
      <c r="C206">
        <v>26680</v>
      </c>
      <c r="D206">
        <f t="shared" si="4"/>
        <v>76765544.400000006</v>
      </c>
      <c r="E206">
        <v>87631900</v>
      </c>
      <c r="F206">
        <v>19.600000000000001</v>
      </c>
      <c r="G206">
        <v>17.8</v>
      </c>
      <c r="H206">
        <v>22.4</v>
      </c>
      <c r="I206" s="4">
        <v>37.9</v>
      </c>
      <c r="J206">
        <v>5.9</v>
      </c>
      <c r="K206">
        <v>180</v>
      </c>
      <c r="L206">
        <v>3.6</v>
      </c>
      <c r="M206">
        <v>50</v>
      </c>
      <c r="N206">
        <v>1.1000000000000001</v>
      </c>
      <c r="O206">
        <v>915</v>
      </c>
      <c r="P206">
        <v>320</v>
      </c>
      <c r="Q206">
        <v>19.3</v>
      </c>
      <c r="R206">
        <v>88</v>
      </c>
      <c r="S206">
        <v>98.4</v>
      </c>
      <c r="T206">
        <v>22.4</v>
      </c>
      <c r="U206">
        <v>975.4</v>
      </c>
      <c r="V206">
        <v>1004</v>
      </c>
      <c r="W206">
        <v>998.1</v>
      </c>
      <c r="X206">
        <v>999.4</v>
      </c>
      <c r="Y206">
        <v>21.3</v>
      </c>
      <c r="Z206">
        <v>17.7</v>
      </c>
      <c r="AA206">
        <v>35634</v>
      </c>
    </row>
    <row r="207" spans="1:27" x14ac:dyDescent="0.3">
      <c r="A207" s="2">
        <v>44037</v>
      </c>
      <c r="B207">
        <v>45971.575192443597</v>
      </c>
      <c r="C207">
        <v>17610</v>
      </c>
      <c r="D207">
        <f t="shared" si="4"/>
        <v>39400728</v>
      </c>
      <c r="E207">
        <v>44978000</v>
      </c>
      <c r="F207">
        <v>21.6</v>
      </c>
      <c r="G207">
        <v>19.100000000000001</v>
      </c>
      <c r="H207">
        <v>25.1</v>
      </c>
      <c r="I207" s="4">
        <v>3.3</v>
      </c>
      <c r="J207">
        <v>5.8</v>
      </c>
      <c r="K207">
        <v>160</v>
      </c>
      <c r="L207">
        <v>3.6</v>
      </c>
      <c r="M207">
        <v>160</v>
      </c>
      <c r="N207">
        <v>1.3</v>
      </c>
      <c r="O207">
        <v>1151</v>
      </c>
      <c r="P207">
        <v>320</v>
      </c>
      <c r="Q207">
        <v>20.2</v>
      </c>
      <c r="R207">
        <v>74</v>
      </c>
      <c r="S207">
        <v>92.5</v>
      </c>
      <c r="T207">
        <v>23.6</v>
      </c>
      <c r="U207">
        <v>979</v>
      </c>
      <c r="V207">
        <v>1007</v>
      </c>
      <c r="W207">
        <v>1000.3</v>
      </c>
      <c r="X207">
        <v>1002.9</v>
      </c>
      <c r="Y207">
        <v>25</v>
      </c>
      <c r="Z207">
        <v>19.100000000000001</v>
      </c>
      <c r="AA207">
        <v>35634</v>
      </c>
    </row>
    <row r="208" spans="1:27" x14ac:dyDescent="0.3">
      <c r="A208" s="2">
        <v>44038</v>
      </c>
      <c r="B208">
        <v>0</v>
      </c>
      <c r="C208">
        <v>0</v>
      </c>
      <c r="D208">
        <f t="shared" si="4"/>
        <v>0</v>
      </c>
      <c r="E208">
        <v>0</v>
      </c>
      <c r="F208">
        <v>21.7</v>
      </c>
      <c r="G208">
        <v>20.3</v>
      </c>
      <c r="H208">
        <v>24.3</v>
      </c>
      <c r="I208" s="4">
        <v>2.1</v>
      </c>
      <c r="J208">
        <v>3.9</v>
      </c>
      <c r="K208">
        <v>140</v>
      </c>
      <c r="L208">
        <v>2.8</v>
      </c>
      <c r="M208">
        <v>160</v>
      </c>
      <c r="N208">
        <v>0.8</v>
      </c>
      <c r="O208">
        <v>651</v>
      </c>
      <c r="P208">
        <v>160</v>
      </c>
      <c r="Q208">
        <v>20.7</v>
      </c>
      <c r="R208">
        <v>79</v>
      </c>
      <c r="S208">
        <v>94.6</v>
      </c>
      <c r="T208">
        <v>24.4</v>
      </c>
      <c r="U208">
        <v>984</v>
      </c>
      <c r="V208">
        <v>1009.7</v>
      </c>
      <c r="W208">
        <v>1006.2</v>
      </c>
      <c r="X208">
        <v>1008</v>
      </c>
      <c r="Y208">
        <v>24.2</v>
      </c>
      <c r="Z208">
        <v>20.3</v>
      </c>
      <c r="AA208">
        <v>35634</v>
      </c>
    </row>
    <row r="209" spans="1:27" x14ac:dyDescent="0.3">
      <c r="A209" s="2">
        <v>44039</v>
      </c>
      <c r="B209">
        <v>42476.382431653648</v>
      </c>
      <c r="C209">
        <v>119950</v>
      </c>
      <c r="D209">
        <f t="shared" si="4"/>
        <v>265901302.80000001</v>
      </c>
      <c r="E209">
        <v>303540300</v>
      </c>
      <c r="F209">
        <v>22</v>
      </c>
      <c r="G209">
        <v>20.2</v>
      </c>
      <c r="H209">
        <v>24.9</v>
      </c>
      <c r="I209" s="4">
        <v>2.2999999999999998</v>
      </c>
      <c r="J209">
        <v>4.4000000000000004</v>
      </c>
      <c r="K209">
        <v>160</v>
      </c>
      <c r="L209">
        <v>2.8</v>
      </c>
      <c r="M209">
        <v>160</v>
      </c>
      <c r="N209">
        <v>0.7</v>
      </c>
      <c r="O209">
        <v>574</v>
      </c>
      <c r="P209">
        <v>160</v>
      </c>
      <c r="Q209">
        <v>20.8</v>
      </c>
      <c r="R209">
        <v>77</v>
      </c>
      <c r="S209">
        <v>93.4</v>
      </c>
      <c r="T209">
        <v>24.6</v>
      </c>
      <c r="U209">
        <v>985.6</v>
      </c>
      <c r="V209">
        <v>1010.4</v>
      </c>
      <c r="W209">
        <v>1008.8</v>
      </c>
      <c r="X209">
        <v>1009.7</v>
      </c>
      <c r="Y209">
        <v>24.9</v>
      </c>
      <c r="Z209">
        <v>20.2</v>
      </c>
      <c r="AA209">
        <v>35634</v>
      </c>
    </row>
    <row r="210" spans="1:27" x14ac:dyDescent="0.3">
      <c r="A210" s="2">
        <v>44040</v>
      </c>
      <c r="B210">
        <v>44364.073814018288</v>
      </c>
      <c r="C210">
        <v>69910</v>
      </c>
      <c r="D210">
        <f t="shared" si="4"/>
        <v>167872347.59999999</v>
      </c>
      <c r="E210">
        <v>191635100</v>
      </c>
      <c r="F210">
        <v>21.5</v>
      </c>
      <c r="G210">
        <v>20</v>
      </c>
      <c r="H210">
        <v>23.4</v>
      </c>
      <c r="I210" s="4">
        <v>12</v>
      </c>
      <c r="J210">
        <v>3.1</v>
      </c>
      <c r="K210">
        <v>290</v>
      </c>
      <c r="L210">
        <v>2.1</v>
      </c>
      <c r="M210">
        <v>340</v>
      </c>
      <c r="N210">
        <v>0.8</v>
      </c>
      <c r="O210">
        <v>729</v>
      </c>
      <c r="P210">
        <v>290</v>
      </c>
      <c r="Q210">
        <v>20.9</v>
      </c>
      <c r="R210">
        <v>83</v>
      </c>
      <c r="S210">
        <v>96.9</v>
      </c>
      <c r="T210">
        <v>24.6</v>
      </c>
      <c r="U210">
        <v>987.6</v>
      </c>
      <c r="V210">
        <v>1013.3</v>
      </c>
      <c r="W210">
        <v>1009.5</v>
      </c>
      <c r="X210">
        <v>1011.7</v>
      </c>
      <c r="Y210">
        <v>23.6</v>
      </c>
      <c r="Z210">
        <v>20</v>
      </c>
      <c r="AA210">
        <v>35634</v>
      </c>
    </row>
    <row r="211" spans="1:27" x14ac:dyDescent="0.3">
      <c r="A211" s="2">
        <v>44041</v>
      </c>
      <c r="B211">
        <v>42946.387803390411</v>
      </c>
      <c r="C211">
        <v>54690</v>
      </c>
      <c r="D211">
        <f t="shared" si="4"/>
        <v>148225857.59999999</v>
      </c>
      <c r="E211">
        <v>169207600</v>
      </c>
      <c r="F211">
        <v>21.6</v>
      </c>
      <c r="G211">
        <v>20.100000000000001</v>
      </c>
      <c r="H211">
        <v>22.7</v>
      </c>
      <c r="I211" s="4">
        <v>60.4</v>
      </c>
      <c r="J211">
        <v>3.7</v>
      </c>
      <c r="K211">
        <v>320</v>
      </c>
      <c r="L211">
        <v>2.2999999999999998</v>
      </c>
      <c r="M211">
        <v>290</v>
      </c>
      <c r="N211">
        <v>0.6</v>
      </c>
      <c r="O211">
        <v>487</v>
      </c>
      <c r="P211">
        <v>320</v>
      </c>
      <c r="Q211">
        <v>21.3</v>
      </c>
      <c r="R211">
        <v>94</v>
      </c>
      <c r="S211">
        <v>98.6</v>
      </c>
      <c r="T211">
        <v>25.4</v>
      </c>
      <c r="U211">
        <v>989.6</v>
      </c>
      <c r="V211">
        <v>1015.6</v>
      </c>
      <c r="W211">
        <v>1012.5</v>
      </c>
      <c r="X211">
        <v>1013.8</v>
      </c>
      <c r="Y211">
        <v>23.4</v>
      </c>
      <c r="Z211">
        <v>20.100000000000001</v>
      </c>
      <c r="AA211">
        <v>35634</v>
      </c>
    </row>
    <row r="212" spans="1:27" x14ac:dyDescent="0.3">
      <c r="A212" s="2">
        <v>44042</v>
      </c>
      <c r="B212">
        <v>43175.552861466538</v>
      </c>
      <c r="C212">
        <v>58936</v>
      </c>
      <c r="D212">
        <f t="shared" si="4"/>
        <v>158599624.80000001</v>
      </c>
      <c r="E212">
        <v>181049800</v>
      </c>
      <c r="F212">
        <v>21.7</v>
      </c>
      <c r="G212">
        <v>20.2</v>
      </c>
      <c r="H212">
        <v>23.7</v>
      </c>
      <c r="I212" s="4">
        <v>51.6</v>
      </c>
      <c r="J212">
        <v>7.5</v>
      </c>
      <c r="K212">
        <v>50</v>
      </c>
      <c r="L212">
        <v>4.5999999999999996</v>
      </c>
      <c r="M212">
        <v>70</v>
      </c>
      <c r="N212">
        <v>0.7</v>
      </c>
      <c r="O212">
        <v>620</v>
      </c>
      <c r="P212">
        <v>160</v>
      </c>
      <c r="Q212">
        <v>21.5</v>
      </c>
      <c r="R212">
        <v>91</v>
      </c>
      <c r="S212">
        <v>98.9</v>
      </c>
      <c r="T212">
        <v>25.6</v>
      </c>
      <c r="U212">
        <v>990.3</v>
      </c>
      <c r="V212">
        <v>1015.9</v>
      </c>
      <c r="W212">
        <v>1013.4</v>
      </c>
      <c r="X212">
        <v>1014.4</v>
      </c>
      <c r="Y212">
        <v>22.9</v>
      </c>
      <c r="Z212">
        <v>19.3</v>
      </c>
      <c r="AA212">
        <v>35634</v>
      </c>
    </row>
    <row r="213" spans="1:27" x14ac:dyDescent="0.3">
      <c r="A213" s="2">
        <v>44043</v>
      </c>
      <c r="B213">
        <v>34317.67013240901</v>
      </c>
      <c r="C213">
        <v>46210</v>
      </c>
      <c r="D213">
        <f t="shared" si="4"/>
        <v>102328801.2</v>
      </c>
      <c r="E213">
        <v>116813700</v>
      </c>
      <c r="F213">
        <v>24.9</v>
      </c>
      <c r="G213">
        <v>20.2</v>
      </c>
      <c r="H213">
        <v>30</v>
      </c>
      <c r="I213" s="4">
        <v>0</v>
      </c>
      <c r="J213">
        <v>8.6</v>
      </c>
      <c r="K213">
        <v>290</v>
      </c>
      <c r="L213">
        <v>5</v>
      </c>
      <c r="M213">
        <v>290</v>
      </c>
      <c r="N213">
        <v>2</v>
      </c>
      <c r="O213">
        <v>1769</v>
      </c>
      <c r="P213">
        <v>290</v>
      </c>
      <c r="Q213">
        <v>21.9</v>
      </c>
      <c r="R213">
        <v>59</v>
      </c>
      <c r="S213">
        <v>85</v>
      </c>
      <c r="T213">
        <v>26.3</v>
      </c>
      <c r="U213">
        <v>989.8</v>
      </c>
      <c r="V213">
        <v>1016</v>
      </c>
      <c r="W213">
        <v>1012.1</v>
      </c>
      <c r="X213">
        <v>1013.7</v>
      </c>
      <c r="Y213">
        <v>27.3</v>
      </c>
      <c r="Z213">
        <v>20.2</v>
      </c>
      <c r="AA213">
        <v>35634</v>
      </c>
    </row>
    <row r="214" spans="1:27" x14ac:dyDescent="0.3">
      <c r="A214" s="2">
        <v>44044</v>
      </c>
      <c r="B214">
        <v>37209.925399766536</v>
      </c>
      <c r="C214">
        <v>74270</v>
      </c>
      <c r="D214">
        <f>E214*0.881</f>
        <v>124972669.2</v>
      </c>
      <c r="E214">
        <v>141853200</v>
      </c>
      <c r="F214">
        <v>25</v>
      </c>
      <c r="G214">
        <v>22.1</v>
      </c>
      <c r="H214">
        <v>29.7</v>
      </c>
      <c r="I214" s="4">
        <v>6.8</v>
      </c>
      <c r="J214">
        <v>5.8</v>
      </c>
      <c r="K214">
        <v>320</v>
      </c>
      <c r="L214">
        <v>3.1</v>
      </c>
      <c r="M214">
        <v>320</v>
      </c>
      <c r="N214">
        <v>1.2</v>
      </c>
      <c r="O214">
        <v>1028</v>
      </c>
      <c r="P214">
        <v>160</v>
      </c>
      <c r="Q214">
        <v>22.8</v>
      </c>
      <c r="R214">
        <v>66</v>
      </c>
      <c r="S214">
        <v>89.1</v>
      </c>
      <c r="T214">
        <v>27.8</v>
      </c>
      <c r="U214">
        <v>987.6</v>
      </c>
      <c r="V214">
        <v>1013.5</v>
      </c>
      <c r="W214">
        <v>1009</v>
      </c>
      <c r="X214">
        <v>1011.4</v>
      </c>
      <c r="Y214">
        <v>27.9</v>
      </c>
      <c r="Z214">
        <v>22</v>
      </c>
      <c r="AA214">
        <v>35635</v>
      </c>
    </row>
    <row r="215" spans="1:27" x14ac:dyDescent="0.3">
      <c r="A215" s="2">
        <v>44045</v>
      </c>
      <c r="B215">
        <v>0</v>
      </c>
      <c r="C215">
        <v>0</v>
      </c>
      <c r="D215">
        <f t="shared" ref="D215:D244" si="5">E215*0.881</f>
        <v>0</v>
      </c>
      <c r="E215">
        <v>0</v>
      </c>
      <c r="F215">
        <v>23.5</v>
      </c>
      <c r="G215">
        <v>21.7</v>
      </c>
      <c r="H215">
        <v>28.1</v>
      </c>
      <c r="I215" s="4">
        <v>72.2</v>
      </c>
      <c r="J215">
        <v>10.3</v>
      </c>
      <c r="K215">
        <v>340</v>
      </c>
      <c r="L215">
        <v>5.4</v>
      </c>
      <c r="M215">
        <v>320</v>
      </c>
      <c r="N215">
        <v>0.9</v>
      </c>
      <c r="O215">
        <v>809</v>
      </c>
      <c r="P215">
        <v>180</v>
      </c>
      <c r="Q215">
        <v>22.6</v>
      </c>
      <c r="R215">
        <v>78</v>
      </c>
      <c r="S215">
        <v>95.5</v>
      </c>
      <c r="T215">
        <v>27.4</v>
      </c>
      <c r="U215">
        <v>985.6</v>
      </c>
      <c r="V215">
        <v>1011.1</v>
      </c>
      <c r="W215">
        <v>1008</v>
      </c>
      <c r="X215">
        <v>1009.5</v>
      </c>
      <c r="Y215">
        <v>25.3</v>
      </c>
      <c r="Z215">
        <v>21.7</v>
      </c>
      <c r="AA215">
        <v>35635</v>
      </c>
    </row>
    <row r="216" spans="1:27" x14ac:dyDescent="0.3">
      <c r="A216" s="2">
        <v>44046</v>
      </c>
      <c r="B216">
        <v>24765.69827697807</v>
      </c>
      <c r="C216">
        <v>153794</v>
      </c>
      <c r="D216">
        <f t="shared" si="5"/>
        <v>261549518</v>
      </c>
      <c r="E216">
        <v>296878000</v>
      </c>
      <c r="F216">
        <v>23.5</v>
      </c>
      <c r="G216">
        <v>21.5</v>
      </c>
      <c r="H216">
        <v>27.2</v>
      </c>
      <c r="I216" s="4">
        <v>5.2</v>
      </c>
      <c r="J216">
        <v>10.7</v>
      </c>
      <c r="K216">
        <v>290</v>
      </c>
      <c r="L216">
        <v>6</v>
      </c>
      <c r="M216">
        <v>320</v>
      </c>
      <c r="N216">
        <v>1</v>
      </c>
      <c r="O216">
        <v>878</v>
      </c>
      <c r="P216">
        <v>290</v>
      </c>
      <c r="Q216">
        <v>22.7</v>
      </c>
      <c r="R216">
        <v>80</v>
      </c>
      <c r="S216">
        <v>95.5</v>
      </c>
      <c r="T216">
        <v>27.6</v>
      </c>
      <c r="U216">
        <v>985.7</v>
      </c>
      <c r="V216">
        <v>1010.9</v>
      </c>
      <c r="W216">
        <v>1008.6</v>
      </c>
      <c r="X216">
        <v>1009.6</v>
      </c>
      <c r="Y216">
        <v>24.3</v>
      </c>
      <c r="Z216">
        <v>20.8</v>
      </c>
      <c r="AA216">
        <v>35635</v>
      </c>
    </row>
    <row r="217" spans="1:27" x14ac:dyDescent="0.3">
      <c r="A217" s="2">
        <v>44047</v>
      </c>
      <c r="B217">
        <v>26591.830971750682</v>
      </c>
      <c r="C217">
        <v>190246</v>
      </c>
      <c r="D217">
        <f t="shared" si="5"/>
        <v>328002731.30000001</v>
      </c>
      <c r="E217">
        <v>372307300</v>
      </c>
      <c r="F217">
        <v>24.4</v>
      </c>
      <c r="G217">
        <v>21</v>
      </c>
      <c r="H217">
        <v>30.3</v>
      </c>
      <c r="I217" s="4">
        <v>34.1</v>
      </c>
      <c r="J217">
        <v>7.1</v>
      </c>
      <c r="K217">
        <v>320</v>
      </c>
      <c r="L217">
        <v>3.9</v>
      </c>
      <c r="M217">
        <v>140</v>
      </c>
      <c r="N217">
        <v>1.2</v>
      </c>
      <c r="O217">
        <v>1021</v>
      </c>
      <c r="P217">
        <v>180</v>
      </c>
      <c r="Q217">
        <v>22.8</v>
      </c>
      <c r="R217">
        <v>68</v>
      </c>
      <c r="S217">
        <v>91.9</v>
      </c>
      <c r="T217">
        <v>27.7</v>
      </c>
      <c r="U217">
        <v>988.5</v>
      </c>
      <c r="V217">
        <v>1015</v>
      </c>
      <c r="W217">
        <v>1010.7</v>
      </c>
      <c r="X217">
        <v>1012.4</v>
      </c>
      <c r="Y217">
        <v>27.3</v>
      </c>
      <c r="Z217">
        <v>21</v>
      </c>
      <c r="AA217">
        <v>35635</v>
      </c>
    </row>
    <row r="218" spans="1:27" x14ac:dyDescent="0.3">
      <c r="A218" s="2">
        <v>44048</v>
      </c>
      <c r="B218">
        <v>26561.37464949107</v>
      </c>
      <c r="C218">
        <v>163626</v>
      </c>
      <c r="D218">
        <f t="shared" si="5"/>
        <v>248423675.19999999</v>
      </c>
      <c r="E218">
        <v>281979200</v>
      </c>
      <c r="F218">
        <v>24.2</v>
      </c>
      <c r="G218">
        <v>21.9</v>
      </c>
      <c r="H218">
        <v>27.2</v>
      </c>
      <c r="I218" s="4">
        <v>15.1</v>
      </c>
      <c r="J218">
        <v>4</v>
      </c>
      <c r="K218">
        <v>250</v>
      </c>
      <c r="L218">
        <v>2</v>
      </c>
      <c r="M218">
        <v>270</v>
      </c>
      <c r="N218">
        <v>0.6</v>
      </c>
      <c r="O218">
        <v>494</v>
      </c>
      <c r="P218">
        <v>50</v>
      </c>
      <c r="Q218">
        <v>23.6</v>
      </c>
      <c r="R218">
        <v>84</v>
      </c>
      <c r="S218">
        <v>97.1</v>
      </c>
      <c r="T218">
        <v>29.1</v>
      </c>
      <c r="U218">
        <v>989.4</v>
      </c>
      <c r="V218">
        <v>1014.7</v>
      </c>
      <c r="W218">
        <v>1011</v>
      </c>
      <c r="X218">
        <v>1013.3</v>
      </c>
      <c r="Y218">
        <v>25.1</v>
      </c>
      <c r="Z218">
        <v>21.9</v>
      </c>
      <c r="AA218">
        <v>35635</v>
      </c>
    </row>
    <row r="219" spans="1:27" x14ac:dyDescent="0.3">
      <c r="A219" s="2">
        <v>44049</v>
      </c>
      <c r="B219">
        <v>19446.773201697331</v>
      </c>
      <c r="C219">
        <v>114124</v>
      </c>
      <c r="D219">
        <f t="shared" si="5"/>
        <v>175526299.30000001</v>
      </c>
      <c r="E219">
        <v>199235300</v>
      </c>
      <c r="F219">
        <v>24.2</v>
      </c>
      <c r="G219">
        <v>20.7</v>
      </c>
      <c r="H219">
        <v>28.3</v>
      </c>
      <c r="I219" s="4">
        <v>33.200000000000003</v>
      </c>
      <c r="J219">
        <v>10.199999999999999</v>
      </c>
      <c r="K219">
        <v>200</v>
      </c>
      <c r="L219">
        <v>5.2</v>
      </c>
      <c r="M219">
        <v>160</v>
      </c>
      <c r="N219">
        <v>2.4</v>
      </c>
      <c r="O219">
        <v>2101</v>
      </c>
      <c r="P219">
        <v>140</v>
      </c>
      <c r="Q219">
        <v>22.7</v>
      </c>
      <c r="R219">
        <v>74</v>
      </c>
      <c r="S219">
        <v>91.8</v>
      </c>
      <c r="T219">
        <v>27.7</v>
      </c>
      <c r="U219">
        <v>982.6</v>
      </c>
      <c r="V219">
        <v>1011</v>
      </c>
      <c r="W219">
        <v>1004.3</v>
      </c>
      <c r="X219">
        <v>1006.3</v>
      </c>
      <c r="Y219">
        <v>25.6</v>
      </c>
      <c r="Z219">
        <v>20</v>
      </c>
      <c r="AA219">
        <v>35635</v>
      </c>
    </row>
    <row r="220" spans="1:27" x14ac:dyDescent="0.3">
      <c r="A220" s="2">
        <v>44050</v>
      </c>
      <c r="B220">
        <v>29619.310780181469</v>
      </c>
      <c r="C220">
        <v>74350</v>
      </c>
      <c r="D220">
        <f t="shared" si="5"/>
        <v>135219227.80000001</v>
      </c>
      <c r="E220">
        <v>153483800</v>
      </c>
      <c r="F220">
        <v>21.4</v>
      </c>
      <c r="G220">
        <v>19.8</v>
      </c>
      <c r="H220">
        <v>23.5</v>
      </c>
      <c r="I220" s="4">
        <v>8.1999999999999993</v>
      </c>
      <c r="J220">
        <v>4.7</v>
      </c>
      <c r="K220">
        <v>290</v>
      </c>
      <c r="L220">
        <v>2.7</v>
      </c>
      <c r="M220">
        <v>290</v>
      </c>
      <c r="N220">
        <v>0.7</v>
      </c>
      <c r="O220">
        <v>597</v>
      </c>
      <c r="P220">
        <v>140</v>
      </c>
      <c r="Q220">
        <v>20.9</v>
      </c>
      <c r="R220">
        <v>87</v>
      </c>
      <c r="S220">
        <v>97.1</v>
      </c>
      <c r="T220">
        <v>24.7</v>
      </c>
      <c r="U220">
        <v>983.7</v>
      </c>
      <c r="V220">
        <v>1009.6</v>
      </c>
      <c r="W220">
        <v>1006.2</v>
      </c>
      <c r="X220">
        <v>1007.8</v>
      </c>
      <c r="Y220">
        <v>23.5</v>
      </c>
      <c r="Z220">
        <v>18.8</v>
      </c>
      <c r="AA220">
        <v>35635</v>
      </c>
    </row>
    <row r="221" spans="1:27" x14ac:dyDescent="0.3">
      <c r="A221" s="2">
        <v>44051</v>
      </c>
      <c r="B221">
        <v>29916.4043444897</v>
      </c>
      <c r="C221">
        <v>38430</v>
      </c>
      <c r="D221">
        <f t="shared" si="5"/>
        <v>77615042.799999997</v>
      </c>
      <c r="E221">
        <v>88098800</v>
      </c>
      <c r="F221">
        <v>21.6</v>
      </c>
      <c r="G221">
        <v>20.2</v>
      </c>
      <c r="H221">
        <v>23</v>
      </c>
      <c r="I221" s="4">
        <v>26</v>
      </c>
      <c r="J221">
        <v>2.9</v>
      </c>
      <c r="K221">
        <v>290</v>
      </c>
      <c r="L221">
        <v>1.7</v>
      </c>
      <c r="M221">
        <v>340</v>
      </c>
      <c r="N221">
        <v>0.5</v>
      </c>
      <c r="O221">
        <v>426</v>
      </c>
      <c r="P221">
        <v>290</v>
      </c>
      <c r="Q221">
        <v>21.5</v>
      </c>
      <c r="R221">
        <v>94</v>
      </c>
      <c r="S221">
        <v>99.9</v>
      </c>
      <c r="T221">
        <v>25.6</v>
      </c>
      <c r="U221">
        <v>980.9</v>
      </c>
      <c r="V221">
        <v>1006.2</v>
      </c>
      <c r="W221">
        <v>1003.7</v>
      </c>
      <c r="X221">
        <v>1004.8</v>
      </c>
      <c r="Y221">
        <v>23.2</v>
      </c>
      <c r="Z221">
        <v>20.2</v>
      </c>
      <c r="AA221">
        <v>35635</v>
      </c>
    </row>
    <row r="222" spans="1:27" x14ac:dyDescent="0.3">
      <c r="A222" s="2">
        <v>44052</v>
      </c>
      <c r="B222">
        <v>0</v>
      </c>
      <c r="C222">
        <v>0</v>
      </c>
      <c r="D222">
        <f t="shared" si="5"/>
        <v>0</v>
      </c>
      <c r="E222">
        <v>0</v>
      </c>
      <c r="F222">
        <v>24.3</v>
      </c>
      <c r="G222">
        <v>21.4</v>
      </c>
      <c r="H222">
        <v>28.6</v>
      </c>
      <c r="I222" s="4">
        <v>11.9</v>
      </c>
      <c r="J222">
        <v>4.3</v>
      </c>
      <c r="K222">
        <v>160</v>
      </c>
      <c r="L222">
        <v>2.2000000000000002</v>
      </c>
      <c r="M222">
        <v>160</v>
      </c>
      <c r="N222">
        <v>0.6</v>
      </c>
      <c r="O222">
        <v>521</v>
      </c>
      <c r="P222">
        <v>160</v>
      </c>
      <c r="Q222">
        <v>23.2</v>
      </c>
      <c r="R222">
        <v>73</v>
      </c>
      <c r="S222">
        <v>94</v>
      </c>
      <c r="T222">
        <v>28.4</v>
      </c>
      <c r="U222">
        <v>981.3</v>
      </c>
      <c r="V222">
        <v>1006.2</v>
      </c>
      <c r="W222">
        <v>1003.2</v>
      </c>
      <c r="X222">
        <v>1005</v>
      </c>
      <c r="Y222">
        <v>25.5</v>
      </c>
      <c r="Z222">
        <v>21.4</v>
      </c>
      <c r="AA222">
        <v>35635</v>
      </c>
    </row>
    <row r="223" spans="1:27" x14ac:dyDescent="0.3">
      <c r="A223" s="2">
        <v>44053</v>
      </c>
      <c r="B223">
        <v>35149.529743809748</v>
      </c>
      <c r="C223">
        <v>80890</v>
      </c>
      <c r="D223">
        <f t="shared" si="5"/>
        <v>175799409.30000001</v>
      </c>
      <c r="E223">
        <v>199545300</v>
      </c>
      <c r="F223">
        <v>23.9</v>
      </c>
      <c r="G223">
        <v>22.2</v>
      </c>
      <c r="H223">
        <v>26.7</v>
      </c>
      <c r="I223" s="4">
        <v>48.3</v>
      </c>
      <c r="J223">
        <v>5.8</v>
      </c>
      <c r="K223">
        <v>320</v>
      </c>
      <c r="L223">
        <v>3.6</v>
      </c>
      <c r="M223">
        <v>290</v>
      </c>
      <c r="N223">
        <v>0.8</v>
      </c>
      <c r="O223">
        <v>674</v>
      </c>
      <c r="P223">
        <v>160</v>
      </c>
      <c r="Q223">
        <v>23.5</v>
      </c>
      <c r="R223">
        <v>86</v>
      </c>
      <c r="S223">
        <v>98.3</v>
      </c>
      <c r="T223">
        <v>29</v>
      </c>
      <c r="U223">
        <v>981.4</v>
      </c>
      <c r="V223">
        <v>1007.4</v>
      </c>
      <c r="W223">
        <v>1002</v>
      </c>
      <c r="X223">
        <v>1005.1</v>
      </c>
      <c r="Y223">
        <v>24.7</v>
      </c>
      <c r="Z223">
        <v>22.1</v>
      </c>
      <c r="AA223">
        <v>35635</v>
      </c>
    </row>
    <row r="224" spans="1:27" x14ac:dyDescent="0.3">
      <c r="A224" s="2">
        <v>44054</v>
      </c>
      <c r="B224">
        <v>46924.153490286437</v>
      </c>
      <c r="C224">
        <v>69770</v>
      </c>
      <c r="D224">
        <f t="shared" si="5"/>
        <v>172436808.5</v>
      </c>
      <c r="E224">
        <v>195728500</v>
      </c>
      <c r="F224">
        <v>23.7</v>
      </c>
      <c r="G224">
        <v>22.3</v>
      </c>
      <c r="H224">
        <v>26.8</v>
      </c>
      <c r="I224" s="4">
        <v>62.2</v>
      </c>
      <c r="J224">
        <v>6.1</v>
      </c>
      <c r="K224">
        <v>290</v>
      </c>
      <c r="L224">
        <v>4</v>
      </c>
      <c r="M224">
        <v>320</v>
      </c>
      <c r="N224">
        <v>1.2</v>
      </c>
      <c r="O224">
        <v>1011</v>
      </c>
      <c r="P224">
        <v>140</v>
      </c>
      <c r="Q224">
        <v>22.9</v>
      </c>
      <c r="R224">
        <v>76</v>
      </c>
      <c r="S224">
        <v>95.9</v>
      </c>
      <c r="T224">
        <v>27.9</v>
      </c>
      <c r="U224">
        <v>986.2</v>
      </c>
      <c r="V224">
        <v>1013.1</v>
      </c>
      <c r="W224">
        <v>1006</v>
      </c>
      <c r="X224">
        <v>1010.1</v>
      </c>
      <c r="Y224">
        <v>25.4</v>
      </c>
      <c r="Z224">
        <v>22.3</v>
      </c>
      <c r="AA224">
        <v>35635</v>
      </c>
    </row>
    <row r="225" spans="1:27" x14ac:dyDescent="0.3">
      <c r="A225" s="2">
        <v>44055</v>
      </c>
      <c r="B225">
        <v>50882.562265275563</v>
      </c>
      <c r="C225">
        <v>37880</v>
      </c>
      <c r="D225">
        <f t="shared" si="5"/>
        <v>87231774.5</v>
      </c>
      <c r="E225">
        <v>99014500</v>
      </c>
      <c r="F225">
        <v>25.1</v>
      </c>
      <c r="G225">
        <v>21.8</v>
      </c>
      <c r="H225">
        <v>29.6</v>
      </c>
      <c r="I225" s="4">
        <v>0.5</v>
      </c>
      <c r="J225">
        <v>4.5</v>
      </c>
      <c r="K225">
        <v>160</v>
      </c>
      <c r="L225">
        <v>3.2</v>
      </c>
      <c r="M225">
        <v>160</v>
      </c>
      <c r="N225">
        <v>0.8</v>
      </c>
      <c r="O225">
        <v>682</v>
      </c>
      <c r="P225">
        <v>160</v>
      </c>
      <c r="Q225">
        <v>24.1</v>
      </c>
      <c r="R225">
        <v>73</v>
      </c>
      <c r="S225">
        <v>94.9</v>
      </c>
      <c r="T225">
        <v>30</v>
      </c>
      <c r="U225">
        <v>989.1</v>
      </c>
      <c r="V225">
        <v>1014.3</v>
      </c>
      <c r="W225">
        <v>1011.8</v>
      </c>
      <c r="X225">
        <v>1013</v>
      </c>
      <c r="Y225">
        <v>26.7</v>
      </c>
      <c r="Z225">
        <v>21.8</v>
      </c>
      <c r="AA225">
        <v>35635</v>
      </c>
    </row>
    <row r="226" spans="1:27" x14ac:dyDescent="0.3">
      <c r="A226" s="2">
        <v>44056</v>
      </c>
      <c r="B226">
        <v>45104.2570210864</v>
      </c>
      <c r="C226">
        <v>115626</v>
      </c>
      <c r="D226">
        <f t="shared" si="5"/>
        <v>288860518</v>
      </c>
      <c r="E226">
        <v>327878000</v>
      </c>
      <c r="F226">
        <v>26.7</v>
      </c>
      <c r="G226">
        <v>22.7</v>
      </c>
      <c r="H226">
        <v>31.7</v>
      </c>
      <c r="I226" s="4">
        <v>1.6666666670000001</v>
      </c>
      <c r="J226">
        <v>4.8</v>
      </c>
      <c r="K226">
        <v>160</v>
      </c>
      <c r="L226">
        <v>2.9</v>
      </c>
      <c r="M226">
        <v>180</v>
      </c>
      <c r="N226">
        <v>1</v>
      </c>
      <c r="O226">
        <v>839</v>
      </c>
      <c r="P226">
        <v>160</v>
      </c>
      <c r="Q226">
        <v>23.9</v>
      </c>
      <c r="R226">
        <v>59</v>
      </c>
      <c r="S226">
        <v>86.6</v>
      </c>
      <c r="T226">
        <v>29.7</v>
      </c>
      <c r="U226">
        <v>986.3</v>
      </c>
      <c r="V226">
        <v>1012.7</v>
      </c>
      <c r="W226">
        <v>1007.3</v>
      </c>
      <c r="X226">
        <v>1010</v>
      </c>
      <c r="Y226">
        <v>30</v>
      </c>
      <c r="Z226">
        <v>22.7</v>
      </c>
      <c r="AA226">
        <v>35635</v>
      </c>
    </row>
    <row r="227" spans="1:27" x14ac:dyDescent="0.3">
      <c r="A227" s="2">
        <v>44057</v>
      </c>
      <c r="B227">
        <v>48293.400239492054</v>
      </c>
      <c r="C227">
        <v>128715</v>
      </c>
      <c r="D227">
        <f t="shared" si="5"/>
        <v>322620526.10000002</v>
      </c>
      <c r="E227">
        <v>366198100</v>
      </c>
      <c r="F227">
        <v>27.4</v>
      </c>
      <c r="G227">
        <v>22.9</v>
      </c>
      <c r="H227">
        <v>31.9</v>
      </c>
      <c r="I227" s="4">
        <v>2.8333333330000001</v>
      </c>
      <c r="J227">
        <v>6.2</v>
      </c>
      <c r="K227">
        <v>230</v>
      </c>
      <c r="L227">
        <v>3.7</v>
      </c>
      <c r="M227">
        <v>180</v>
      </c>
      <c r="N227">
        <v>1.2</v>
      </c>
      <c r="O227">
        <v>1022</v>
      </c>
      <c r="P227">
        <v>50</v>
      </c>
      <c r="Q227">
        <v>24</v>
      </c>
      <c r="R227">
        <v>59</v>
      </c>
      <c r="S227">
        <v>82.9</v>
      </c>
      <c r="T227">
        <v>29.8</v>
      </c>
      <c r="U227">
        <v>982.5</v>
      </c>
      <c r="V227">
        <v>1008</v>
      </c>
      <c r="W227">
        <v>1004.1</v>
      </c>
      <c r="X227">
        <v>1006</v>
      </c>
      <c r="Y227">
        <v>31.1</v>
      </c>
      <c r="Z227">
        <v>22.4</v>
      </c>
      <c r="AA227">
        <v>35635</v>
      </c>
    </row>
    <row r="228" spans="1:27" x14ac:dyDescent="0.3">
      <c r="A228" s="2">
        <v>44058</v>
      </c>
      <c r="B228">
        <v>48409.073259638077</v>
      </c>
      <c r="C228">
        <v>91058</v>
      </c>
      <c r="D228">
        <f t="shared" si="5"/>
        <v>229476536.80000001</v>
      </c>
      <c r="E228">
        <v>260472800</v>
      </c>
      <c r="F228">
        <v>26.3</v>
      </c>
      <c r="G228">
        <v>23</v>
      </c>
      <c r="H228">
        <v>31.7</v>
      </c>
      <c r="I228" s="4">
        <v>4</v>
      </c>
      <c r="J228">
        <v>15.3</v>
      </c>
      <c r="K228">
        <v>290</v>
      </c>
      <c r="L228">
        <v>5.4</v>
      </c>
      <c r="M228">
        <v>290</v>
      </c>
      <c r="N228">
        <v>1.2</v>
      </c>
      <c r="O228">
        <v>1063</v>
      </c>
      <c r="P228">
        <v>70</v>
      </c>
      <c r="Q228">
        <v>23.9</v>
      </c>
      <c r="R228">
        <v>60</v>
      </c>
      <c r="S228">
        <v>88</v>
      </c>
      <c r="T228">
        <v>29.7</v>
      </c>
      <c r="U228">
        <v>985.1</v>
      </c>
      <c r="V228">
        <v>1010.8</v>
      </c>
      <c r="W228">
        <v>1006.5</v>
      </c>
      <c r="X228">
        <v>1008.8</v>
      </c>
      <c r="Y228">
        <v>29.2</v>
      </c>
      <c r="Z228">
        <v>22.4</v>
      </c>
      <c r="AA228">
        <v>35635</v>
      </c>
    </row>
    <row r="229" spans="1:27" x14ac:dyDescent="0.3">
      <c r="A229" s="2">
        <v>44059</v>
      </c>
      <c r="B229">
        <v>0</v>
      </c>
      <c r="C229">
        <v>0</v>
      </c>
      <c r="D229">
        <f t="shared" si="5"/>
        <v>0</v>
      </c>
      <c r="E229">
        <v>0</v>
      </c>
      <c r="F229">
        <v>26.1</v>
      </c>
      <c r="G229">
        <v>22.6</v>
      </c>
      <c r="H229">
        <v>30.9</v>
      </c>
      <c r="I229" s="4">
        <v>4.2285714289999996</v>
      </c>
      <c r="J229">
        <v>9.9</v>
      </c>
      <c r="K229">
        <v>320</v>
      </c>
      <c r="L229">
        <v>5.5</v>
      </c>
      <c r="M229">
        <v>320</v>
      </c>
      <c r="N229">
        <v>1.5</v>
      </c>
      <c r="O229">
        <v>1309</v>
      </c>
      <c r="P229">
        <v>320</v>
      </c>
      <c r="Q229">
        <v>22.9</v>
      </c>
      <c r="R229">
        <v>59</v>
      </c>
      <c r="S229">
        <v>84.6</v>
      </c>
      <c r="T229">
        <v>28</v>
      </c>
      <c r="U229">
        <v>987.4</v>
      </c>
      <c r="V229">
        <v>1012.4</v>
      </c>
      <c r="W229">
        <v>1009.6</v>
      </c>
      <c r="X229">
        <v>1011.1</v>
      </c>
      <c r="Y229">
        <v>28.9</v>
      </c>
      <c r="Z229">
        <v>21.6</v>
      </c>
      <c r="AA229">
        <v>35635</v>
      </c>
    </row>
    <row r="230" spans="1:27" x14ac:dyDescent="0.3">
      <c r="A230" s="2">
        <v>44060</v>
      </c>
      <c r="B230">
        <v>40851.409855864244</v>
      </c>
      <c r="C230">
        <v>149170</v>
      </c>
      <c r="D230">
        <f t="shared" si="5"/>
        <v>377838082.10000002</v>
      </c>
      <c r="E230">
        <v>428874100</v>
      </c>
      <c r="F230">
        <v>27.3</v>
      </c>
      <c r="G230">
        <v>22</v>
      </c>
      <c r="H230">
        <v>32.6</v>
      </c>
      <c r="I230" s="4">
        <v>4.457142857</v>
      </c>
      <c r="J230">
        <v>9</v>
      </c>
      <c r="K230">
        <v>270</v>
      </c>
      <c r="L230">
        <v>5.4</v>
      </c>
      <c r="M230">
        <v>320</v>
      </c>
      <c r="N230">
        <v>2.2999999999999998</v>
      </c>
      <c r="O230">
        <v>2010</v>
      </c>
      <c r="P230">
        <v>290</v>
      </c>
      <c r="Q230">
        <v>21.8</v>
      </c>
      <c r="R230">
        <v>55</v>
      </c>
      <c r="S230">
        <v>74</v>
      </c>
      <c r="T230">
        <v>26.2</v>
      </c>
      <c r="U230">
        <v>989.6</v>
      </c>
      <c r="V230">
        <v>1015</v>
      </c>
      <c r="W230">
        <v>1011.8</v>
      </c>
      <c r="X230">
        <v>1013.3</v>
      </c>
      <c r="Y230">
        <v>32.9</v>
      </c>
      <c r="Z230">
        <v>20.5</v>
      </c>
      <c r="AA230">
        <v>35635</v>
      </c>
    </row>
    <row r="231" spans="1:27" x14ac:dyDescent="0.3">
      <c r="A231" s="2">
        <v>44061</v>
      </c>
      <c r="B231">
        <v>43455.940146849367</v>
      </c>
      <c r="C231">
        <v>137870</v>
      </c>
      <c r="D231">
        <f t="shared" si="5"/>
        <v>340083884.30000001</v>
      </c>
      <c r="E231">
        <v>386020300</v>
      </c>
      <c r="F231">
        <v>25.9</v>
      </c>
      <c r="G231">
        <v>20.6</v>
      </c>
      <c r="H231">
        <v>32.4</v>
      </c>
      <c r="I231" s="4">
        <v>4.6857142859999996</v>
      </c>
      <c r="J231">
        <v>7.2</v>
      </c>
      <c r="K231">
        <v>320</v>
      </c>
      <c r="L231">
        <v>4.7</v>
      </c>
      <c r="M231">
        <v>320</v>
      </c>
      <c r="N231">
        <v>1.8</v>
      </c>
      <c r="O231">
        <v>1565</v>
      </c>
      <c r="P231">
        <v>290</v>
      </c>
      <c r="Q231">
        <v>21.7</v>
      </c>
      <c r="R231">
        <v>51</v>
      </c>
      <c r="S231">
        <v>80.3</v>
      </c>
      <c r="T231">
        <v>25.9</v>
      </c>
      <c r="U231">
        <v>988.8</v>
      </c>
      <c r="V231">
        <v>1014.9</v>
      </c>
      <c r="W231">
        <v>1010.2</v>
      </c>
      <c r="X231">
        <v>1012.6</v>
      </c>
      <c r="Y231">
        <v>31.6</v>
      </c>
      <c r="Z231">
        <v>18.899999999999999</v>
      </c>
      <c r="AA231">
        <v>35635</v>
      </c>
    </row>
    <row r="232" spans="1:27" x14ac:dyDescent="0.3">
      <c r="A232" s="2">
        <v>44062</v>
      </c>
      <c r="B232">
        <v>57591.696430459793</v>
      </c>
      <c r="C232">
        <v>171820</v>
      </c>
      <c r="D232">
        <f t="shared" si="5"/>
        <v>490516396.30000001</v>
      </c>
      <c r="E232">
        <v>556772300</v>
      </c>
      <c r="F232">
        <v>26.2</v>
      </c>
      <c r="G232">
        <v>20.100000000000001</v>
      </c>
      <c r="H232">
        <v>32.9</v>
      </c>
      <c r="I232" s="4">
        <v>4.914285714</v>
      </c>
      <c r="J232">
        <v>10.8</v>
      </c>
      <c r="K232">
        <v>320</v>
      </c>
      <c r="L232">
        <v>6.4</v>
      </c>
      <c r="M232">
        <v>320</v>
      </c>
      <c r="N232">
        <v>2.4</v>
      </c>
      <c r="O232">
        <v>2071</v>
      </c>
      <c r="P232">
        <v>160</v>
      </c>
      <c r="Q232">
        <v>20.9</v>
      </c>
      <c r="R232">
        <v>38</v>
      </c>
      <c r="S232">
        <v>75.900000000000006</v>
      </c>
      <c r="T232">
        <v>24.8</v>
      </c>
      <c r="U232">
        <v>987</v>
      </c>
      <c r="V232">
        <v>1012.5</v>
      </c>
      <c r="W232">
        <v>1008.6</v>
      </c>
      <c r="X232">
        <v>1010.8</v>
      </c>
      <c r="Y232">
        <v>32.6</v>
      </c>
      <c r="Z232">
        <v>18.5</v>
      </c>
      <c r="AA232">
        <v>35635</v>
      </c>
    </row>
    <row r="233" spans="1:27" x14ac:dyDescent="0.3">
      <c r="A233" s="2">
        <v>44063</v>
      </c>
      <c r="B233">
        <v>50729.811553337677</v>
      </c>
      <c r="C233">
        <v>97320</v>
      </c>
      <c r="D233">
        <f t="shared" si="5"/>
        <v>261198703.80000001</v>
      </c>
      <c r="E233">
        <v>296479800</v>
      </c>
      <c r="F233">
        <v>26</v>
      </c>
      <c r="G233">
        <v>20.2</v>
      </c>
      <c r="H233">
        <v>32.799999999999997</v>
      </c>
      <c r="I233" s="4">
        <v>5.1428571429999996</v>
      </c>
      <c r="J233">
        <v>6.5</v>
      </c>
      <c r="K233">
        <v>340</v>
      </c>
      <c r="L233">
        <v>4.0999999999999996</v>
      </c>
      <c r="M233">
        <v>340</v>
      </c>
      <c r="N233">
        <v>1.3</v>
      </c>
      <c r="O233">
        <v>1107</v>
      </c>
      <c r="P233">
        <v>140</v>
      </c>
      <c r="Q233">
        <v>22.6</v>
      </c>
      <c r="R233">
        <v>57</v>
      </c>
      <c r="S233">
        <v>83.5</v>
      </c>
      <c r="T233">
        <v>27.5</v>
      </c>
      <c r="U233">
        <v>988.6</v>
      </c>
      <c r="V233">
        <v>1014.2</v>
      </c>
      <c r="W233">
        <v>1010.1</v>
      </c>
      <c r="X233">
        <v>1012.4</v>
      </c>
      <c r="Y233">
        <v>34</v>
      </c>
      <c r="Z233">
        <v>18.2</v>
      </c>
      <c r="AA233">
        <v>35635</v>
      </c>
    </row>
    <row r="234" spans="1:27" x14ac:dyDescent="0.3">
      <c r="A234" s="2">
        <v>44064</v>
      </c>
      <c r="B234">
        <v>44495.03557891665</v>
      </c>
      <c r="C234">
        <v>130790</v>
      </c>
      <c r="D234">
        <f t="shared" si="5"/>
        <v>342381091.80000001</v>
      </c>
      <c r="E234">
        <v>388627800</v>
      </c>
      <c r="F234">
        <v>26.3</v>
      </c>
      <c r="G234">
        <v>21.7</v>
      </c>
      <c r="H234">
        <v>31.1</v>
      </c>
      <c r="I234" s="4">
        <v>5.371428571</v>
      </c>
      <c r="J234">
        <v>5.5</v>
      </c>
      <c r="K234">
        <v>180</v>
      </c>
      <c r="L234">
        <v>3.6</v>
      </c>
      <c r="M234">
        <v>180</v>
      </c>
      <c r="N234">
        <v>1.3</v>
      </c>
      <c r="O234">
        <v>1160</v>
      </c>
      <c r="P234">
        <v>180</v>
      </c>
      <c r="Q234">
        <v>22.5</v>
      </c>
      <c r="R234">
        <v>63</v>
      </c>
      <c r="S234">
        <v>80.599999999999994</v>
      </c>
      <c r="T234">
        <v>27.2</v>
      </c>
      <c r="U234">
        <v>990.6</v>
      </c>
      <c r="V234">
        <v>1015.7</v>
      </c>
      <c r="W234">
        <v>1012.8</v>
      </c>
      <c r="X234">
        <v>1014.4</v>
      </c>
      <c r="Y234">
        <v>35.9</v>
      </c>
      <c r="Z234">
        <v>20.399999999999999</v>
      </c>
      <c r="AA234">
        <v>35635</v>
      </c>
    </row>
    <row r="235" spans="1:27" x14ac:dyDescent="0.3">
      <c r="A235" s="2">
        <v>44065</v>
      </c>
      <c r="B235">
        <v>42875.894445859951</v>
      </c>
      <c r="C235">
        <v>76434</v>
      </c>
      <c r="D235">
        <f t="shared" si="5"/>
        <v>188522370.80000001</v>
      </c>
      <c r="E235">
        <v>213986800</v>
      </c>
      <c r="F235">
        <v>24.3</v>
      </c>
      <c r="G235">
        <v>21.6</v>
      </c>
      <c r="H235">
        <v>27</v>
      </c>
      <c r="I235" s="4">
        <v>5.6</v>
      </c>
      <c r="J235">
        <v>6.3</v>
      </c>
      <c r="K235">
        <v>290</v>
      </c>
      <c r="L235">
        <v>4.3</v>
      </c>
      <c r="M235">
        <v>320</v>
      </c>
      <c r="N235">
        <v>0.7</v>
      </c>
      <c r="O235">
        <v>600</v>
      </c>
      <c r="P235">
        <v>340</v>
      </c>
      <c r="Q235">
        <v>21.8</v>
      </c>
      <c r="R235">
        <v>70</v>
      </c>
      <c r="S235">
        <v>86.4</v>
      </c>
      <c r="T235">
        <v>26.2</v>
      </c>
      <c r="U235">
        <v>989.2</v>
      </c>
      <c r="V235">
        <v>1015.5</v>
      </c>
      <c r="W235">
        <v>1010.3</v>
      </c>
      <c r="X235">
        <v>1013.1</v>
      </c>
      <c r="Y235">
        <v>28.4</v>
      </c>
      <c r="Z235">
        <v>20.9</v>
      </c>
      <c r="AA235">
        <v>35635</v>
      </c>
    </row>
    <row r="236" spans="1:27" x14ac:dyDescent="0.3">
      <c r="A236" s="2">
        <v>44066</v>
      </c>
      <c r="B236">
        <v>0</v>
      </c>
      <c r="C236">
        <v>0</v>
      </c>
      <c r="D236">
        <f t="shared" si="5"/>
        <v>0</v>
      </c>
      <c r="E236">
        <v>0</v>
      </c>
      <c r="F236">
        <v>23.8</v>
      </c>
      <c r="G236">
        <v>19.600000000000001</v>
      </c>
      <c r="H236">
        <v>29.9</v>
      </c>
      <c r="I236" s="4">
        <v>1.9</v>
      </c>
      <c r="J236">
        <v>8.1</v>
      </c>
      <c r="K236">
        <v>320</v>
      </c>
      <c r="L236">
        <v>5.2</v>
      </c>
      <c r="M236">
        <v>320</v>
      </c>
      <c r="N236">
        <v>1.6</v>
      </c>
      <c r="O236">
        <v>1391</v>
      </c>
      <c r="P236">
        <v>140</v>
      </c>
      <c r="Q236">
        <v>20.100000000000001</v>
      </c>
      <c r="R236">
        <v>50</v>
      </c>
      <c r="S236">
        <v>82.5</v>
      </c>
      <c r="T236">
        <v>23.5</v>
      </c>
      <c r="U236">
        <v>985.1</v>
      </c>
      <c r="V236">
        <v>1011.5</v>
      </c>
      <c r="W236">
        <v>1006.3</v>
      </c>
      <c r="X236">
        <v>1009</v>
      </c>
      <c r="Y236">
        <v>29.1</v>
      </c>
      <c r="Z236">
        <v>18.7</v>
      </c>
      <c r="AA236">
        <v>35635</v>
      </c>
    </row>
    <row r="237" spans="1:27" x14ac:dyDescent="0.3">
      <c r="A237" s="2">
        <v>44067</v>
      </c>
      <c r="B237">
        <v>40065.986576112722</v>
      </c>
      <c r="C237">
        <v>211220</v>
      </c>
      <c r="D237">
        <f t="shared" si="5"/>
        <v>523567199.39999998</v>
      </c>
      <c r="E237">
        <v>594287400</v>
      </c>
      <c r="F237">
        <v>25.1</v>
      </c>
      <c r="G237">
        <v>19.5</v>
      </c>
      <c r="H237">
        <v>30.8</v>
      </c>
      <c r="I237" s="4">
        <v>2.766666667</v>
      </c>
      <c r="J237">
        <v>5.6</v>
      </c>
      <c r="K237">
        <v>160</v>
      </c>
      <c r="L237">
        <v>3.1</v>
      </c>
      <c r="M237">
        <v>160</v>
      </c>
      <c r="N237">
        <v>1.3</v>
      </c>
      <c r="O237">
        <v>1134</v>
      </c>
      <c r="P237">
        <v>160</v>
      </c>
      <c r="Q237">
        <v>21.2</v>
      </c>
      <c r="R237">
        <v>59</v>
      </c>
      <c r="S237">
        <v>80.900000000000006</v>
      </c>
      <c r="T237">
        <v>25.2</v>
      </c>
      <c r="U237">
        <v>982.5</v>
      </c>
      <c r="V237">
        <v>1008.9</v>
      </c>
      <c r="W237">
        <v>1003.9</v>
      </c>
      <c r="X237">
        <v>1006.2</v>
      </c>
      <c r="Y237">
        <v>30.8</v>
      </c>
      <c r="Z237">
        <v>18.7</v>
      </c>
      <c r="AA237">
        <v>35635</v>
      </c>
    </row>
    <row r="238" spans="1:27" x14ac:dyDescent="0.3">
      <c r="A238" s="2">
        <v>44068</v>
      </c>
      <c r="B238">
        <v>43044.586635757878</v>
      </c>
      <c r="C238">
        <v>103662</v>
      </c>
      <c r="D238">
        <f t="shared" si="5"/>
        <v>280125579.19999999</v>
      </c>
      <c r="E238">
        <v>317963200</v>
      </c>
      <c r="F238">
        <v>26.7</v>
      </c>
      <c r="G238">
        <v>21.5</v>
      </c>
      <c r="H238">
        <v>33</v>
      </c>
      <c r="I238" s="4">
        <v>3.6333333329999999</v>
      </c>
      <c r="J238">
        <v>6.1</v>
      </c>
      <c r="K238">
        <v>180</v>
      </c>
      <c r="L238">
        <v>3.2</v>
      </c>
      <c r="M238">
        <v>180</v>
      </c>
      <c r="N238">
        <v>1.4</v>
      </c>
      <c r="O238">
        <v>1225</v>
      </c>
      <c r="P238">
        <v>320</v>
      </c>
      <c r="Q238">
        <v>22.9</v>
      </c>
      <c r="R238">
        <v>49</v>
      </c>
      <c r="S238">
        <v>82.1</v>
      </c>
      <c r="T238">
        <v>28</v>
      </c>
      <c r="U238">
        <v>982.5</v>
      </c>
      <c r="V238">
        <v>1007.9</v>
      </c>
      <c r="W238">
        <v>1004.7</v>
      </c>
      <c r="X238">
        <v>1006.1</v>
      </c>
      <c r="Y238">
        <v>34.200000000000003</v>
      </c>
      <c r="Z238">
        <v>20.6</v>
      </c>
      <c r="AA238">
        <v>35635</v>
      </c>
    </row>
    <row r="239" spans="1:27" x14ac:dyDescent="0.3">
      <c r="A239" s="2">
        <v>44069</v>
      </c>
      <c r="B239">
        <v>40933.809647479022</v>
      </c>
      <c r="C239">
        <v>135430</v>
      </c>
      <c r="D239">
        <f t="shared" si="5"/>
        <v>353912236.5</v>
      </c>
      <c r="E239">
        <v>401716500</v>
      </c>
      <c r="F239">
        <v>26.8</v>
      </c>
      <c r="G239">
        <v>23.4</v>
      </c>
      <c r="H239">
        <v>31.5</v>
      </c>
      <c r="I239" s="4">
        <v>4.5</v>
      </c>
      <c r="J239">
        <v>12.5</v>
      </c>
      <c r="K239">
        <v>140</v>
      </c>
      <c r="L239">
        <v>6.6</v>
      </c>
      <c r="M239">
        <v>110</v>
      </c>
      <c r="N239">
        <v>2.4</v>
      </c>
      <c r="O239">
        <v>2102</v>
      </c>
      <c r="P239">
        <v>110</v>
      </c>
      <c r="Q239">
        <v>23.3</v>
      </c>
      <c r="R239">
        <v>61</v>
      </c>
      <c r="S239">
        <v>82.9</v>
      </c>
      <c r="T239">
        <v>28.6</v>
      </c>
      <c r="U239">
        <v>981.5</v>
      </c>
      <c r="V239">
        <v>1007.7</v>
      </c>
      <c r="W239">
        <v>1003.2</v>
      </c>
      <c r="X239">
        <v>1005.1</v>
      </c>
      <c r="Y239">
        <v>32.299999999999997</v>
      </c>
      <c r="Z239">
        <v>22.3</v>
      </c>
      <c r="AA239">
        <v>35635</v>
      </c>
    </row>
    <row r="240" spans="1:27" x14ac:dyDescent="0.3">
      <c r="A240" s="2">
        <v>44070</v>
      </c>
      <c r="B240">
        <v>41252.340160207918</v>
      </c>
      <c r="C240">
        <v>119610</v>
      </c>
      <c r="D240">
        <f t="shared" si="5"/>
        <v>339125884.89999998</v>
      </c>
      <c r="E240">
        <v>384932900</v>
      </c>
      <c r="F240">
        <v>25.5</v>
      </c>
      <c r="G240">
        <v>23.7</v>
      </c>
      <c r="H240">
        <v>29.2</v>
      </c>
      <c r="I240" s="4">
        <v>14.2</v>
      </c>
      <c r="J240">
        <v>8.6999999999999993</v>
      </c>
      <c r="K240">
        <v>270</v>
      </c>
      <c r="L240">
        <v>3.9</v>
      </c>
      <c r="M240">
        <v>270</v>
      </c>
      <c r="N240">
        <v>1</v>
      </c>
      <c r="O240">
        <v>843</v>
      </c>
      <c r="P240">
        <v>50</v>
      </c>
      <c r="Q240">
        <v>24.5</v>
      </c>
      <c r="R240">
        <v>76</v>
      </c>
      <c r="S240">
        <v>94.9</v>
      </c>
      <c r="T240">
        <v>30.8</v>
      </c>
      <c r="U240">
        <v>980.6</v>
      </c>
      <c r="V240">
        <v>1007.7</v>
      </c>
      <c r="W240">
        <v>1001.5</v>
      </c>
      <c r="X240">
        <v>1004.2</v>
      </c>
      <c r="Y240">
        <v>27.1</v>
      </c>
      <c r="Z240">
        <v>23.7</v>
      </c>
      <c r="AA240">
        <v>35635</v>
      </c>
    </row>
    <row r="241" spans="1:27" x14ac:dyDescent="0.3">
      <c r="A241" s="2">
        <v>44071</v>
      </c>
      <c r="B241">
        <v>42403.057099796402</v>
      </c>
      <c r="C241">
        <v>91910</v>
      </c>
      <c r="D241">
        <f t="shared" si="5"/>
        <v>264905951.80000001</v>
      </c>
      <c r="E241">
        <v>300687800</v>
      </c>
      <c r="F241">
        <v>26.6</v>
      </c>
      <c r="G241">
        <v>23.4</v>
      </c>
      <c r="H241">
        <v>31.5</v>
      </c>
      <c r="I241" s="4">
        <v>16.399999999999999</v>
      </c>
      <c r="J241">
        <v>5.3</v>
      </c>
      <c r="K241">
        <v>180</v>
      </c>
      <c r="L241">
        <v>3.4</v>
      </c>
      <c r="M241">
        <v>160</v>
      </c>
      <c r="N241">
        <v>0.8</v>
      </c>
      <c r="O241">
        <v>713</v>
      </c>
      <c r="P241">
        <v>50</v>
      </c>
      <c r="Q241">
        <v>24.4</v>
      </c>
      <c r="R241">
        <v>64</v>
      </c>
      <c r="S241">
        <v>88.6</v>
      </c>
      <c r="T241">
        <v>30.5</v>
      </c>
      <c r="U241">
        <v>984.3</v>
      </c>
      <c r="V241">
        <v>1009.8</v>
      </c>
      <c r="W241">
        <v>1005.9</v>
      </c>
      <c r="X241">
        <v>1007.9</v>
      </c>
      <c r="Y241">
        <v>29.3</v>
      </c>
      <c r="Z241">
        <v>23.4</v>
      </c>
      <c r="AA241">
        <v>35635</v>
      </c>
    </row>
    <row r="242" spans="1:27" x14ac:dyDescent="0.3">
      <c r="A242" s="2">
        <v>44072</v>
      </c>
      <c r="B242">
        <v>55776.232617420283</v>
      </c>
      <c r="C242">
        <v>75420</v>
      </c>
      <c r="D242">
        <f t="shared" si="5"/>
        <v>223368475.69999999</v>
      </c>
      <c r="E242">
        <v>253539700</v>
      </c>
      <c r="F242">
        <v>26</v>
      </c>
      <c r="G242">
        <v>23.4</v>
      </c>
      <c r="H242">
        <v>30.9</v>
      </c>
      <c r="I242" s="4">
        <v>22.2</v>
      </c>
      <c r="J242">
        <v>4.7</v>
      </c>
      <c r="K242">
        <v>180</v>
      </c>
      <c r="L242">
        <v>2.7</v>
      </c>
      <c r="M242">
        <v>180</v>
      </c>
      <c r="N242">
        <v>0.9</v>
      </c>
      <c r="O242">
        <v>764</v>
      </c>
      <c r="P242">
        <v>320</v>
      </c>
      <c r="Q242">
        <v>24.2</v>
      </c>
      <c r="R242">
        <v>69</v>
      </c>
      <c r="S242">
        <v>91.4</v>
      </c>
      <c r="T242">
        <v>30.3</v>
      </c>
      <c r="U242">
        <v>986.2</v>
      </c>
      <c r="V242">
        <v>1011.7</v>
      </c>
      <c r="W242">
        <v>1008</v>
      </c>
      <c r="X242">
        <v>1009.9</v>
      </c>
      <c r="Y242">
        <v>29.3</v>
      </c>
      <c r="Z242">
        <v>23.4</v>
      </c>
      <c r="AA242">
        <v>35635</v>
      </c>
    </row>
    <row r="243" spans="1:27" x14ac:dyDescent="0.3">
      <c r="A243" s="2">
        <v>44073</v>
      </c>
      <c r="B243">
        <v>0</v>
      </c>
      <c r="C243">
        <v>0</v>
      </c>
      <c r="D243">
        <f t="shared" si="5"/>
        <v>0</v>
      </c>
      <c r="E243">
        <v>0</v>
      </c>
      <c r="F243">
        <v>25.4</v>
      </c>
      <c r="G243">
        <v>23.1</v>
      </c>
      <c r="H243">
        <v>30.6</v>
      </c>
      <c r="I243" s="4">
        <v>44.3</v>
      </c>
      <c r="J243">
        <v>5.3</v>
      </c>
      <c r="K243">
        <v>70</v>
      </c>
      <c r="L243">
        <v>3</v>
      </c>
      <c r="M243">
        <v>20</v>
      </c>
      <c r="N243">
        <v>0.8</v>
      </c>
      <c r="O243">
        <v>669</v>
      </c>
      <c r="P243">
        <v>160</v>
      </c>
      <c r="Q243">
        <v>23.9</v>
      </c>
      <c r="R243">
        <v>68</v>
      </c>
      <c r="S243">
        <v>92.4</v>
      </c>
      <c r="T243">
        <v>29.6</v>
      </c>
      <c r="U243">
        <v>987.9</v>
      </c>
      <c r="V243">
        <v>1013.9</v>
      </c>
      <c r="W243">
        <v>1009.8</v>
      </c>
      <c r="X243">
        <v>1011.7</v>
      </c>
      <c r="Y243">
        <v>30</v>
      </c>
      <c r="Z243">
        <v>23.1</v>
      </c>
      <c r="AA243">
        <v>35635</v>
      </c>
    </row>
    <row r="244" spans="1:27" x14ac:dyDescent="0.3">
      <c r="A244" s="2">
        <v>44074</v>
      </c>
      <c r="B244">
        <v>39578.962754209191</v>
      </c>
      <c r="C244">
        <v>171970</v>
      </c>
      <c r="D244">
        <f t="shared" si="5"/>
        <v>451402463.10000002</v>
      </c>
      <c r="E244">
        <v>512375100</v>
      </c>
      <c r="F244">
        <v>23.2</v>
      </c>
      <c r="G244">
        <v>20</v>
      </c>
      <c r="H244">
        <v>27.5</v>
      </c>
      <c r="I244" s="4">
        <v>0.3</v>
      </c>
      <c r="J244">
        <v>4.7</v>
      </c>
      <c r="K244">
        <v>140</v>
      </c>
      <c r="L244">
        <v>3.1</v>
      </c>
      <c r="M244">
        <v>140</v>
      </c>
      <c r="N244">
        <v>0.9</v>
      </c>
      <c r="O244">
        <v>805</v>
      </c>
      <c r="P244">
        <v>290</v>
      </c>
      <c r="Q244">
        <v>21.4</v>
      </c>
      <c r="R244">
        <v>69</v>
      </c>
      <c r="S244">
        <v>90</v>
      </c>
      <c r="T244">
        <v>25.5</v>
      </c>
      <c r="U244">
        <v>990</v>
      </c>
      <c r="V244">
        <v>1015.2</v>
      </c>
      <c r="W244">
        <v>1013</v>
      </c>
      <c r="X244">
        <v>1014.1</v>
      </c>
      <c r="Y244">
        <v>25.7</v>
      </c>
      <c r="Z244">
        <v>19.3</v>
      </c>
      <c r="AA244">
        <v>35635</v>
      </c>
    </row>
    <row r="245" spans="1:27" x14ac:dyDescent="0.3">
      <c r="A245" s="2">
        <v>44075</v>
      </c>
      <c r="B245">
        <v>37925.471525256777</v>
      </c>
      <c r="C245">
        <v>144502</v>
      </c>
      <c r="D245">
        <f>E245*0.885</f>
        <v>404728288.5</v>
      </c>
      <c r="E245">
        <v>457320100</v>
      </c>
      <c r="F245">
        <v>23.1</v>
      </c>
      <c r="G245">
        <v>19.2</v>
      </c>
      <c r="H245">
        <v>27.3</v>
      </c>
      <c r="I245" s="4">
        <v>0</v>
      </c>
      <c r="J245">
        <v>3.6</v>
      </c>
      <c r="K245">
        <v>290</v>
      </c>
      <c r="L245">
        <v>2.2999999999999998</v>
      </c>
      <c r="M245">
        <v>320</v>
      </c>
      <c r="N245">
        <v>1.1000000000000001</v>
      </c>
      <c r="O245">
        <v>950</v>
      </c>
      <c r="P245">
        <v>320</v>
      </c>
      <c r="Q245">
        <v>20.7</v>
      </c>
      <c r="R245">
        <v>66</v>
      </c>
      <c r="S245">
        <v>87.4</v>
      </c>
      <c r="T245">
        <v>24.4</v>
      </c>
      <c r="U245">
        <v>986.9</v>
      </c>
      <c r="V245">
        <v>1015</v>
      </c>
      <c r="W245">
        <v>1008.7</v>
      </c>
      <c r="X245">
        <v>1010.9</v>
      </c>
      <c r="Y245">
        <v>25.8</v>
      </c>
      <c r="Z245">
        <v>18.600000000000001</v>
      </c>
      <c r="AA245">
        <v>35655</v>
      </c>
    </row>
    <row r="246" spans="1:27" x14ac:dyDescent="0.3">
      <c r="A246" s="2">
        <v>44076</v>
      </c>
      <c r="B246">
        <v>43071.745738892387</v>
      </c>
      <c r="C246">
        <v>177017</v>
      </c>
      <c r="D246">
        <f t="shared" ref="D246:D274" si="6">E246*0.885</f>
        <v>546522900</v>
      </c>
      <c r="E246">
        <v>617540000</v>
      </c>
      <c r="F246">
        <v>23.6</v>
      </c>
      <c r="G246">
        <v>22.3</v>
      </c>
      <c r="H246">
        <v>25.1</v>
      </c>
      <c r="I246" s="4">
        <v>15.1</v>
      </c>
      <c r="J246">
        <v>4.5999999999999996</v>
      </c>
      <c r="K246">
        <v>290</v>
      </c>
      <c r="L246">
        <v>3.1</v>
      </c>
      <c r="M246">
        <v>320</v>
      </c>
      <c r="N246">
        <v>1.2</v>
      </c>
      <c r="O246">
        <v>1015</v>
      </c>
      <c r="P246">
        <v>320</v>
      </c>
      <c r="Q246">
        <v>22.9</v>
      </c>
      <c r="R246">
        <v>86</v>
      </c>
      <c r="S246">
        <v>96.4</v>
      </c>
      <c r="T246">
        <v>27.9</v>
      </c>
      <c r="U246">
        <v>979.3</v>
      </c>
      <c r="V246">
        <v>1009.7</v>
      </c>
      <c r="W246">
        <v>991.6</v>
      </c>
      <c r="X246">
        <v>1003</v>
      </c>
      <c r="Y246">
        <v>24.5</v>
      </c>
      <c r="Z246">
        <v>22.2</v>
      </c>
      <c r="AA246">
        <v>35655</v>
      </c>
    </row>
    <row r="247" spans="1:27" x14ac:dyDescent="0.3">
      <c r="A247" s="2">
        <v>44077</v>
      </c>
      <c r="B247">
        <v>45682.554099555833</v>
      </c>
      <c r="C247">
        <v>129730</v>
      </c>
      <c r="D247">
        <f t="shared" si="6"/>
        <v>387621858</v>
      </c>
      <c r="E247">
        <v>437990800</v>
      </c>
      <c r="F247">
        <v>22.8</v>
      </c>
      <c r="G247">
        <v>17.5</v>
      </c>
      <c r="H247">
        <v>26.3</v>
      </c>
      <c r="I247" s="4">
        <v>29.8</v>
      </c>
      <c r="J247">
        <v>21.3</v>
      </c>
      <c r="K247">
        <v>290</v>
      </c>
      <c r="L247">
        <v>10.9</v>
      </c>
      <c r="M247">
        <v>290</v>
      </c>
      <c r="N247">
        <v>3.8</v>
      </c>
      <c r="O247">
        <v>3325</v>
      </c>
      <c r="P247">
        <v>270</v>
      </c>
      <c r="Q247">
        <v>18.2</v>
      </c>
      <c r="R247">
        <v>49</v>
      </c>
      <c r="S247">
        <v>77.099999999999994</v>
      </c>
      <c r="T247">
        <v>21.1</v>
      </c>
      <c r="U247">
        <v>971.5</v>
      </c>
      <c r="V247">
        <v>1010.6</v>
      </c>
      <c r="W247">
        <v>969.1</v>
      </c>
      <c r="X247">
        <v>995.1</v>
      </c>
      <c r="Y247">
        <v>23.5</v>
      </c>
      <c r="Z247">
        <v>16.5</v>
      </c>
      <c r="AA247">
        <v>35655</v>
      </c>
    </row>
    <row r="248" spans="1:27" x14ac:dyDescent="0.3">
      <c r="A248" s="2">
        <v>44078</v>
      </c>
      <c r="B248">
        <v>48421.096708950579</v>
      </c>
      <c r="C248">
        <v>107580</v>
      </c>
      <c r="D248">
        <f t="shared" si="6"/>
        <v>336035208</v>
      </c>
      <c r="E248">
        <v>379700800</v>
      </c>
      <c r="F248">
        <v>20.399999999999999</v>
      </c>
      <c r="G248">
        <v>15.1</v>
      </c>
      <c r="H248">
        <v>27.4</v>
      </c>
      <c r="I248" s="4">
        <v>14.95</v>
      </c>
      <c r="J248">
        <v>7</v>
      </c>
      <c r="K248">
        <v>340</v>
      </c>
      <c r="L248">
        <v>4.5</v>
      </c>
      <c r="M248">
        <v>320</v>
      </c>
      <c r="N248">
        <v>1.5</v>
      </c>
      <c r="O248">
        <v>1328</v>
      </c>
      <c r="P248">
        <v>320</v>
      </c>
      <c r="Q248">
        <v>16.2</v>
      </c>
      <c r="R248">
        <v>44</v>
      </c>
      <c r="S248">
        <v>79.5</v>
      </c>
      <c r="T248">
        <v>18.399999999999999</v>
      </c>
      <c r="U248">
        <v>989</v>
      </c>
      <c r="V248">
        <v>1015.9</v>
      </c>
      <c r="W248">
        <v>1010.6</v>
      </c>
      <c r="X248">
        <v>1013.3</v>
      </c>
      <c r="Y248">
        <v>24.6</v>
      </c>
      <c r="Z248">
        <v>13.7</v>
      </c>
      <c r="AA248">
        <v>35655</v>
      </c>
    </row>
    <row r="249" spans="1:27" x14ac:dyDescent="0.3">
      <c r="A249" s="2">
        <v>44079</v>
      </c>
      <c r="B249">
        <v>43557.454600123448</v>
      </c>
      <c r="C249">
        <v>118540</v>
      </c>
      <c r="D249">
        <f t="shared" si="6"/>
        <v>361427097</v>
      </c>
      <c r="E249">
        <v>408392200</v>
      </c>
      <c r="F249">
        <v>19.3</v>
      </c>
      <c r="G249">
        <v>16.600000000000001</v>
      </c>
      <c r="H249">
        <v>23.7</v>
      </c>
      <c r="I249" s="4">
        <v>0.1</v>
      </c>
      <c r="J249">
        <v>3.8</v>
      </c>
      <c r="K249">
        <v>70</v>
      </c>
      <c r="L249">
        <v>2.4</v>
      </c>
      <c r="M249">
        <v>290</v>
      </c>
      <c r="N249">
        <v>1</v>
      </c>
      <c r="O249">
        <v>829</v>
      </c>
      <c r="P249">
        <v>290</v>
      </c>
      <c r="Q249">
        <v>17.2</v>
      </c>
      <c r="R249">
        <v>61</v>
      </c>
      <c r="S249">
        <v>88.5</v>
      </c>
      <c r="T249">
        <v>19.7</v>
      </c>
      <c r="U249">
        <v>990.7</v>
      </c>
      <c r="V249">
        <v>1016.2</v>
      </c>
      <c r="W249">
        <v>1013.4</v>
      </c>
      <c r="X249">
        <v>1015.1</v>
      </c>
      <c r="Y249">
        <v>21.6</v>
      </c>
      <c r="Z249">
        <v>16</v>
      </c>
      <c r="AA249">
        <v>35655</v>
      </c>
    </row>
    <row r="250" spans="1:27" x14ac:dyDescent="0.3">
      <c r="A250" s="2">
        <v>44080</v>
      </c>
      <c r="B250">
        <v>0</v>
      </c>
      <c r="C250">
        <v>0</v>
      </c>
      <c r="D250">
        <f t="shared" si="6"/>
        <v>0</v>
      </c>
      <c r="E250">
        <v>0</v>
      </c>
      <c r="F250">
        <v>19.3</v>
      </c>
      <c r="G250">
        <v>16.600000000000001</v>
      </c>
      <c r="H250">
        <v>22.6</v>
      </c>
      <c r="I250" s="4">
        <v>14.4</v>
      </c>
      <c r="J250">
        <v>4.2</v>
      </c>
      <c r="K250">
        <v>270</v>
      </c>
      <c r="L250">
        <v>2.7</v>
      </c>
      <c r="M250">
        <v>320</v>
      </c>
      <c r="N250">
        <v>1.1000000000000001</v>
      </c>
      <c r="O250">
        <v>938</v>
      </c>
      <c r="P250">
        <v>320</v>
      </c>
      <c r="Q250">
        <v>17.899999999999999</v>
      </c>
      <c r="R250">
        <v>71</v>
      </c>
      <c r="S250">
        <v>92.1</v>
      </c>
      <c r="T250">
        <v>20.5</v>
      </c>
      <c r="U250">
        <v>984.8</v>
      </c>
      <c r="V250">
        <v>1014.7</v>
      </c>
      <c r="W250">
        <v>1002.2</v>
      </c>
      <c r="X250">
        <v>1009.1</v>
      </c>
      <c r="Y250">
        <v>22.2</v>
      </c>
      <c r="Z250">
        <v>16.2</v>
      </c>
      <c r="AA250">
        <v>35655</v>
      </c>
    </row>
    <row r="251" spans="1:27" x14ac:dyDescent="0.3">
      <c r="A251" s="2">
        <v>44081</v>
      </c>
      <c r="B251">
        <v>43232.289025357619</v>
      </c>
      <c r="C251">
        <v>153550</v>
      </c>
      <c r="D251">
        <f t="shared" si="6"/>
        <v>475710421.5</v>
      </c>
      <c r="E251">
        <v>537525900</v>
      </c>
      <c r="F251">
        <v>21.3</v>
      </c>
      <c r="G251">
        <v>18.100000000000001</v>
      </c>
      <c r="H251">
        <v>24.4</v>
      </c>
      <c r="I251" s="4">
        <v>35.799999999999997</v>
      </c>
      <c r="J251">
        <v>16.100000000000001</v>
      </c>
      <c r="K251">
        <v>290</v>
      </c>
      <c r="L251">
        <v>9.8000000000000007</v>
      </c>
      <c r="M251">
        <v>320</v>
      </c>
      <c r="N251">
        <v>2.9</v>
      </c>
      <c r="O251">
        <v>2527</v>
      </c>
      <c r="P251">
        <v>340</v>
      </c>
      <c r="Q251">
        <v>17.5</v>
      </c>
      <c r="R251">
        <v>64</v>
      </c>
      <c r="S251">
        <v>80</v>
      </c>
      <c r="T251">
        <v>20.100000000000001</v>
      </c>
      <c r="U251">
        <v>966.3</v>
      </c>
      <c r="V251">
        <v>1002.2</v>
      </c>
      <c r="W251">
        <v>973.6</v>
      </c>
      <c r="X251">
        <v>990</v>
      </c>
      <c r="Y251">
        <v>20.6</v>
      </c>
      <c r="Z251">
        <v>17.5</v>
      </c>
      <c r="AA251">
        <v>35655</v>
      </c>
    </row>
    <row r="252" spans="1:27" x14ac:dyDescent="0.3">
      <c r="A252" s="2">
        <v>44082</v>
      </c>
      <c r="B252">
        <v>44956.765505095391</v>
      </c>
      <c r="C252">
        <v>152790</v>
      </c>
      <c r="D252">
        <f t="shared" si="6"/>
        <v>460155042</v>
      </c>
      <c r="E252">
        <v>519949200</v>
      </c>
      <c r="F252">
        <v>21.5</v>
      </c>
      <c r="G252">
        <v>15.6</v>
      </c>
      <c r="H252">
        <v>26.7</v>
      </c>
      <c r="I252" s="4">
        <v>0</v>
      </c>
      <c r="J252">
        <v>17.5</v>
      </c>
      <c r="K252">
        <v>200</v>
      </c>
      <c r="L252">
        <v>5.7</v>
      </c>
      <c r="M252">
        <v>200</v>
      </c>
      <c r="N252">
        <v>2.5</v>
      </c>
      <c r="O252">
        <v>2131</v>
      </c>
      <c r="P252">
        <v>250</v>
      </c>
      <c r="Q252">
        <v>16.2</v>
      </c>
      <c r="R252">
        <v>47</v>
      </c>
      <c r="S252">
        <v>73.599999999999994</v>
      </c>
      <c r="T252">
        <v>18.399999999999999</v>
      </c>
      <c r="U252">
        <v>985.4</v>
      </c>
      <c r="V252">
        <v>1013.9</v>
      </c>
      <c r="W252">
        <v>1000.7</v>
      </c>
      <c r="X252">
        <v>1009.5</v>
      </c>
      <c r="Y252">
        <v>21.7</v>
      </c>
      <c r="Z252">
        <v>14.5</v>
      </c>
      <c r="AA252">
        <v>35655</v>
      </c>
    </row>
    <row r="253" spans="1:27" x14ac:dyDescent="0.3">
      <c r="A253" s="2">
        <v>44083</v>
      </c>
      <c r="B253">
        <v>43679.945947489141</v>
      </c>
      <c r="C253">
        <v>144930</v>
      </c>
      <c r="D253">
        <f t="shared" si="6"/>
        <v>437056630.5</v>
      </c>
      <c r="E253">
        <v>493849300</v>
      </c>
      <c r="F253">
        <v>20</v>
      </c>
      <c r="G253">
        <v>15.6</v>
      </c>
      <c r="H253">
        <v>25.9</v>
      </c>
      <c r="I253" s="4">
        <v>1.3</v>
      </c>
      <c r="J253">
        <v>5.7</v>
      </c>
      <c r="K253">
        <v>270</v>
      </c>
      <c r="L253">
        <v>3.5</v>
      </c>
      <c r="M253">
        <v>290</v>
      </c>
      <c r="N253">
        <v>1.2</v>
      </c>
      <c r="O253">
        <v>1070</v>
      </c>
      <c r="P253">
        <v>320</v>
      </c>
      <c r="Q253">
        <v>17.2</v>
      </c>
      <c r="R253">
        <v>60</v>
      </c>
      <c r="S253">
        <v>85.3</v>
      </c>
      <c r="T253">
        <v>19.600000000000001</v>
      </c>
      <c r="U253">
        <v>986.4</v>
      </c>
      <c r="V253">
        <v>1014.1</v>
      </c>
      <c r="W253">
        <v>1007.3</v>
      </c>
      <c r="X253">
        <v>1010.6</v>
      </c>
      <c r="Y253">
        <v>23.7</v>
      </c>
      <c r="Z253">
        <v>14.4</v>
      </c>
      <c r="AA253">
        <v>35655</v>
      </c>
    </row>
    <row r="254" spans="1:27" x14ac:dyDescent="0.3">
      <c r="A254" s="2">
        <v>44084</v>
      </c>
      <c r="B254">
        <v>49268.521867922143</v>
      </c>
      <c r="C254">
        <v>138600</v>
      </c>
      <c r="D254">
        <f t="shared" si="6"/>
        <v>424572643.5</v>
      </c>
      <c r="E254">
        <v>479743100</v>
      </c>
      <c r="F254">
        <v>19.5</v>
      </c>
      <c r="G254">
        <v>15.4</v>
      </c>
      <c r="H254">
        <v>24.8</v>
      </c>
      <c r="I254" s="4">
        <v>0.1</v>
      </c>
      <c r="J254">
        <v>4.5</v>
      </c>
      <c r="K254">
        <v>160</v>
      </c>
      <c r="L254">
        <v>2.7</v>
      </c>
      <c r="M254">
        <v>140</v>
      </c>
      <c r="N254">
        <v>1.1000000000000001</v>
      </c>
      <c r="O254">
        <v>990</v>
      </c>
      <c r="P254">
        <v>160</v>
      </c>
      <c r="Q254">
        <v>17.5</v>
      </c>
      <c r="R254">
        <v>67</v>
      </c>
      <c r="S254">
        <v>89.6</v>
      </c>
      <c r="T254">
        <v>20.100000000000001</v>
      </c>
      <c r="U254">
        <v>986</v>
      </c>
      <c r="V254">
        <v>1012.6</v>
      </c>
      <c r="W254">
        <v>1008.7</v>
      </c>
      <c r="X254">
        <v>1010.2</v>
      </c>
      <c r="Y254">
        <v>24</v>
      </c>
      <c r="Z254">
        <v>13.9</v>
      </c>
      <c r="AA254">
        <v>35655</v>
      </c>
    </row>
    <row r="255" spans="1:27" x14ac:dyDescent="0.3">
      <c r="A255" s="2">
        <v>44085</v>
      </c>
      <c r="B255">
        <v>49278.979006894129</v>
      </c>
      <c r="C255">
        <v>143690</v>
      </c>
      <c r="D255">
        <f t="shared" si="6"/>
        <v>538030174.5</v>
      </c>
      <c r="E255">
        <v>607943700</v>
      </c>
      <c r="F255">
        <v>19.7</v>
      </c>
      <c r="G255">
        <v>16.7</v>
      </c>
      <c r="H255">
        <v>23.7</v>
      </c>
      <c r="I255" s="4">
        <v>0.2</v>
      </c>
      <c r="J255">
        <v>4.3</v>
      </c>
      <c r="K255">
        <v>270</v>
      </c>
      <c r="L255">
        <v>2.6</v>
      </c>
      <c r="M255">
        <v>320</v>
      </c>
      <c r="N255">
        <v>1</v>
      </c>
      <c r="O255">
        <v>897</v>
      </c>
      <c r="P255">
        <v>320</v>
      </c>
      <c r="Q255">
        <v>16.8</v>
      </c>
      <c r="R255">
        <v>62</v>
      </c>
      <c r="S255">
        <v>84.1</v>
      </c>
      <c r="T255">
        <v>19.100000000000001</v>
      </c>
      <c r="U255">
        <v>991.1</v>
      </c>
      <c r="V255">
        <v>1017.1</v>
      </c>
      <c r="W255">
        <v>1012.5</v>
      </c>
      <c r="X255">
        <v>1015.4</v>
      </c>
      <c r="Y255">
        <v>22</v>
      </c>
      <c r="Z255">
        <v>16.100000000000001</v>
      </c>
      <c r="AA255">
        <v>35655</v>
      </c>
    </row>
    <row r="256" spans="1:27" x14ac:dyDescent="0.3">
      <c r="A256" s="2">
        <v>44086</v>
      </c>
      <c r="B256">
        <v>49706.563069799537</v>
      </c>
      <c r="C256">
        <v>90953</v>
      </c>
      <c r="D256">
        <f t="shared" si="6"/>
        <v>280747930.5</v>
      </c>
      <c r="E256">
        <v>317229300</v>
      </c>
      <c r="F256">
        <v>18.8</v>
      </c>
      <c r="G256">
        <v>16.2</v>
      </c>
      <c r="H256">
        <v>23.4</v>
      </c>
      <c r="I256" s="4">
        <v>8.6</v>
      </c>
      <c r="J256">
        <v>5.8</v>
      </c>
      <c r="K256">
        <v>290</v>
      </c>
      <c r="L256">
        <v>3</v>
      </c>
      <c r="M256">
        <v>290</v>
      </c>
      <c r="N256">
        <v>1.2</v>
      </c>
      <c r="O256">
        <v>997</v>
      </c>
      <c r="P256">
        <v>290</v>
      </c>
      <c r="Q256">
        <v>16.600000000000001</v>
      </c>
      <c r="R256">
        <v>60</v>
      </c>
      <c r="S256">
        <v>88</v>
      </c>
      <c r="T256">
        <v>18.8</v>
      </c>
      <c r="U256">
        <v>990.8</v>
      </c>
      <c r="V256">
        <v>1016.8</v>
      </c>
      <c r="W256">
        <v>1013.1</v>
      </c>
      <c r="X256">
        <v>1015.3</v>
      </c>
      <c r="Y256">
        <v>20.8</v>
      </c>
      <c r="Z256">
        <v>15.7</v>
      </c>
      <c r="AA256">
        <v>35655</v>
      </c>
    </row>
    <row r="257" spans="1:27" x14ac:dyDescent="0.3">
      <c r="A257" s="2">
        <v>44087</v>
      </c>
      <c r="B257">
        <v>0</v>
      </c>
      <c r="C257">
        <v>0</v>
      </c>
      <c r="D257">
        <f t="shared" si="6"/>
        <v>0</v>
      </c>
      <c r="E257">
        <v>0</v>
      </c>
      <c r="F257">
        <v>19.2</v>
      </c>
      <c r="G257">
        <v>15.7</v>
      </c>
      <c r="H257">
        <v>24.5</v>
      </c>
      <c r="I257" s="4">
        <v>5.733333333</v>
      </c>
      <c r="J257">
        <v>6.6</v>
      </c>
      <c r="K257">
        <v>20</v>
      </c>
      <c r="L257">
        <v>3.7</v>
      </c>
      <c r="M257">
        <v>320</v>
      </c>
      <c r="N257">
        <v>1.3</v>
      </c>
      <c r="O257">
        <v>1121</v>
      </c>
      <c r="P257">
        <v>290</v>
      </c>
      <c r="Q257">
        <v>15</v>
      </c>
      <c r="R257">
        <v>54</v>
      </c>
      <c r="S257">
        <v>78.5</v>
      </c>
      <c r="T257">
        <v>17.100000000000001</v>
      </c>
      <c r="U257">
        <v>991</v>
      </c>
      <c r="V257">
        <v>1016.6</v>
      </c>
      <c r="W257">
        <v>1013.4</v>
      </c>
      <c r="X257">
        <v>1015.4</v>
      </c>
      <c r="Y257">
        <v>22.4</v>
      </c>
      <c r="Z257">
        <v>14.6</v>
      </c>
      <c r="AA257">
        <v>35655</v>
      </c>
    </row>
    <row r="258" spans="1:27" x14ac:dyDescent="0.3">
      <c r="A258" s="2">
        <v>44088</v>
      </c>
      <c r="B258">
        <v>44650.125665507832</v>
      </c>
      <c r="C258">
        <v>244370</v>
      </c>
      <c r="D258">
        <f t="shared" si="6"/>
        <v>778934431.5</v>
      </c>
      <c r="E258">
        <v>880151900</v>
      </c>
      <c r="F258">
        <v>19.399999999999999</v>
      </c>
      <c r="G258">
        <v>15.1</v>
      </c>
      <c r="H258">
        <v>25.2</v>
      </c>
      <c r="I258" s="4">
        <v>2.8666666670000001</v>
      </c>
      <c r="J258">
        <v>9.1</v>
      </c>
      <c r="K258">
        <v>320</v>
      </c>
      <c r="L258">
        <v>5.5</v>
      </c>
      <c r="M258">
        <v>320</v>
      </c>
      <c r="N258">
        <v>1.7</v>
      </c>
      <c r="O258">
        <v>1470</v>
      </c>
      <c r="P258">
        <v>320</v>
      </c>
      <c r="Q258">
        <v>15.6</v>
      </c>
      <c r="R258">
        <v>52</v>
      </c>
      <c r="S258">
        <v>81.400000000000006</v>
      </c>
      <c r="T258">
        <v>17.7</v>
      </c>
      <c r="U258">
        <v>990.2</v>
      </c>
      <c r="V258">
        <v>1016.2</v>
      </c>
      <c r="W258">
        <v>1012.3</v>
      </c>
      <c r="X258">
        <v>1014.6</v>
      </c>
      <c r="Y258">
        <v>24.7</v>
      </c>
      <c r="Z258">
        <v>13.9</v>
      </c>
      <c r="AA258">
        <v>35655</v>
      </c>
    </row>
    <row r="259" spans="1:27" x14ac:dyDescent="0.3">
      <c r="A259" s="2">
        <v>44089</v>
      </c>
      <c r="B259">
        <v>48604.952807511123</v>
      </c>
      <c r="C259">
        <v>173407</v>
      </c>
      <c r="D259">
        <f t="shared" si="6"/>
        <v>540291261</v>
      </c>
      <c r="E259">
        <v>610498600</v>
      </c>
      <c r="F259">
        <v>20.100000000000001</v>
      </c>
      <c r="G259">
        <v>15</v>
      </c>
      <c r="H259">
        <v>26.5</v>
      </c>
      <c r="I259" s="4">
        <v>0</v>
      </c>
      <c r="J259">
        <v>5.0999999999999996</v>
      </c>
      <c r="K259">
        <v>140</v>
      </c>
      <c r="L259">
        <v>2.6</v>
      </c>
      <c r="M259">
        <v>140</v>
      </c>
      <c r="N259">
        <v>1.1000000000000001</v>
      </c>
      <c r="O259">
        <v>921</v>
      </c>
      <c r="P259">
        <v>160</v>
      </c>
      <c r="Q259">
        <v>16.3</v>
      </c>
      <c r="R259">
        <v>46</v>
      </c>
      <c r="S259">
        <v>81.8</v>
      </c>
      <c r="T259">
        <v>18.600000000000001</v>
      </c>
      <c r="U259">
        <v>989.4</v>
      </c>
      <c r="V259">
        <v>1016</v>
      </c>
      <c r="W259">
        <v>1011.7</v>
      </c>
      <c r="X259">
        <v>1013.8</v>
      </c>
      <c r="Y259">
        <v>25.8</v>
      </c>
      <c r="Z259">
        <v>13.8</v>
      </c>
      <c r="AA259">
        <v>35655</v>
      </c>
    </row>
    <row r="260" spans="1:27" x14ac:dyDescent="0.3">
      <c r="A260" s="2">
        <v>44090</v>
      </c>
      <c r="B260">
        <v>41259.017456983573</v>
      </c>
      <c r="C260">
        <v>194369</v>
      </c>
      <c r="D260">
        <f t="shared" si="6"/>
        <v>587142984</v>
      </c>
      <c r="E260">
        <v>663438400</v>
      </c>
      <c r="F260">
        <v>19.8</v>
      </c>
      <c r="G260">
        <v>18.3</v>
      </c>
      <c r="H260">
        <v>23.7</v>
      </c>
      <c r="I260" s="4">
        <v>2.2000000000000002</v>
      </c>
      <c r="J260">
        <v>4.8</v>
      </c>
      <c r="K260">
        <v>160</v>
      </c>
      <c r="L260">
        <v>2.8</v>
      </c>
      <c r="M260">
        <v>180</v>
      </c>
      <c r="N260">
        <v>0.7</v>
      </c>
      <c r="O260">
        <v>562</v>
      </c>
      <c r="P260">
        <v>160</v>
      </c>
      <c r="Q260">
        <v>18.100000000000001</v>
      </c>
      <c r="R260">
        <v>66</v>
      </c>
      <c r="S260">
        <v>91.3</v>
      </c>
      <c r="T260">
        <v>20.8</v>
      </c>
      <c r="U260">
        <v>986.6</v>
      </c>
      <c r="V260">
        <v>1013.5</v>
      </c>
      <c r="W260">
        <v>1008.9</v>
      </c>
      <c r="X260">
        <v>1010.8</v>
      </c>
      <c r="Y260">
        <v>22.9</v>
      </c>
      <c r="Z260">
        <v>18.3</v>
      </c>
      <c r="AA260">
        <v>35655</v>
      </c>
    </row>
    <row r="261" spans="1:27" x14ac:dyDescent="0.3">
      <c r="A261" s="2">
        <v>44091</v>
      </c>
      <c r="B261">
        <v>42076.925232196991</v>
      </c>
      <c r="C261">
        <v>196451</v>
      </c>
      <c r="D261">
        <f t="shared" si="6"/>
        <v>617779117.5</v>
      </c>
      <c r="E261">
        <v>698055500</v>
      </c>
      <c r="F261">
        <v>19.399999999999999</v>
      </c>
      <c r="G261">
        <v>16.7</v>
      </c>
      <c r="H261">
        <v>22.4</v>
      </c>
      <c r="I261" s="4">
        <v>0</v>
      </c>
      <c r="J261">
        <v>6.1</v>
      </c>
      <c r="K261">
        <v>290</v>
      </c>
      <c r="L261">
        <v>3.7</v>
      </c>
      <c r="M261">
        <v>320</v>
      </c>
      <c r="N261">
        <v>1.1000000000000001</v>
      </c>
      <c r="O261">
        <v>916</v>
      </c>
      <c r="P261">
        <v>290</v>
      </c>
      <c r="Q261">
        <v>17.3</v>
      </c>
      <c r="R261">
        <v>68</v>
      </c>
      <c r="S261">
        <v>88.5</v>
      </c>
      <c r="T261">
        <v>19.8</v>
      </c>
      <c r="U261">
        <v>986.1</v>
      </c>
      <c r="V261">
        <v>1012</v>
      </c>
      <c r="W261">
        <v>1009.1</v>
      </c>
      <c r="X261">
        <v>1010.4</v>
      </c>
      <c r="Y261">
        <v>21.7</v>
      </c>
      <c r="Z261">
        <v>15.9</v>
      </c>
      <c r="AA261">
        <v>35655</v>
      </c>
    </row>
    <row r="262" spans="1:27" x14ac:dyDescent="0.3">
      <c r="A262" s="2">
        <v>44092</v>
      </c>
      <c r="B262">
        <v>43302.365722043287</v>
      </c>
      <c r="C262">
        <v>206340</v>
      </c>
      <c r="D262">
        <f t="shared" si="6"/>
        <v>740798542.5</v>
      </c>
      <c r="E262">
        <v>837060500</v>
      </c>
      <c r="F262">
        <v>19.2</v>
      </c>
      <c r="G262">
        <v>12.9</v>
      </c>
      <c r="H262">
        <v>23.1</v>
      </c>
      <c r="I262" s="4">
        <v>0.35</v>
      </c>
      <c r="J262">
        <v>9.1999999999999993</v>
      </c>
      <c r="K262">
        <v>290</v>
      </c>
      <c r="L262">
        <v>5.9</v>
      </c>
      <c r="M262">
        <v>320</v>
      </c>
      <c r="N262">
        <v>2.5</v>
      </c>
      <c r="O262">
        <v>2159</v>
      </c>
      <c r="P262">
        <v>290</v>
      </c>
      <c r="Q262">
        <v>12.8</v>
      </c>
      <c r="R262">
        <v>42</v>
      </c>
      <c r="S262">
        <v>68.099999999999994</v>
      </c>
      <c r="T262">
        <v>14.8</v>
      </c>
      <c r="U262">
        <v>988.6</v>
      </c>
      <c r="V262">
        <v>1015.8</v>
      </c>
      <c r="W262">
        <v>1010.4</v>
      </c>
      <c r="X262">
        <v>1013</v>
      </c>
      <c r="Y262">
        <v>21.8</v>
      </c>
      <c r="Z262">
        <v>10.7</v>
      </c>
      <c r="AA262">
        <v>35655</v>
      </c>
    </row>
    <row r="263" spans="1:27" x14ac:dyDescent="0.3">
      <c r="A263" s="2">
        <v>44093</v>
      </c>
      <c r="B263">
        <v>44591.628693440529</v>
      </c>
      <c r="C263">
        <v>160902</v>
      </c>
      <c r="D263">
        <f t="shared" si="6"/>
        <v>602486937</v>
      </c>
      <c r="E263">
        <v>680776200</v>
      </c>
      <c r="F263">
        <v>16.399999999999999</v>
      </c>
      <c r="G263">
        <v>12</v>
      </c>
      <c r="H263">
        <v>22.9</v>
      </c>
      <c r="I263" s="4">
        <v>0.7</v>
      </c>
      <c r="J263">
        <v>8</v>
      </c>
      <c r="K263">
        <v>320</v>
      </c>
      <c r="L263">
        <v>4.7</v>
      </c>
      <c r="M263">
        <v>320</v>
      </c>
      <c r="N263">
        <v>1.4</v>
      </c>
      <c r="O263">
        <v>1206</v>
      </c>
      <c r="P263">
        <v>320</v>
      </c>
      <c r="Q263">
        <v>13.5</v>
      </c>
      <c r="R263">
        <v>53</v>
      </c>
      <c r="S263">
        <v>84.9</v>
      </c>
      <c r="T263">
        <v>15.5</v>
      </c>
      <c r="U263">
        <v>991.1</v>
      </c>
      <c r="V263">
        <v>1017.4</v>
      </c>
      <c r="W263">
        <v>1014</v>
      </c>
      <c r="X263">
        <v>1015.8</v>
      </c>
      <c r="Y263">
        <v>18.100000000000001</v>
      </c>
      <c r="Z263">
        <v>9.5</v>
      </c>
      <c r="AA263">
        <v>35655</v>
      </c>
    </row>
    <row r="264" spans="1:27" x14ac:dyDescent="0.3">
      <c r="A264" s="2">
        <v>44094</v>
      </c>
      <c r="B264">
        <v>0</v>
      </c>
      <c r="C264">
        <v>0</v>
      </c>
      <c r="D264">
        <f t="shared" si="6"/>
        <v>0</v>
      </c>
      <c r="E264">
        <v>0</v>
      </c>
      <c r="F264">
        <v>17.2</v>
      </c>
      <c r="G264">
        <v>10</v>
      </c>
      <c r="H264">
        <v>23</v>
      </c>
      <c r="I264" s="4">
        <v>0.64615384600000003</v>
      </c>
      <c r="J264">
        <v>10.7</v>
      </c>
      <c r="K264">
        <v>270</v>
      </c>
      <c r="L264">
        <v>5.8</v>
      </c>
      <c r="M264">
        <v>290</v>
      </c>
      <c r="N264">
        <v>3.2</v>
      </c>
      <c r="O264">
        <v>2803</v>
      </c>
      <c r="P264">
        <v>290</v>
      </c>
      <c r="Q264">
        <v>9.4</v>
      </c>
      <c r="R264">
        <v>32</v>
      </c>
      <c r="S264">
        <v>63.4</v>
      </c>
      <c r="T264">
        <v>11.8</v>
      </c>
      <c r="U264">
        <v>992.2</v>
      </c>
      <c r="V264">
        <v>1019.8</v>
      </c>
      <c r="W264">
        <v>1015</v>
      </c>
      <c r="X264">
        <v>1016.9</v>
      </c>
      <c r="Y264">
        <v>21</v>
      </c>
      <c r="Z264">
        <v>7</v>
      </c>
      <c r="AA264">
        <v>35655</v>
      </c>
    </row>
    <row r="265" spans="1:27" x14ac:dyDescent="0.3">
      <c r="A265" s="2">
        <v>44095</v>
      </c>
      <c r="B265">
        <v>42921.785856851937</v>
      </c>
      <c r="C265">
        <v>314173</v>
      </c>
      <c r="D265">
        <f t="shared" si="6"/>
        <v>1224008365.5</v>
      </c>
      <c r="E265">
        <v>1383060300</v>
      </c>
      <c r="F265">
        <v>15.1</v>
      </c>
      <c r="G265">
        <v>7.8</v>
      </c>
      <c r="H265">
        <v>22.4</v>
      </c>
      <c r="I265" s="4">
        <v>0.592307692</v>
      </c>
      <c r="J265">
        <v>4.8</v>
      </c>
      <c r="K265">
        <v>160</v>
      </c>
      <c r="L265">
        <v>2.8</v>
      </c>
      <c r="M265">
        <v>320</v>
      </c>
      <c r="N265">
        <v>1.3</v>
      </c>
      <c r="O265">
        <v>1166</v>
      </c>
      <c r="P265">
        <v>320</v>
      </c>
      <c r="Q265">
        <v>10.3</v>
      </c>
      <c r="R265">
        <v>38</v>
      </c>
      <c r="S265">
        <v>76.8</v>
      </c>
      <c r="T265">
        <v>12.6</v>
      </c>
      <c r="U265">
        <v>994.4</v>
      </c>
      <c r="V265">
        <v>1021</v>
      </c>
      <c r="W265">
        <v>1017.4</v>
      </c>
      <c r="X265">
        <v>1019.4</v>
      </c>
      <c r="Y265">
        <v>21</v>
      </c>
      <c r="Z265">
        <v>5.0999999999999996</v>
      </c>
      <c r="AA265">
        <v>35655</v>
      </c>
    </row>
    <row r="266" spans="1:27" x14ac:dyDescent="0.3">
      <c r="A266" s="2">
        <v>44096</v>
      </c>
      <c r="B266">
        <v>47742.463055145447</v>
      </c>
      <c r="C266">
        <v>262796</v>
      </c>
      <c r="D266">
        <f t="shared" si="6"/>
        <v>1136230525.5</v>
      </c>
      <c r="E266">
        <v>1283876300</v>
      </c>
      <c r="F266">
        <v>15.7</v>
      </c>
      <c r="G266">
        <v>11</v>
      </c>
      <c r="H266">
        <v>22.6</v>
      </c>
      <c r="I266" s="4">
        <v>0.53846153799999996</v>
      </c>
      <c r="J266">
        <v>4.7</v>
      </c>
      <c r="K266">
        <v>90</v>
      </c>
      <c r="L266">
        <v>2.9</v>
      </c>
      <c r="M266">
        <v>110</v>
      </c>
      <c r="N266">
        <v>1.4</v>
      </c>
      <c r="O266">
        <v>1223</v>
      </c>
      <c r="P266">
        <v>320</v>
      </c>
      <c r="Q266">
        <v>11.4</v>
      </c>
      <c r="R266">
        <v>46</v>
      </c>
      <c r="S266">
        <v>78.099999999999994</v>
      </c>
      <c r="T266">
        <v>13.5</v>
      </c>
      <c r="U266">
        <v>995</v>
      </c>
      <c r="V266">
        <v>1021.3</v>
      </c>
      <c r="W266">
        <v>1017.1</v>
      </c>
      <c r="X266">
        <v>1019.9</v>
      </c>
      <c r="Y266">
        <v>21.7</v>
      </c>
      <c r="Z266">
        <v>9.3000000000000007</v>
      </c>
      <c r="AA266">
        <v>35655</v>
      </c>
    </row>
    <row r="267" spans="1:27" x14ac:dyDescent="0.3">
      <c r="A267" s="2">
        <v>44097</v>
      </c>
      <c r="B267">
        <v>47668.882900830453</v>
      </c>
      <c r="C267">
        <v>291042</v>
      </c>
      <c r="D267">
        <f t="shared" si="6"/>
        <v>1327419730.5</v>
      </c>
      <c r="E267">
        <v>1499909300</v>
      </c>
      <c r="F267">
        <v>15.6</v>
      </c>
      <c r="G267">
        <v>9.6</v>
      </c>
      <c r="H267">
        <v>22.5</v>
      </c>
      <c r="I267" s="4">
        <v>0.48461538500000001</v>
      </c>
      <c r="J267">
        <v>7.1</v>
      </c>
      <c r="K267">
        <v>70</v>
      </c>
      <c r="L267">
        <v>3.7</v>
      </c>
      <c r="M267">
        <v>110</v>
      </c>
      <c r="N267">
        <v>1.5</v>
      </c>
      <c r="O267">
        <v>1294</v>
      </c>
      <c r="P267">
        <v>320</v>
      </c>
      <c r="Q267">
        <v>11.6</v>
      </c>
      <c r="R267">
        <v>47</v>
      </c>
      <c r="S267">
        <v>79.400000000000006</v>
      </c>
      <c r="T267">
        <v>13.7</v>
      </c>
      <c r="U267">
        <v>993.9</v>
      </c>
      <c r="V267">
        <v>1020</v>
      </c>
      <c r="W267">
        <v>1017</v>
      </c>
      <c r="X267">
        <v>1018.8</v>
      </c>
      <c r="Y267">
        <v>19.8</v>
      </c>
      <c r="Z267">
        <v>7.6</v>
      </c>
      <c r="AA267">
        <v>35655</v>
      </c>
    </row>
    <row r="268" spans="1:27" x14ac:dyDescent="0.3">
      <c r="A268" s="2">
        <v>44098</v>
      </c>
      <c r="B268">
        <v>47973.447078269033</v>
      </c>
      <c r="C268">
        <v>270277</v>
      </c>
      <c r="D268">
        <f t="shared" si="6"/>
        <v>1175911624.5</v>
      </c>
      <c r="E268">
        <v>1328713700</v>
      </c>
      <c r="F268">
        <v>17.100000000000001</v>
      </c>
      <c r="G268">
        <v>12.1</v>
      </c>
      <c r="H268">
        <v>23.3</v>
      </c>
      <c r="I268" s="4">
        <v>0.43076923099999997</v>
      </c>
      <c r="J268">
        <v>5.2</v>
      </c>
      <c r="K268">
        <v>160</v>
      </c>
      <c r="L268">
        <v>3</v>
      </c>
      <c r="M268">
        <v>320</v>
      </c>
      <c r="N268">
        <v>1.6</v>
      </c>
      <c r="O268">
        <v>1399</v>
      </c>
      <c r="P268">
        <v>320</v>
      </c>
      <c r="Q268">
        <v>12.4</v>
      </c>
      <c r="R268">
        <v>50</v>
      </c>
      <c r="S268">
        <v>76.099999999999994</v>
      </c>
      <c r="T268">
        <v>14.4</v>
      </c>
      <c r="U268">
        <v>990.9</v>
      </c>
      <c r="V268">
        <v>1018.7</v>
      </c>
      <c r="W268">
        <v>1013.4</v>
      </c>
      <c r="X268">
        <v>1015.6</v>
      </c>
      <c r="Y268">
        <v>21.4</v>
      </c>
      <c r="Z268">
        <v>10</v>
      </c>
      <c r="AA268">
        <v>35655</v>
      </c>
    </row>
    <row r="269" spans="1:27" x14ac:dyDescent="0.3">
      <c r="A269" s="2">
        <v>44099</v>
      </c>
      <c r="B269">
        <v>47245.463761400672</v>
      </c>
      <c r="C269">
        <v>249063</v>
      </c>
      <c r="D269">
        <f t="shared" si="6"/>
        <v>1081773997.5</v>
      </c>
      <c r="E269">
        <v>1222343500</v>
      </c>
      <c r="F269">
        <v>17.100000000000001</v>
      </c>
      <c r="G269">
        <v>12</v>
      </c>
      <c r="H269">
        <v>24.3</v>
      </c>
      <c r="I269" s="4">
        <v>0.376923077</v>
      </c>
      <c r="J269">
        <v>8.3000000000000007</v>
      </c>
      <c r="K269">
        <v>50</v>
      </c>
      <c r="L269">
        <v>4.4000000000000004</v>
      </c>
      <c r="M269">
        <v>20</v>
      </c>
      <c r="N269">
        <v>2</v>
      </c>
      <c r="O269">
        <v>1739</v>
      </c>
      <c r="P269">
        <v>20</v>
      </c>
      <c r="Q269">
        <v>12.1</v>
      </c>
      <c r="R269">
        <v>48</v>
      </c>
      <c r="S269">
        <v>74.900000000000006</v>
      </c>
      <c r="T269">
        <v>14.1</v>
      </c>
      <c r="U269">
        <v>988.6</v>
      </c>
      <c r="V269">
        <v>1015.9</v>
      </c>
      <c r="W269">
        <v>1011.2</v>
      </c>
      <c r="X269">
        <v>1013.1</v>
      </c>
      <c r="Y269">
        <v>22.1</v>
      </c>
      <c r="Z269">
        <v>10.4</v>
      </c>
      <c r="AA269">
        <v>35655</v>
      </c>
    </row>
    <row r="270" spans="1:27" x14ac:dyDescent="0.3">
      <c r="A270" s="2">
        <v>44100</v>
      </c>
      <c r="B270">
        <v>43318.818648707529</v>
      </c>
      <c r="C270">
        <v>203403.7</v>
      </c>
      <c r="D270">
        <f t="shared" si="6"/>
        <v>879930189</v>
      </c>
      <c r="E270">
        <v>994271400</v>
      </c>
      <c r="F270">
        <v>16.600000000000001</v>
      </c>
      <c r="G270">
        <v>11</v>
      </c>
      <c r="H270">
        <v>23.8</v>
      </c>
      <c r="I270" s="4">
        <v>0.32307692300000002</v>
      </c>
      <c r="J270">
        <v>7.3</v>
      </c>
      <c r="K270">
        <v>70</v>
      </c>
      <c r="L270">
        <v>4.2</v>
      </c>
      <c r="M270">
        <v>50</v>
      </c>
      <c r="N270">
        <v>1.6</v>
      </c>
      <c r="O270">
        <v>1394</v>
      </c>
      <c r="P270">
        <v>20</v>
      </c>
      <c r="Q270">
        <v>12</v>
      </c>
      <c r="R270">
        <v>42</v>
      </c>
      <c r="S270">
        <v>77</v>
      </c>
      <c r="T270">
        <v>14.1</v>
      </c>
      <c r="U270">
        <v>991.8</v>
      </c>
      <c r="V270">
        <v>1018.9</v>
      </c>
      <c r="W270">
        <v>1014.2</v>
      </c>
      <c r="X270">
        <v>1016.5</v>
      </c>
      <c r="Y270">
        <v>20.2</v>
      </c>
      <c r="Z270">
        <v>9.6999999999999993</v>
      </c>
      <c r="AA270">
        <v>35655</v>
      </c>
    </row>
    <row r="271" spans="1:27" x14ac:dyDescent="0.3">
      <c r="A271" s="2">
        <v>44101</v>
      </c>
      <c r="B271">
        <v>48166.666666666657</v>
      </c>
      <c r="C271">
        <v>1680</v>
      </c>
      <c r="D271">
        <f t="shared" si="6"/>
        <v>14322840</v>
      </c>
      <c r="E271">
        <v>16184000</v>
      </c>
      <c r="F271">
        <v>15.8</v>
      </c>
      <c r="G271">
        <v>10.3</v>
      </c>
      <c r="H271">
        <v>23.7</v>
      </c>
      <c r="I271" s="4">
        <v>0.26923076899999998</v>
      </c>
      <c r="J271">
        <v>5.0999999999999996</v>
      </c>
      <c r="K271">
        <v>110</v>
      </c>
      <c r="L271">
        <v>2.8</v>
      </c>
      <c r="M271">
        <v>140</v>
      </c>
      <c r="N271">
        <v>1.4</v>
      </c>
      <c r="O271">
        <v>1184</v>
      </c>
      <c r="P271">
        <v>320</v>
      </c>
      <c r="Q271">
        <v>11.8</v>
      </c>
      <c r="R271">
        <v>45</v>
      </c>
      <c r="S271">
        <v>80.599999999999994</v>
      </c>
      <c r="T271">
        <v>13.9</v>
      </c>
      <c r="U271">
        <v>994.6</v>
      </c>
      <c r="V271">
        <v>1021.1</v>
      </c>
      <c r="W271">
        <v>1017</v>
      </c>
      <c r="X271">
        <v>1019.5</v>
      </c>
      <c r="Y271">
        <v>21.4</v>
      </c>
      <c r="Z271">
        <v>7.4</v>
      </c>
      <c r="AA271">
        <v>35655</v>
      </c>
    </row>
    <row r="272" spans="1:27" x14ac:dyDescent="0.3">
      <c r="A272" s="2">
        <v>44102</v>
      </c>
      <c r="B272">
        <v>42685.6579696755</v>
      </c>
      <c r="C272">
        <v>200311.2</v>
      </c>
      <c r="D272">
        <f t="shared" si="6"/>
        <v>797508900</v>
      </c>
      <c r="E272">
        <v>901140000</v>
      </c>
      <c r="F272">
        <v>14.9</v>
      </c>
      <c r="G272">
        <v>8.1</v>
      </c>
      <c r="H272">
        <v>23.5</v>
      </c>
      <c r="I272" s="4">
        <v>0.215384615</v>
      </c>
      <c r="J272">
        <v>5.0999999999999996</v>
      </c>
      <c r="K272">
        <v>180</v>
      </c>
      <c r="L272">
        <v>2.9</v>
      </c>
      <c r="M272">
        <v>160</v>
      </c>
      <c r="N272">
        <v>1.5</v>
      </c>
      <c r="O272">
        <v>1319</v>
      </c>
      <c r="P272">
        <v>320</v>
      </c>
      <c r="Q272">
        <v>11.1</v>
      </c>
      <c r="R272">
        <v>45</v>
      </c>
      <c r="S272">
        <v>81.400000000000006</v>
      </c>
      <c r="T272">
        <v>13.2</v>
      </c>
      <c r="U272">
        <v>993.1</v>
      </c>
      <c r="V272">
        <v>1021</v>
      </c>
      <c r="W272">
        <v>1015.1</v>
      </c>
      <c r="X272">
        <v>1018</v>
      </c>
      <c r="Y272">
        <v>21.9</v>
      </c>
      <c r="Z272">
        <v>5.2</v>
      </c>
      <c r="AA272">
        <v>35655</v>
      </c>
    </row>
    <row r="273" spans="1:27" x14ac:dyDescent="0.3">
      <c r="A273" s="2">
        <v>44103</v>
      </c>
      <c r="B273">
        <v>43793.641116557061</v>
      </c>
      <c r="C273">
        <v>30690.6</v>
      </c>
      <c r="D273">
        <f t="shared" si="6"/>
        <v>122104158</v>
      </c>
      <c r="E273">
        <v>137970800</v>
      </c>
      <c r="F273">
        <v>15.8</v>
      </c>
      <c r="G273">
        <v>8.6</v>
      </c>
      <c r="H273">
        <v>23.9</v>
      </c>
      <c r="I273" s="4">
        <v>0.16153846199999999</v>
      </c>
      <c r="J273">
        <v>4.9000000000000004</v>
      </c>
      <c r="K273">
        <v>290</v>
      </c>
      <c r="L273">
        <v>3.1</v>
      </c>
      <c r="M273">
        <v>290</v>
      </c>
      <c r="N273">
        <v>1.4</v>
      </c>
      <c r="O273">
        <v>1189</v>
      </c>
      <c r="P273">
        <v>320</v>
      </c>
      <c r="Q273">
        <v>11.7</v>
      </c>
      <c r="R273">
        <v>43</v>
      </c>
      <c r="S273">
        <v>79.5</v>
      </c>
      <c r="T273">
        <v>13.8</v>
      </c>
      <c r="U273">
        <v>987.4</v>
      </c>
      <c r="V273">
        <v>1016.5</v>
      </c>
      <c r="W273">
        <v>1008.6</v>
      </c>
      <c r="X273">
        <v>1012.1</v>
      </c>
      <c r="Y273">
        <v>22.1</v>
      </c>
      <c r="Z273">
        <v>5.4</v>
      </c>
      <c r="AA273">
        <v>35655</v>
      </c>
    </row>
    <row r="274" spans="1:27" x14ac:dyDescent="0.3">
      <c r="A274" s="2">
        <v>44104</v>
      </c>
      <c r="B274">
        <v>53765.916808149414</v>
      </c>
      <c r="C274">
        <v>6340</v>
      </c>
      <c r="D274">
        <f t="shared" si="6"/>
        <v>15962745</v>
      </c>
      <c r="E274">
        <v>18037000</v>
      </c>
      <c r="F274">
        <v>16.7</v>
      </c>
      <c r="G274">
        <v>10.8</v>
      </c>
      <c r="H274">
        <v>23.2</v>
      </c>
      <c r="I274" s="4">
        <v>0.107692308</v>
      </c>
      <c r="J274">
        <v>4.5</v>
      </c>
      <c r="K274">
        <v>160</v>
      </c>
      <c r="L274">
        <v>2.5</v>
      </c>
      <c r="M274">
        <v>320</v>
      </c>
      <c r="N274">
        <v>1.3</v>
      </c>
      <c r="O274">
        <v>1094</v>
      </c>
      <c r="P274">
        <v>320</v>
      </c>
      <c r="Q274">
        <v>12.1</v>
      </c>
      <c r="R274">
        <v>39</v>
      </c>
      <c r="S274">
        <v>78</v>
      </c>
      <c r="T274">
        <v>14.2</v>
      </c>
      <c r="U274">
        <v>986.9</v>
      </c>
      <c r="V274">
        <v>1013.6</v>
      </c>
      <c r="W274">
        <v>1009.4</v>
      </c>
      <c r="X274">
        <v>1011.4</v>
      </c>
      <c r="Y274">
        <v>20.7</v>
      </c>
      <c r="Z274">
        <v>7.7</v>
      </c>
      <c r="AA274">
        <v>35655</v>
      </c>
    </row>
    <row r="275" spans="1:27" x14ac:dyDescent="0.3">
      <c r="A275" s="2">
        <v>44105</v>
      </c>
      <c r="B275">
        <v>0</v>
      </c>
      <c r="C275">
        <v>0</v>
      </c>
      <c r="D275">
        <f>E275*0.881</f>
        <v>0</v>
      </c>
      <c r="E275">
        <v>0</v>
      </c>
      <c r="F275">
        <v>17.3</v>
      </c>
      <c r="G275">
        <v>10.9</v>
      </c>
      <c r="H275">
        <v>23.3</v>
      </c>
      <c r="I275" s="4">
        <v>5.3846153799999998E-2</v>
      </c>
      <c r="J275">
        <v>6</v>
      </c>
      <c r="K275">
        <v>140</v>
      </c>
      <c r="L275">
        <v>3.6</v>
      </c>
      <c r="M275">
        <v>140</v>
      </c>
      <c r="N275">
        <v>1.2</v>
      </c>
      <c r="O275">
        <v>1025</v>
      </c>
      <c r="P275">
        <v>160</v>
      </c>
      <c r="Q275">
        <v>13.2</v>
      </c>
      <c r="R275">
        <v>51</v>
      </c>
      <c r="S275">
        <v>79.5</v>
      </c>
      <c r="T275">
        <v>15.2</v>
      </c>
      <c r="U275">
        <v>990.2</v>
      </c>
      <c r="V275">
        <v>1016.4</v>
      </c>
      <c r="W275">
        <v>1012.9</v>
      </c>
      <c r="X275">
        <v>1014.8</v>
      </c>
      <c r="Y275">
        <v>24.2</v>
      </c>
      <c r="Z275">
        <v>7.9</v>
      </c>
      <c r="AA275">
        <v>35691</v>
      </c>
    </row>
    <row r="276" spans="1:27" x14ac:dyDescent="0.3">
      <c r="A276" s="2">
        <v>44106</v>
      </c>
      <c r="B276">
        <v>0</v>
      </c>
      <c r="C276">
        <v>0</v>
      </c>
      <c r="D276">
        <f t="shared" ref="D276:D305" si="7">E276*0.881</f>
        <v>0</v>
      </c>
      <c r="E276">
        <v>0</v>
      </c>
      <c r="F276">
        <v>18.600000000000001</v>
      </c>
      <c r="G276">
        <v>13.6</v>
      </c>
      <c r="H276">
        <v>23.8</v>
      </c>
      <c r="I276" s="4">
        <v>0</v>
      </c>
      <c r="J276">
        <v>6.2</v>
      </c>
      <c r="K276">
        <v>320</v>
      </c>
      <c r="L276">
        <v>3.8</v>
      </c>
      <c r="M276">
        <v>290</v>
      </c>
      <c r="N276">
        <v>1.3</v>
      </c>
      <c r="O276">
        <v>1111</v>
      </c>
      <c r="P276">
        <v>320</v>
      </c>
      <c r="Q276">
        <v>14</v>
      </c>
      <c r="R276">
        <v>51</v>
      </c>
      <c r="S276">
        <v>76.8</v>
      </c>
      <c r="T276">
        <v>16</v>
      </c>
      <c r="U276">
        <v>990.9</v>
      </c>
      <c r="V276">
        <v>1016.8</v>
      </c>
      <c r="W276">
        <v>1013.1</v>
      </c>
      <c r="X276">
        <v>1015.4</v>
      </c>
      <c r="Y276">
        <v>24.2</v>
      </c>
      <c r="Z276">
        <v>11</v>
      </c>
      <c r="AA276">
        <v>35691</v>
      </c>
    </row>
    <row r="277" spans="1:27" x14ac:dyDescent="0.3">
      <c r="A277" s="2">
        <v>44107</v>
      </c>
      <c r="B277">
        <v>0</v>
      </c>
      <c r="C277">
        <v>0</v>
      </c>
      <c r="D277">
        <f t="shared" si="7"/>
        <v>0</v>
      </c>
      <c r="E277">
        <v>0</v>
      </c>
      <c r="F277">
        <v>16.3</v>
      </c>
      <c r="G277">
        <v>14.3</v>
      </c>
      <c r="H277">
        <v>20.6</v>
      </c>
      <c r="I277" s="4">
        <v>1.1000000000000001</v>
      </c>
      <c r="J277">
        <v>3.4</v>
      </c>
      <c r="K277">
        <v>270</v>
      </c>
      <c r="L277">
        <v>2.1</v>
      </c>
      <c r="M277">
        <v>320</v>
      </c>
      <c r="N277">
        <v>0.8</v>
      </c>
      <c r="O277">
        <v>656</v>
      </c>
      <c r="P277">
        <v>360</v>
      </c>
      <c r="Q277">
        <v>14.6</v>
      </c>
      <c r="R277">
        <v>69</v>
      </c>
      <c r="S277">
        <v>90.5</v>
      </c>
      <c r="T277">
        <v>16.7</v>
      </c>
      <c r="U277">
        <v>991.3</v>
      </c>
      <c r="V277">
        <v>1017.8</v>
      </c>
      <c r="W277">
        <v>1014.1</v>
      </c>
      <c r="X277">
        <v>1016</v>
      </c>
      <c r="Y277">
        <v>20.100000000000001</v>
      </c>
      <c r="Z277">
        <v>14.1</v>
      </c>
      <c r="AA277">
        <v>35691</v>
      </c>
    </row>
    <row r="278" spans="1:27" x14ac:dyDescent="0.3">
      <c r="A278" s="2">
        <v>44108</v>
      </c>
      <c r="B278">
        <v>0</v>
      </c>
      <c r="C278">
        <v>0</v>
      </c>
      <c r="D278">
        <f t="shared" si="7"/>
        <v>0</v>
      </c>
      <c r="E278">
        <v>0</v>
      </c>
      <c r="F278">
        <v>16.899999999999999</v>
      </c>
      <c r="G278">
        <v>11.7</v>
      </c>
      <c r="H278">
        <v>21.4</v>
      </c>
      <c r="I278" s="4">
        <v>0.1</v>
      </c>
      <c r="J278">
        <v>14.5</v>
      </c>
      <c r="K278">
        <v>270</v>
      </c>
      <c r="L278">
        <v>8.1</v>
      </c>
      <c r="M278">
        <v>290</v>
      </c>
      <c r="N278">
        <v>2.2999999999999998</v>
      </c>
      <c r="O278">
        <v>2028</v>
      </c>
      <c r="P278">
        <v>290</v>
      </c>
      <c r="Q278">
        <v>11.7</v>
      </c>
      <c r="R278">
        <v>38</v>
      </c>
      <c r="S278">
        <v>74.5</v>
      </c>
      <c r="T278">
        <v>14.1</v>
      </c>
      <c r="U278">
        <v>987.1</v>
      </c>
      <c r="V278">
        <v>1015.2</v>
      </c>
      <c r="W278">
        <v>1008.5</v>
      </c>
      <c r="X278">
        <v>1011.7</v>
      </c>
      <c r="Y278">
        <v>20</v>
      </c>
      <c r="Z278">
        <v>11</v>
      </c>
      <c r="AA278">
        <v>35691</v>
      </c>
    </row>
    <row r="279" spans="1:27" x14ac:dyDescent="0.3">
      <c r="A279" s="2">
        <v>44109</v>
      </c>
      <c r="B279">
        <v>48381.127995467097</v>
      </c>
      <c r="C279">
        <v>85430</v>
      </c>
      <c r="D279">
        <f t="shared" si="7"/>
        <v>262673145.40000001</v>
      </c>
      <c r="E279">
        <v>298153400</v>
      </c>
      <c r="F279">
        <v>12.5</v>
      </c>
      <c r="G279">
        <v>7.5</v>
      </c>
      <c r="H279">
        <v>17.3</v>
      </c>
      <c r="I279" s="4">
        <v>8.5714285700000004E-2</v>
      </c>
      <c r="J279">
        <v>11.8</v>
      </c>
      <c r="K279">
        <v>290</v>
      </c>
      <c r="L279">
        <v>6.9</v>
      </c>
      <c r="M279">
        <v>290</v>
      </c>
      <c r="N279">
        <v>3.9</v>
      </c>
      <c r="O279">
        <v>3333</v>
      </c>
      <c r="P279">
        <v>290</v>
      </c>
      <c r="Q279">
        <v>3.8</v>
      </c>
      <c r="R279">
        <v>39</v>
      </c>
      <c r="S279">
        <v>57.4</v>
      </c>
      <c r="T279">
        <v>8.1</v>
      </c>
      <c r="U279">
        <v>992.3</v>
      </c>
      <c r="V279">
        <v>1020.4</v>
      </c>
      <c r="W279">
        <v>1014</v>
      </c>
      <c r="X279">
        <v>1017.4</v>
      </c>
      <c r="Y279">
        <v>17.5</v>
      </c>
      <c r="Z279">
        <v>5.8</v>
      </c>
      <c r="AA279">
        <v>35691</v>
      </c>
    </row>
    <row r="280" spans="1:27" x14ac:dyDescent="0.3">
      <c r="A280" s="2">
        <v>44110</v>
      </c>
      <c r="B280">
        <v>56635.465280050557</v>
      </c>
      <c r="C280">
        <v>98810</v>
      </c>
      <c r="D280">
        <f t="shared" si="7"/>
        <v>354754736.80000001</v>
      </c>
      <c r="E280">
        <v>402672800</v>
      </c>
      <c r="F280">
        <v>11.3</v>
      </c>
      <c r="G280">
        <v>3.7</v>
      </c>
      <c r="H280">
        <v>19.899999999999999</v>
      </c>
      <c r="I280" s="4">
        <v>7.1428571400000002E-2</v>
      </c>
      <c r="J280">
        <v>8.4</v>
      </c>
      <c r="K280">
        <v>320</v>
      </c>
      <c r="L280">
        <v>4.9000000000000004</v>
      </c>
      <c r="M280">
        <v>290</v>
      </c>
      <c r="N280">
        <v>1.7</v>
      </c>
      <c r="O280">
        <v>1487</v>
      </c>
      <c r="P280">
        <v>320</v>
      </c>
      <c r="Q280">
        <v>5.0999999999999996</v>
      </c>
      <c r="R280">
        <v>27</v>
      </c>
      <c r="S280">
        <v>70.3</v>
      </c>
      <c r="T280">
        <v>8.9</v>
      </c>
      <c r="U280">
        <v>997</v>
      </c>
      <c r="V280">
        <v>1025.5</v>
      </c>
      <c r="W280">
        <v>1019.7</v>
      </c>
      <c r="X280">
        <v>1022.4</v>
      </c>
      <c r="Y280">
        <v>17.5</v>
      </c>
      <c r="Z280">
        <v>0</v>
      </c>
      <c r="AA280">
        <v>35691</v>
      </c>
    </row>
    <row r="281" spans="1:27" x14ac:dyDescent="0.3">
      <c r="A281" s="2">
        <v>44111</v>
      </c>
      <c r="B281">
        <v>55707.820867716757</v>
      </c>
      <c r="C281">
        <v>112541.5</v>
      </c>
      <c r="D281">
        <f t="shared" si="7"/>
        <v>426289293.80000001</v>
      </c>
      <c r="E281">
        <v>483869800</v>
      </c>
      <c r="F281">
        <v>13.8</v>
      </c>
      <c r="G281">
        <v>8.1</v>
      </c>
      <c r="H281">
        <v>21.1</v>
      </c>
      <c r="I281" s="4">
        <v>5.71428571E-2</v>
      </c>
      <c r="J281">
        <v>7.8</v>
      </c>
      <c r="K281">
        <v>140</v>
      </c>
      <c r="L281">
        <v>4.3</v>
      </c>
      <c r="M281">
        <v>110</v>
      </c>
      <c r="N281">
        <v>1.5</v>
      </c>
      <c r="O281">
        <v>1309</v>
      </c>
      <c r="P281">
        <v>320</v>
      </c>
      <c r="Q281">
        <v>8.9</v>
      </c>
      <c r="R281">
        <v>34</v>
      </c>
      <c r="S281">
        <v>75</v>
      </c>
      <c r="T281">
        <v>11.4</v>
      </c>
      <c r="U281">
        <v>1001.5</v>
      </c>
      <c r="V281">
        <v>1028.0999999999999</v>
      </c>
      <c r="W281">
        <v>1024.5999999999999</v>
      </c>
      <c r="X281">
        <v>1026.7</v>
      </c>
      <c r="Y281">
        <v>19</v>
      </c>
      <c r="Z281">
        <v>6.9</v>
      </c>
      <c r="AA281">
        <v>35691</v>
      </c>
    </row>
    <row r="282" spans="1:27" x14ac:dyDescent="0.3">
      <c r="A282" s="2">
        <v>44112</v>
      </c>
      <c r="B282">
        <v>56023.717652546024</v>
      </c>
      <c r="C282">
        <v>146000</v>
      </c>
      <c r="D282">
        <f t="shared" si="7"/>
        <v>543210592.10000002</v>
      </c>
      <c r="E282">
        <v>616584100</v>
      </c>
      <c r="F282">
        <v>13.1</v>
      </c>
      <c r="G282">
        <v>7</v>
      </c>
      <c r="H282">
        <v>21.1</v>
      </c>
      <c r="I282" s="4">
        <v>4.2857142899999999E-2</v>
      </c>
      <c r="J282">
        <v>9.1</v>
      </c>
      <c r="K282">
        <v>110</v>
      </c>
      <c r="L282">
        <v>5.0999999999999996</v>
      </c>
      <c r="M282">
        <v>140</v>
      </c>
      <c r="N282">
        <v>2.4</v>
      </c>
      <c r="O282">
        <v>2068</v>
      </c>
      <c r="P282">
        <v>340</v>
      </c>
      <c r="Q282">
        <v>6.3</v>
      </c>
      <c r="R282">
        <v>31</v>
      </c>
      <c r="S282">
        <v>68.900000000000006</v>
      </c>
      <c r="T282">
        <v>9.6</v>
      </c>
      <c r="U282">
        <v>1002.6</v>
      </c>
      <c r="V282">
        <v>1029.3</v>
      </c>
      <c r="W282">
        <v>1026</v>
      </c>
      <c r="X282">
        <v>1028</v>
      </c>
      <c r="Y282">
        <v>18.399999999999999</v>
      </c>
      <c r="Z282">
        <v>3.8</v>
      </c>
      <c r="AA282">
        <v>35691</v>
      </c>
    </row>
    <row r="283" spans="1:27" x14ac:dyDescent="0.3">
      <c r="A283" s="2">
        <v>44113</v>
      </c>
      <c r="B283">
        <v>52274.806769773211</v>
      </c>
      <c r="C283">
        <v>173012</v>
      </c>
      <c r="D283">
        <f t="shared" si="7"/>
        <v>623185393.39999998</v>
      </c>
      <c r="E283">
        <v>707361400</v>
      </c>
      <c r="F283">
        <v>13.6</v>
      </c>
      <c r="G283">
        <v>7.3</v>
      </c>
      <c r="H283">
        <v>21.6</v>
      </c>
      <c r="I283" s="4">
        <v>2.85714286E-2</v>
      </c>
      <c r="J283">
        <v>7.8</v>
      </c>
      <c r="K283">
        <v>140</v>
      </c>
      <c r="L283">
        <v>4.8</v>
      </c>
      <c r="M283">
        <v>140</v>
      </c>
      <c r="N283">
        <v>2.4</v>
      </c>
      <c r="O283">
        <v>2090</v>
      </c>
      <c r="P283">
        <v>340</v>
      </c>
      <c r="Q283">
        <v>7.9</v>
      </c>
      <c r="R283">
        <v>38</v>
      </c>
      <c r="S283">
        <v>71.900000000000006</v>
      </c>
      <c r="T283">
        <v>10.6</v>
      </c>
      <c r="U283">
        <v>999.3</v>
      </c>
      <c r="V283">
        <v>1027.5</v>
      </c>
      <c r="W283">
        <v>1021.7</v>
      </c>
      <c r="X283">
        <v>1024.5</v>
      </c>
      <c r="Y283">
        <v>18.7</v>
      </c>
      <c r="Z283">
        <v>5.5</v>
      </c>
      <c r="AA283">
        <v>35691</v>
      </c>
    </row>
    <row r="284" spans="1:27" x14ac:dyDescent="0.3">
      <c r="A284" s="2">
        <v>44114</v>
      </c>
      <c r="B284">
        <v>49372.083675571143</v>
      </c>
      <c r="C284">
        <v>126533</v>
      </c>
      <c r="D284">
        <f t="shared" si="7"/>
        <v>428227493.80000001</v>
      </c>
      <c r="E284">
        <v>486069800</v>
      </c>
      <c r="F284">
        <v>13.9</v>
      </c>
      <c r="G284">
        <v>6.2</v>
      </c>
      <c r="H284">
        <v>21.3</v>
      </c>
      <c r="I284" s="4">
        <v>1.42857143E-2</v>
      </c>
      <c r="J284">
        <v>5.7</v>
      </c>
      <c r="K284">
        <v>90</v>
      </c>
      <c r="L284">
        <v>3</v>
      </c>
      <c r="M284">
        <v>320</v>
      </c>
      <c r="N284">
        <v>1.5</v>
      </c>
      <c r="O284">
        <v>1322</v>
      </c>
      <c r="P284">
        <v>320</v>
      </c>
      <c r="Q284">
        <v>9.1</v>
      </c>
      <c r="R284">
        <v>44</v>
      </c>
      <c r="S284">
        <v>75.8</v>
      </c>
      <c r="T284">
        <v>11.5</v>
      </c>
      <c r="U284">
        <v>995.4</v>
      </c>
      <c r="V284">
        <v>1023</v>
      </c>
      <c r="W284">
        <v>1017.8</v>
      </c>
      <c r="X284">
        <v>1020.5</v>
      </c>
      <c r="Y284">
        <v>20.6</v>
      </c>
      <c r="Z284">
        <v>2.9</v>
      </c>
      <c r="AA284">
        <v>35691</v>
      </c>
    </row>
    <row r="285" spans="1:27" x14ac:dyDescent="0.3">
      <c r="A285" s="2">
        <v>44115</v>
      </c>
      <c r="B285">
        <v>0</v>
      </c>
      <c r="C285">
        <v>0</v>
      </c>
      <c r="D285">
        <f t="shared" si="7"/>
        <v>0</v>
      </c>
      <c r="E285">
        <v>0</v>
      </c>
      <c r="F285">
        <v>13.4</v>
      </c>
      <c r="G285">
        <v>6.1</v>
      </c>
      <c r="H285">
        <v>20.2</v>
      </c>
      <c r="I285" s="4">
        <v>0</v>
      </c>
      <c r="J285">
        <v>4.5999999999999996</v>
      </c>
      <c r="K285">
        <v>160</v>
      </c>
      <c r="L285">
        <v>2.9</v>
      </c>
      <c r="M285">
        <v>110</v>
      </c>
      <c r="N285">
        <v>1.1000000000000001</v>
      </c>
      <c r="O285">
        <v>961</v>
      </c>
      <c r="P285">
        <v>340</v>
      </c>
      <c r="Q285">
        <v>9.8000000000000007</v>
      </c>
      <c r="R285">
        <v>50</v>
      </c>
      <c r="S285">
        <v>81.3</v>
      </c>
      <c r="T285">
        <v>12.2</v>
      </c>
      <c r="U285">
        <v>992.2</v>
      </c>
      <c r="V285">
        <v>1020.8</v>
      </c>
      <c r="W285">
        <v>1014.5</v>
      </c>
      <c r="X285">
        <v>1017.3</v>
      </c>
      <c r="Y285">
        <v>17.899999999999999</v>
      </c>
      <c r="Z285">
        <v>2</v>
      </c>
      <c r="AA285">
        <v>35691</v>
      </c>
    </row>
    <row r="286" spans="1:27" x14ac:dyDescent="0.3">
      <c r="A286" s="2">
        <v>44116</v>
      </c>
      <c r="B286">
        <v>43120.518716800347</v>
      </c>
      <c r="C286">
        <v>258159</v>
      </c>
      <c r="D286">
        <f t="shared" si="7"/>
        <v>792831017.70000005</v>
      </c>
      <c r="E286">
        <v>899921700</v>
      </c>
      <c r="F286">
        <v>14.8</v>
      </c>
      <c r="G286">
        <v>10.199999999999999</v>
      </c>
      <c r="H286">
        <v>21.4</v>
      </c>
      <c r="I286" s="4">
        <v>0</v>
      </c>
      <c r="J286">
        <v>9.5</v>
      </c>
      <c r="K286">
        <v>320</v>
      </c>
      <c r="L286">
        <v>5.9</v>
      </c>
      <c r="M286">
        <v>320</v>
      </c>
      <c r="N286">
        <v>1.8</v>
      </c>
      <c r="O286">
        <v>1570</v>
      </c>
      <c r="P286">
        <v>290</v>
      </c>
      <c r="Q286">
        <v>10.8</v>
      </c>
      <c r="R286">
        <v>47</v>
      </c>
      <c r="S286">
        <v>79.599999999999994</v>
      </c>
      <c r="T286">
        <v>12.9</v>
      </c>
      <c r="U286">
        <v>990.2</v>
      </c>
      <c r="V286">
        <v>1016.9</v>
      </c>
      <c r="W286">
        <v>1012.5</v>
      </c>
      <c r="X286">
        <v>1015</v>
      </c>
      <c r="Y286">
        <v>17.5</v>
      </c>
      <c r="Z286">
        <v>7.4</v>
      </c>
      <c r="AA286">
        <v>35691</v>
      </c>
    </row>
    <row r="287" spans="1:27" x14ac:dyDescent="0.3">
      <c r="A287" s="2">
        <v>44117</v>
      </c>
      <c r="B287">
        <v>43844.607308521081</v>
      </c>
      <c r="C287">
        <v>106465</v>
      </c>
      <c r="D287">
        <f t="shared" si="7"/>
        <v>318611007</v>
      </c>
      <c r="E287">
        <v>361647000</v>
      </c>
      <c r="F287">
        <v>12.2</v>
      </c>
      <c r="G287">
        <v>6.8</v>
      </c>
      <c r="H287">
        <v>18.2</v>
      </c>
      <c r="I287" s="4">
        <v>0</v>
      </c>
      <c r="J287">
        <v>9.8000000000000007</v>
      </c>
      <c r="K287">
        <v>290</v>
      </c>
      <c r="L287">
        <v>6.1</v>
      </c>
      <c r="M287">
        <v>290</v>
      </c>
      <c r="N287">
        <v>2.7</v>
      </c>
      <c r="O287">
        <v>2326</v>
      </c>
      <c r="P287">
        <v>290</v>
      </c>
      <c r="Q287">
        <v>6.2</v>
      </c>
      <c r="R287">
        <v>36</v>
      </c>
      <c r="S287">
        <v>70.400000000000006</v>
      </c>
      <c r="T287">
        <v>9.5</v>
      </c>
      <c r="U287">
        <v>995.2</v>
      </c>
      <c r="V287">
        <v>1024.0999999999999</v>
      </c>
      <c r="W287">
        <v>1016.9</v>
      </c>
      <c r="X287">
        <v>1020.4</v>
      </c>
      <c r="Y287">
        <v>16.5</v>
      </c>
      <c r="Z287">
        <v>2.5</v>
      </c>
      <c r="AA287">
        <v>35691</v>
      </c>
    </row>
    <row r="288" spans="1:27" x14ac:dyDescent="0.3">
      <c r="A288" s="2">
        <v>44118</v>
      </c>
      <c r="B288">
        <v>39215.889602919648</v>
      </c>
      <c r="C288">
        <v>161730</v>
      </c>
      <c r="D288">
        <f t="shared" si="7"/>
        <v>454522965.10000002</v>
      </c>
      <c r="E288">
        <v>515917100</v>
      </c>
      <c r="F288">
        <v>10.7</v>
      </c>
      <c r="G288">
        <v>5.3</v>
      </c>
      <c r="H288">
        <v>17.7</v>
      </c>
      <c r="I288" s="4">
        <v>0</v>
      </c>
      <c r="J288">
        <v>9.5</v>
      </c>
      <c r="K288">
        <v>320</v>
      </c>
      <c r="L288">
        <v>5.9</v>
      </c>
      <c r="M288">
        <v>320</v>
      </c>
      <c r="N288">
        <v>1.7</v>
      </c>
      <c r="O288">
        <v>1501</v>
      </c>
      <c r="P288">
        <v>320</v>
      </c>
      <c r="Q288">
        <v>5.4</v>
      </c>
      <c r="R288">
        <v>35</v>
      </c>
      <c r="S288">
        <v>72.400000000000006</v>
      </c>
      <c r="T288">
        <v>9.1</v>
      </c>
      <c r="U288">
        <v>999.3</v>
      </c>
      <c r="V288">
        <v>1026.7</v>
      </c>
      <c r="W288">
        <v>1022.6</v>
      </c>
      <c r="X288">
        <v>1024.8</v>
      </c>
      <c r="Y288">
        <v>14</v>
      </c>
      <c r="Z288">
        <v>1.3</v>
      </c>
      <c r="AA288">
        <v>35691</v>
      </c>
    </row>
    <row r="289" spans="1:27" x14ac:dyDescent="0.3">
      <c r="A289" s="2">
        <v>44119</v>
      </c>
      <c r="B289">
        <v>43674.947070904731</v>
      </c>
      <c r="C289">
        <v>162890</v>
      </c>
      <c r="D289">
        <f t="shared" si="7"/>
        <v>453901595.80000001</v>
      </c>
      <c r="E289">
        <v>515211800</v>
      </c>
      <c r="F289">
        <v>10.5</v>
      </c>
      <c r="G289">
        <v>3.2</v>
      </c>
      <c r="H289">
        <v>18.8</v>
      </c>
      <c r="I289" s="4">
        <v>0</v>
      </c>
      <c r="J289">
        <v>7.4</v>
      </c>
      <c r="K289">
        <v>320</v>
      </c>
      <c r="L289">
        <v>4.4000000000000004</v>
      </c>
      <c r="M289">
        <v>320</v>
      </c>
      <c r="N289">
        <v>1.5</v>
      </c>
      <c r="O289">
        <v>1337</v>
      </c>
      <c r="P289">
        <v>140</v>
      </c>
      <c r="Q289">
        <v>2</v>
      </c>
      <c r="R289">
        <v>25</v>
      </c>
      <c r="S289">
        <v>60.1</v>
      </c>
      <c r="T289">
        <v>7.1</v>
      </c>
      <c r="U289">
        <v>1000.1</v>
      </c>
      <c r="V289">
        <v>1027.5999999999999</v>
      </c>
      <c r="W289">
        <v>1023</v>
      </c>
      <c r="X289">
        <v>1025.5999999999999</v>
      </c>
      <c r="Y289">
        <v>17.3</v>
      </c>
      <c r="Z289">
        <v>0.2</v>
      </c>
      <c r="AA289">
        <v>35691</v>
      </c>
    </row>
    <row r="290" spans="1:27" x14ac:dyDescent="0.3">
      <c r="A290" s="2">
        <v>44120</v>
      </c>
      <c r="B290">
        <v>37908.331675634327</v>
      </c>
      <c r="C290">
        <v>77525</v>
      </c>
      <c r="D290">
        <f t="shared" si="7"/>
        <v>205754642.69999999</v>
      </c>
      <c r="E290">
        <v>233546700</v>
      </c>
      <c r="F290">
        <v>10.199999999999999</v>
      </c>
      <c r="G290">
        <v>3.4</v>
      </c>
      <c r="H290">
        <v>16.399999999999999</v>
      </c>
      <c r="I290" s="4">
        <v>0</v>
      </c>
      <c r="J290">
        <v>3.4</v>
      </c>
      <c r="K290">
        <v>340</v>
      </c>
      <c r="L290">
        <v>2.2000000000000002</v>
      </c>
      <c r="M290">
        <v>320</v>
      </c>
      <c r="N290">
        <v>1</v>
      </c>
      <c r="O290">
        <v>857</v>
      </c>
      <c r="P290">
        <v>140</v>
      </c>
      <c r="Q290">
        <v>5.9</v>
      </c>
      <c r="R290">
        <v>52</v>
      </c>
      <c r="S290">
        <v>77</v>
      </c>
      <c r="T290">
        <v>9.3000000000000007</v>
      </c>
      <c r="U290">
        <v>998.6</v>
      </c>
      <c r="V290">
        <v>1026.8</v>
      </c>
      <c r="W290">
        <v>1021.7</v>
      </c>
      <c r="X290">
        <v>1024.0999999999999</v>
      </c>
      <c r="Y290">
        <v>14.2</v>
      </c>
      <c r="Z290">
        <v>-0.7</v>
      </c>
      <c r="AA290">
        <v>35691</v>
      </c>
    </row>
    <row r="291" spans="1:27" x14ac:dyDescent="0.3">
      <c r="A291" s="2">
        <v>44121</v>
      </c>
      <c r="B291">
        <v>40864.176236692227</v>
      </c>
      <c r="C291">
        <v>95450</v>
      </c>
      <c r="D291">
        <f t="shared" si="7"/>
        <v>238536212.19999999</v>
      </c>
      <c r="E291">
        <v>270756200</v>
      </c>
      <c r="F291">
        <v>10.5</v>
      </c>
      <c r="G291">
        <v>4.2</v>
      </c>
      <c r="H291">
        <v>19</v>
      </c>
      <c r="I291" s="4">
        <v>0</v>
      </c>
      <c r="J291">
        <v>9</v>
      </c>
      <c r="K291">
        <v>320</v>
      </c>
      <c r="L291">
        <v>5.9</v>
      </c>
      <c r="M291">
        <v>320</v>
      </c>
      <c r="N291">
        <v>1.9</v>
      </c>
      <c r="O291">
        <v>1608</v>
      </c>
      <c r="P291">
        <v>290</v>
      </c>
      <c r="Q291">
        <v>4.9000000000000004</v>
      </c>
      <c r="R291">
        <v>29</v>
      </c>
      <c r="S291">
        <v>72.5</v>
      </c>
      <c r="T291">
        <v>8.8000000000000007</v>
      </c>
      <c r="U291">
        <v>997.9</v>
      </c>
      <c r="V291">
        <v>1025.0999999999999</v>
      </c>
      <c r="W291">
        <v>1020.9</v>
      </c>
      <c r="X291">
        <v>1023.4</v>
      </c>
      <c r="Y291">
        <v>15.4</v>
      </c>
      <c r="Z291">
        <v>0.2</v>
      </c>
      <c r="AA291">
        <v>35691</v>
      </c>
    </row>
    <row r="292" spans="1:27" x14ac:dyDescent="0.3">
      <c r="A292" s="2">
        <v>44122</v>
      </c>
      <c r="B292">
        <v>0</v>
      </c>
      <c r="C292">
        <v>0</v>
      </c>
      <c r="D292">
        <f t="shared" si="7"/>
        <v>0</v>
      </c>
      <c r="E292">
        <v>0</v>
      </c>
      <c r="F292">
        <v>9.8000000000000007</v>
      </c>
      <c r="G292">
        <v>0.6</v>
      </c>
      <c r="H292">
        <v>19.100000000000001</v>
      </c>
      <c r="I292" s="4">
        <v>0</v>
      </c>
      <c r="J292">
        <v>9.1</v>
      </c>
      <c r="K292">
        <v>290</v>
      </c>
      <c r="L292">
        <v>5.3</v>
      </c>
      <c r="M292">
        <v>290</v>
      </c>
      <c r="N292">
        <v>1.8</v>
      </c>
      <c r="O292">
        <v>1544</v>
      </c>
      <c r="P292">
        <v>290</v>
      </c>
      <c r="Q292">
        <v>4</v>
      </c>
      <c r="R292">
        <v>32</v>
      </c>
      <c r="S292">
        <v>71.8</v>
      </c>
      <c r="T292">
        <v>8.1</v>
      </c>
      <c r="U292">
        <v>998.5</v>
      </c>
      <c r="V292">
        <v>1026.5999999999999</v>
      </c>
      <c r="W292">
        <v>1021</v>
      </c>
      <c r="X292">
        <v>1024.0999999999999</v>
      </c>
      <c r="Y292">
        <v>14.1</v>
      </c>
      <c r="Z292">
        <v>-3.7</v>
      </c>
      <c r="AA292">
        <v>35691</v>
      </c>
    </row>
    <row r="293" spans="1:27" x14ac:dyDescent="0.3">
      <c r="A293" s="2">
        <v>44123</v>
      </c>
      <c r="B293">
        <v>38780.62834655404</v>
      </c>
      <c r="C293">
        <v>216156</v>
      </c>
      <c r="D293">
        <f t="shared" si="7"/>
        <v>567678869.39999998</v>
      </c>
      <c r="E293">
        <v>644357400</v>
      </c>
      <c r="F293">
        <v>10.8</v>
      </c>
      <c r="G293">
        <v>2.5</v>
      </c>
      <c r="H293">
        <v>20.7</v>
      </c>
      <c r="I293" s="4">
        <v>0</v>
      </c>
      <c r="J293">
        <v>5.8</v>
      </c>
      <c r="K293">
        <v>290</v>
      </c>
      <c r="L293">
        <v>3.6</v>
      </c>
      <c r="M293">
        <v>140</v>
      </c>
      <c r="N293">
        <v>1.5</v>
      </c>
      <c r="O293">
        <v>1301</v>
      </c>
      <c r="P293">
        <v>140</v>
      </c>
      <c r="Q293">
        <v>5</v>
      </c>
      <c r="R293">
        <v>33</v>
      </c>
      <c r="S293">
        <v>73.099999999999994</v>
      </c>
      <c r="T293">
        <v>8.8000000000000007</v>
      </c>
      <c r="U293">
        <v>1000.1</v>
      </c>
      <c r="V293">
        <v>1028.3</v>
      </c>
      <c r="W293">
        <v>1022.5</v>
      </c>
      <c r="X293">
        <v>1025.5999999999999</v>
      </c>
      <c r="Y293">
        <v>15.1</v>
      </c>
      <c r="Z293">
        <v>-1.2</v>
      </c>
      <c r="AA293">
        <v>35691</v>
      </c>
    </row>
    <row r="294" spans="1:27" x14ac:dyDescent="0.3">
      <c r="A294" s="2">
        <v>44124</v>
      </c>
      <c r="B294">
        <v>41481.163466115133</v>
      </c>
      <c r="C294">
        <v>164369</v>
      </c>
      <c r="D294">
        <f t="shared" si="7"/>
        <v>424343252.89999998</v>
      </c>
      <c r="E294">
        <v>481660900</v>
      </c>
      <c r="F294">
        <v>11</v>
      </c>
      <c r="G294">
        <v>3.3</v>
      </c>
      <c r="H294">
        <v>21.3</v>
      </c>
      <c r="I294" s="4">
        <v>0</v>
      </c>
      <c r="J294">
        <v>4.0999999999999996</v>
      </c>
      <c r="K294">
        <v>160</v>
      </c>
      <c r="L294">
        <v>3</v>
      </c>
      <c r="M294">
        <v>320</v>
      </c>
      <c r="N294">
        <v>1.4</v>
      </c>
      <c r="O294">
        <v>1242</v>
      </c>
      <c r="P294">
        <v>290</v>
      </c>
      <c r="Q294">
        <v>5.2</v>
      </c>
      <c r="R294">
        <v>25</v>
      </c>
      <c r="S294">
        <v>74.099999999999994</v>
      </c>
      <c r="T294">
        <v>8.9</v>
      </c>
      <c r="U294">
        <v>1001.5</v>
      </c>
      <c r="V294">
        <v>1029.9000000000001</v>
      </c>
      <c r="W294">
        <v>1024.5</v>
      </c>
      <c r="X294">
        <v>1027</v>
      </c>
      <c r="Y294">
        <v>15.6</v>
      </c>
      <c r="Z294">
        <v>-0.2</v>
      </c>
      <c r="AA294">
        <v>35691</v>
      </c>
    </row>
    <row r="295" spans="1:27" x14ac:dyDescent="0.3">
      <c r="A295" s="2">
        <v>44125</v>
      </c>
      <c r="B295">
        <v>38764.679036572852</v>
      </c>
      <c r="C295">
        <v>155323</v>
      </c>
      <c r="D295">
        <f t="shared" si="7"/>
        <v>390592935.80000001</v>
      </c>
      <c r="E295">
        <v>443351800</v>
      </c>
      <c r="F295">
        <v>10.4</v>
      </c>
      <c r="G295">
        <v>5.0999999999999996</v>
      </c>
      <c r="H295">
        <v>16.100000000000001</v>
      </c>
      <c r="I295" s="4">
        <v>0</v>
      </c>
      <c r="J295">
        <v>4.9000000000000004</v>
      </c>
      <c r="K295">
        <v>180</v>
      </c>
      <c r="L295">
        <v>2.9</v>
      </c>
      <c r="M295">
        <v>180</v>
      </c>
      <c r="N295">
        <v>1</v>
      </c>
      <c r="O295">
        <v>836</v>
      </c>
      <c r="P295">
        <v>320</v>
      </c>
      <c r="Q295">
        <v>8.1</v>
      </c>
      <c r="R295">
        <v>65</v>
      </c>
      <c r="S295">
        <v>87.4</v>
      </c>
      <c r="T295">
        <v>10.9</v>
      </c>
      <c r="U295">
        <v>995.4</v>
      </c>
      <c r="V295">
        <v>1026.2</v>
      </c>
      <c r="W295">
        <v>1017.4</v>
      </c>
      <c r="X295">
        <v>1020.9</v>
      </c>
      <c r="Y295">
        <v>12.7</v>
      </c>
      <c r="Z295">
        <v>1.8</v>
      </c>
      <c r="AA295">
        <v>35691</v>
      </c>
    </row>
    <row r="296" spans="1:27" x14ac:dyDescent="0.3">
      <c r="A296" s="2">
        <v>44126</v>
      </c>
      <c r="B296">
        <v>39101.785806510437</v>
      </c>
      <c r="C296">
        <v>150537</v>
      </c>
      <c r="D296">
        <f t="shared" si="7"/>
        <v>386371624.30000001</v>
      </c>
      <c r="E296">
        <v>438560300</v>
      </c>
      <c r="F296">
        <v>10.9</v>
      </c>
      <c r="G296">
        <v>4.7</v>
      </c>
      <c r="H296">
        <v>18</v>
      </c>
      <c r="I296" s="4">
        <v>0.18181818199999999</v>
      </c>
      <c r="J296">
        <v>12.2</v>
      </c>
      <c r="K296">
        <v>290</v>
      </c>
      <c r="L296">
        <v>7.8</v>
      </c>
      <c r="M296">
        <v>320</v>
      </c>
      <c r="N296">
        <v>2.6</v>
      </c>
      <c r="O296">
        <v>2272</v>
      </c>
      <c r="P296">
        <v>320</v>
      </c>
      <c r="Q296">
        <v>6.9</v>
      </c>
      <c r="R296">
        <v>45</v>
      </c>
      <c r="S296">
        <v>79</v>
      </c>
      <c r="T296">
        <v>10.1</v>
      </c>
      <c r="U296">
        <v>988.5</v>
      </c>
      <c r="V296">
        <v>1017.7</v>
      </c>
      <c r="W296">
        <v>1010.3</v>
      </c>
      <c r="X296">
        <v>1013.7</v>
      </c>
      <c r="Y296">
        <v>13.4</v>
      </c>
      <c r="Z296">
        <v>1.7</v>
      </c>
      <c r="AA296">
        <v>35691</v>
      </c>
    </row>
    <row r="297" spans="1:27" x14ac:dyDescent="0.3">
      <c r="A297" s="2">
        <v>44127</v>
      </c>
      <c r="B297">
        <v>42046.162466927228</v>
      </c>
      <c r="C297">
        <v>150832</v>
      </c>
      <c r="D297">
        <f t="shared" si="7"/>
        <v>381966271.89999998</v>
      </c>
      <c r="E297">
        <v>433559900</v>
      </c>
      <c r="F297">
        <v>9</v>
      </c>
      <c r="G297">
        <v>6.2</v>
      </c>
      <c r="H297">
        <v>13.5</v>
      </c>
      <c r="I297" s="4">
        <v>0.36363636399999999</v>
      </c>
      <c r="J297">
        <v>12.6</v>
      </c>
      <c r="K297">
        <v>290</v>
      </c>
      <c r="L297">
        <v>6.8</v>
      </c>
      <c r="M297">
        <v>290</v>
      </c>
      <c r="N297">
        <v>4.4000000000000004</v>
      </c>
      <c r="O297">
        <v>3834</v>
      </c>
      <c r="P297">
        <v>290</v>
      </c>
      <c r="Q297">
        <v>-1.2</v>
      </c>
      <c r="R297">
        <v>33</v>
      </c>
      <c r="S297">
        <v>49.8</v>
      </c>
      <c r="T297">
        <v>5.6</v>
      </c>
      <c r="U297">
        <v>988.3</v>
      </c>
      <c r="V297">
        <v>1016</v>
      </c>
      <c r="W297">
        <v>1011.5</v>
      </c>
      <c r="X297">
        <v>1013.7</v>
      </c>
      <c r="Y297">
        <v>12.1</v>
      </c>
      <c r="Z297">
        <v>3.3</v>
      </c>
      <c r="AA297">
        <v>35691</v>
      </c>
    </row>
    <row r="298" spans="1:27" x14ac:dyDescent="0.3">
      <c r="A298" s="2">
        <v>44128</v>
      </c>
      <c r="B298">
        <v>40568.439980423253</v>
      </c>
      <c r="C298">
        <v>104218</v>
      </c>
      <c r="D298">
        <f t="shared" si="7"/>
        <v>250829686.19999999</v>
      </c>
      <c r="E298">
        <v>284710200</v>
      </c>
      <c r="F298">
        <v>8.8000000000000007</v>
      </c>
      <c r="G298">
        <v>4.5</v>
      </c>
      <c r="H298">
        <v>12.6</v>
      </c>
      <c r="I298" s="4">
        <v>0.54545454500000001</v>
      </c>
      <c r="J298">
        <v>14.5</v>
      </c>
      <c r="K298">
        <v>290</v>
      </c>
      <c r="L298">
        <v>8</v>
      </c>
      <c r="M298">
        <v>290</v>
      </c>
      <c r="N298">
        <v>5</v>
      </c>
      <c r="O298">
        <v>4319</v>
      </c>
      <c r="P298">
        <v>290</v>
      </c>
      <c r="Q298">
        <v>-3.7</v>
      </c>
      <c r="R298">
        <v>26</v>
      </c>
      <c r="S298">
        <v>42.4</v>
      </c>
      <c r="T298">
        <v>4.7</v>
      </c>
      <c r="U298">
        <v>991.7</v>
      </c>
      <c r="V298">
        <v>1019.3</v>
      </c>
      <c r="W298">
        <v>1015.7</v>
      </c>
      <c r="X298">
        <v>1017.2</v>
      </c>
      <c r="Y298">
        <v>11.5</v>
      </c>
      <c r="Z298">
        <v>3.2</v>
      </c>
      <c r="AA298">
        <v>35691</v>
      </c>
    </row>
    <row r="299" spans="1:27" x14ac:dyDescent="0.3">
      <c r="A299" s="2">
        <v>44129</v>
      </c>
      <c r="B299">
        <v>0</v>
      </c>
      <c r="C299">
        <v>0</v>
      </c>
      <c r="D299">
        <f t="shared" si="7"/>
        <v>0</v>
      </c>
      <c r="E299">
        <v>0</v>
      </c>
      <c r="F299">
        <v>12.9</v>
      </c>
      <c r="G299">
        <v>7.9</v>
      </c>
      <c r="H299">
        <v>17.600000000000001</v>
      </c>
      <c r="I299" s="4">
        <v>0.72727272700000001</v>
      </c>
      <c r="J299">
        <v>15.3</v>
      </c>
      <c r="K299">
        <v>290</v>
      </c>
      <c r="L299">
        <v>8.8000000000000007</v>
      </c>
      <c r="M299">
        <v>290</v>
      </c>
      <c r="N299">
        <v>5.2</v>
      </c>
      <c r="O299">
        <v>4510</v>
      </c>
      <c r="P299">
        <v>320</v>
      </c>
      <c r="Q299">
        <v>3.1</v>
      </c>
      <c r="R299">
        <v>33</v>
      </c>
      <c r="S299">
        <v>52.4</v>
      </c>
      <c r="T299">
        <v>7.7</v>
      </c>
      <c r="U299">
        <v>994.2</v>
      </c>
      <c r="V299">
        <v>1020.7</v>
      </c>
      <c r="W299">
        <v>1017.2</v>
      </c>
      <c r="X299">
        <v>1019.3</v>
      </c>
      <c r="Y299">
        <v>14.6</v>
      </c>
      <c r="Z299">
        <v>6.5</v>
      </c>
      <c r="AA299">
        <v>35691</v>
      </c>
    </row>
    <row r="300" spans="1:27" x14ac:dyDescent="0.3">
      <c r="A300" s="2">
        <v>44130</v>
      </c>
      <c r="B300">
        <v>43936.091093765492</v>
      </c>
      <c r="C300">
        <v>171087</v>
      </c>
      <c r="D300">
        <f t="shared" si="7"/>
        <v>437800087.39999998</v>
      </c>
      <c r="E300">
        <v>496935400</v>
      </c>
      <c r="F300">
        <v>10.199999999999999</v>
      </c>
      <c r="G300">
        <v>0.6</v>
      </c>
      <c r="H300">
        <v>19.3</v>
      </c>
      <c r="I300" s="4">
        <v>0.909090909</v>
      </c>
      <c r="J300">
        <v>7.3</v>
      </c>
      <c r="K300">
        <v>320</v>
      </c>
      <c r="L300">
        <v>4.8</v>
      </c>
      <c r="M300">
        <v>320</v>
      </c>
      <c r="N300">
        <v>1.4</v>
      </c>
      <c r="O300">
        <v>1235</v>
      </c>
      <c r="P300">
        <v>320</v>
      </c>
      <c r="Q300">
        <v>3.3</v>
      </c>
      <c r="R300">
        <v>31</v>
      </c>
      <c r="S300">
        <v>67.3</v>
      </c>
      <c r="T300">
        <v>7.8</v>
      </c>
      <c r="U300">
        <v>994.8</v>
      </c>
      <c r="V300">
        <v>1022.8</v>
      </c>
      <c r="W300">
        <v>1017.5</v>
      </c>
      <c r="X300">
        <v>1020.3</v>
      </c>
      <c r="Y300">
        <v>14.7</v>
      </c>
      <c r="Z300">
        <v>-2.6</v>
      </c>
      <c r="AA300">
        <v>35691</v>
      </c>
    </row>
    <row r="301" spans="1:27" x14ac:dyDescent="0.3">
      <c r="A301" s="2">
        <v>44131</v>
      </c>
      <c r="B301">
        <v>41782.005195426311</v>
      </c>
      <c r="C301">
        <v>141613</v>
      </c>
      <c r="D301">
        <f t="shared" si="7"/>
        <v>362551939.19999999</v>
      </c>
      <c r="E301">
        <v>411523200</v>
      </c>
      <c r="F301">
        <v>11.1</v>
      </c>
      <c r="G301">
        <v>2.1</v>
      </c>
      <c r="H301">
        <v>19.7</v>
      </c>
      <c r="I301" s="4">
        <v>1.0909090910000001</v>
      </c>
      <c r="J301">
        <v>7.6</v>
      </c>
      <c r="K301">
        <v>290</v>
      </c>
      <c r="L301">
        <v>4.5</v>
      </c>
      <c r="M301">
        <v>320</v>
      </c>
      <c r="N301">
        <v>1.5</v>
      </c>
      <c r="O301">
        <v>1255</v>
      </c>
      <c r="P301">
        <v>290</v>
      </c>
      <c r="Q301">
        <v>5.4</v>
      </c>
      <c r="R301">
        <v>39</v>
      </c>
      <c r="S301">
        <v>71.900000000000006</v>
      </c>
      <c r="T301">
        <v>9</v>
      </c>
      <c r="U301">
        <v>995.9</v>
      </c>
      <c r="V301">
        <v>1023.7</v>
      </c>
      <c r="W301">
        <v>1018.8</v>
      </c>
      <c r="X301">
        <v>1021.2</v>
      </c>
      <c r="Y301">
        <v>14.3</v>
      </c>
      <c r="Z301">
        <v>-0.7</v>
      </c>
      <c r="AA301">
        <v>35691</v>
      </c>
    </row>
    <row r="302" spans="1:27" x14ac:dyDescent="0.3">
      <c r="A302" s="2">
        <v>44132</v>
      </c>
      <c r="B302">
        <v>42394.511239439511</v>
      </c>
      <c r="C302">
        <v>164640</v>
      </c>
      <c r="D302">
        <f t="shared" si="7"/>
        <v>408422701.89999998</v>
      </c>
      <c r="E302">
        <v>463589900</v>
      </c>
      <c r="F302">
        <v>14.5</v>
      </c>
      <c r="G302">
        <v>9.1</v>
      </c>
      <c r="H302">
        <v>19.3</v>
      </c>
      <c r="I302" s="4">
        <v>1.2727272730000001</v>
      </c>
      <c r="J302">
        <v>10.9</v>
      </c>
      <c r="K302">
        <v>320</v>
      </c>
      <c r="L302">
        <v>6.2</v>
      </c>
      <c r="M302">
        <v>290</v>
      </c>
      <c r="N302">
        <v>3.8</v>
      </c>
      <c r="O302">
        <v>3242</v>
      </c>
      <c r="P302">
        <v>290</v>
      </c>
      <c r="Q302">
        <v>4.4000000000000004</v>
      </c>
      <c r="R302">
        <v>29</v>
      </c>
      <c r="S302">
        <v>52.4</v>
      </c>
      <c r="T302">
        <v>8.6</v>
      </c>
      <c r="U302">
        <v>996.5</v>
      </c>
      <c r="V302">
        <v>1023.5</v>
      </c>
      <c r="W302">
        <v>1019.1</v>
      </c>
      <c r="X302">
        <v>1021.5</v>
      </c>
      <c r="Y302">
        <v>17.2</v>
      </c>
      <c r="Z302">
        <v>6.8</v>
      </c>
      <c r="AA302">
        <v>35691</v>
      </c>
    </row>
    <row r="303" spans="1:27" x14ac:dyDescent="0.3">
      <c r="A303" s="2">
        <v>44133</v>
      </c>
      <c r="B303">
        <v>41272.013357358323</v>
      </c>
      <c r="C303">
        <v>141102</v>
      </c>
      <c r="D303">
        <f t="shared" si="7"/>
        <v>341427585.5</v>
      </c>
      <c r="E303">
        <v>387545500</v>
      </c>
      <c r="F303">
        <v>8.6999999999999993</v>
      </c>
      <c r="G303">
        <v>0.1</v>
      </c>
      <c r="H303">
        <v>17.2</v>
      </c>
      <c r="I303" s="4">
        <v>1.4545454550000001</v>
      </c>
      <c r="J303">
        <v>5.9</v>
      </c>
      <c r="K303">
        <v>320</v>
      </c>
      <c r="L303">
        <v>3.5</v>
      </c>
      <c r="M303">
        <v>320</v>
      </c>
      <c r="N303">
        <v>1.7</v>
      </c>
      <c r="O303">
        <v>1443</v>
      </c>
      <c r="P303">
        <v>320</v>
      </c>
      <c r="Q303">
        <v>-0.3</v>
      </c>
      <c r="R303">
        <v>31</v>
      </c>
      <c r="S303">
        <v>56.9</v>
      </c>
      <c r="T303">
        <v>6</v>
      </c>
      <c r="U303">
        <v>998.3</v>
      </c>
      <c r="V303">
        <v>1026.5999999999999</v>
      </c>
      <c r="W303">
        <v>1021.1</v>
      </c>
      <c r="X303">
        <v>1023.9</v>
      </c>
      <c r="Y303">
        <v>12.5</v>
      </c>
      <c r="Z303">
        <v>-3.2</v>
      </c>
      <c r="AA303">
        <v>35691</v>
      </c>
    </row>
    <row r="304" spans="1:27" x14ac:dyDescent="0.3">
      <c r="A304" s="2">
        <v>44134</v>
      </c>
      <c r="B304">
        <v>43505.807414611147</v>
      </c>
      <c r="C304">
        <v>68800</v>
      </c>
      <c r="D304">
        <f t="shared" si="7"/>
        <v>156075317</v>
      </c>
      <c r="E304">
        <v>177157000</v>
      </c>
      <c r="F304">
        <v>9</v>
      </c>
      <c r="G304">
        <v>0.5</v>
      </c>
      <c r="H304">
        <v>18.5</v>
      </c>
      <c r="I304" s="4">
        <v>1.636363636</v>
      </c>
      <c r="J304">
        <v>4.9000000000000004</v>
      </c>
      <c r="K304">
        <v>140</v>
      </c>
      <c r="L304">
        <v>3.1</v>
      </c>
      <c r="M304">
        <v>110</v>
      </c>
      <c r="N304">
        <v>1.5</v>
      </c>
      <c r="O304">
        <v>1313</v>
      </c>
      <c r="P304">
        <v>320</v>
      </c>
      <c r="Q304">
        <v>2.8</v>
      </c>
      <c r="R304">
        <v>34</v>
      </c>
      <c r="S304">
        <v>69.8</v>
      </c>
      <c r="T304">
        <v>7.5</v>
      </c>
      <c r="U304">
        <v>1000.8</v>
      </c>
      <c r="V304">
        <v>1029.4000000000001</v>
      </c>
      <c r="W304">
        <v>1023.9</v>
      </c>
      <c r="X304">
        <v>1026.5</v>
      </c>
      <c r="Y304">
        <v>14.1</v>
      </c>
      <c r="Z304">
        <v>-1.5</v>
      </c>
      <c r="AA304">
        <v>35691</v>
      </c>
    </row>
    <row r="305" spans="1:27" x14ac:dyDescent="0.3">
      <c r="A305" s="2">
        <v>44135</v>
      </c>
      <c r="B305">
        <v>39088.735715801711</v>
      </c>
      <c r="C305">
        <v>98410</v>
      </c>
      <c r="D305">
        <f t="shared" si="7"/>
        <v>233091896.5</v>
      </c>
      <c r="E305">
        <v>264576500</v>
      </c>
      <c r="F305">
        <v>8.6</v>
      </c>
      <c r="G305">
        <v>0.8</v>
      </c>
      <c r="H305">
        <v>16.3</v>
      </c>
      <c r="I305" s="4">
        <v>1.818181818</v>
      </c>
      <c r="J305">
        <v>5.4</v>
      </c>
      <c r="K305">
        <v>160</v>
      </c>
      <c r="L305">
        <v>3.3</v>
      </c>
      <c r="M305">
        <v>110</v>
      </c>
      <c r="N305">
        <v>1.3</v>
      </c>
      <c r="O305">
        <v>1118</v>
      </c>
      <c r="P305">
        <v>320</v>
      </c>
      <c r="Q305">
        <v>5.0999999999999996</v>
      </c>
      <c r="R305">
        <v>48</v>
      </c>
      <c r="S305">
        <v>80.8</v>
      </c>
      <c r="T305">
        <v>8.8000000000000007</v>
      </c>
      <c r="U305">
        <v>1000.6</v>
      </c>
      <c r="V305">
        <v>1030.2</v>
      </c>
      <c r="W305">
        <v>1023.1</v>
      </c>
      <c r="X305">
        <v>1026.3</v>
      </c>
      <c r="Y305">
        <v>12.2</v>
      </c>
      <c r="Z305">
        <v>-2.1</v>
      </c>
      <c r="AA305">
        <v>35691</v>
      </c>
    </row>
    <row r="306" spans="1:27" x14ac:dyDescent="0.3">
      <c r="A306" s="2">
        <v>44136</v>
      </c>
      <c r="B306">
        <v>0</v>
      </c>
      <c r="C306">
        <v>0</v>
      </c>
      <c r="D306">
        <f>E306*0.88</f>
        <v>0</v>
      </c>
      <c r="E306">
        <v>0</v>
      </c>
      <c r="F306">
        <v>9.8000000000000007</v>
      </c>
      <c r="G306">
        <v>7.6</v>
      </c>
      <c r="H306">
        <v>11.1</v>
      </c>
      <c r="I306" s="4">
        <v>2</v>
      </c>
      <c r="J306">
        <v>2.5</v>
      </c>
      <c r="K306">
        <v>160</v>
      </c>
      <c r="L306">
        <v>1.6</v>
      </c>
      <c r="M306">
        <v>140</v>
      </c>
      <c r="N306">
        <v>0.4</v>
      </c>
      <c r="O306">
        <v>303</v>
      </c>
      <c r="P306">
        <v>140</v>
      </c>
      <c r="Q306">
        <v>8.6</v>
      </c>
      <c r="R306">
        <v>77</v>
      </c>
      <c r="S306">
        <v>93</v>
      </c>
      <c r="T306">
        <v>11.2</v>
      </c>
      <c r="U306">
        <v>996</v>
      </c>
      <c r="V306">
        <v>1023.7</v>
      </c>
      <c r="W306">
        <v>1020</v>
      </c>
      <c r="X306">
        <v>1021.5</v>
      </c>
      <c r="Y306">
        <v>11.2</v>
      </c>
      <c r="Z306">
        <v>5.9</v>
      </c>
      <c r="AA306">
        <v>35689</v>
      </c>
    </row>
    <row r="307" spans="1:27" x14ac:dyDescent="0.3">
      <c r="A307" s="2">
        <v>44137</v>
      </c>
      <c r="B307">
        <v>41252.103331804552</v>
      </c>
      <c r="C307">
        <v>167388</v>
      </c>
      <c r="D307">
        <f t="shared" ref="D307:D335" si="8">E307*0.88</f>
        <v>393284144</v>
      </c>
      <c r="E307">
        <v>446913800</v>
      </c>
      <c r="F307">
        <v>8.6</v>
      </c>
      <c r="G307">
        <v>0.7</v>
      </c>
      <c r="H307">
        <v>16</v>
      </c>
      <c r="I307" s="4">
        <v>1.1499999999999999</v>
      </c>
      <c r="J307">
        <v>9.3000000000000007</v>
      </c>
      <c r="K307">
        <v>290</v>
      </c>
      <c r="L307">
        <v>5.4</v>
      </c>
      <c r="M307">
        <v>290</v>
      </c>
      <c r="N307">
        <v>2.2000000000000002</v>
      </c>
      <c r="O307">
        <v>1931</v>
      </c>
      <c r="P307">
        <v>290</v>
      </c>
      <c r="Q307">
        <v>1.7</v>
      </c>
      <c r="R307">
        <v>22</v>
      </c>
      <c r="S307">
        <v>67.599999999999994</v>
      </c>
      <c r="T307">
        <v>7.3</v>
      </c>
      <c r="U307">
        <v>994.7</v>
      </c>
      <c r="V307">
        <v>1021.6</v>
      </c>
      <c r="W307">
        <v>1018.5</v>
      </c>
      <c r="X307">
        <v>1020.3</v>
      </c>
      <c r="Y307">
        <v>11.4</v>
      </c>
      <c r="Z307">
        <v>-1.4</v>
      </c>
      <c r="AA307">
        <v>35689</v>
      </c>
    </row>
    <row r="308" spans="1:27" x14ac:dyDescent="0.3">
      <c r="A308" s="2">
        <v>44138</v>
      </c>
      <c r="B308">
        <v>37334.224042934737</v>
      </c>
      <c r="C308">
        <v>140371</v>
      </c>
      <c r="D308">
        <f t="shared" si="8"/>
        <v>325618216</v>
      </c>
      <c r="E308">
        <v>370020700</v>
      </c>
      <c r="F308">
        <v>5.6</v>
      </c>
      <c r="G308">
        <v>0.6</v>
      </c>
      <c r="H308">
        <v>8.1999999999999993</v>
      </c>
      <c r="I308" s="4">
        <v>0.3</v>
      </c>
      <c r="J308">
        <v>23.5</v>
      </c>
      <c r="K308">
        <v>290</v>
      </c>
      <c r="L308">
        <v>12.4</v>
      </c>
      <c r="M308">
        <v>290</v>
      </c>
      <c r="N308">
        <v>6.2</v>
      </c>
      <c r="O308">
        <v>5329</v>
      </c>
      <c r="P308">
        <v>290</v>
      </c>
      <c r="Q308">
        <v>-6.4</v>
      </c>
      <c r="R308">
        <v>24</v>
      </c>
      <c r="S308">
        <v>44</v>
      </c>
      <c r="T308">
        <v>4</v>
      </c>
      <c r="U308">
        <v>994</v>
      </c>
      <c r="V308">
        <v>1023</v>
      </c>
      <c r="W308">
        <v>1017.9</v>
      </c>
      <c r="X308">
        <v>1019.9</v>
      </c>
      <c r="Y308">
        <v>7.2</v>
      </c>
      <c r="Z308">
        <v>-1.2</v>
      </c>
      <c r="AA308">
        <v>35689</v>
      </c>
    </row>
    <row r="309" spans="1:27" x14ac:dyDescent="0.3">
      <c r="A309" s="2">
        <v>44139</v>
      </c>
      <c r="B309">
        <v>46367.723260960352</v>
      </c>
      <c r="C309">
        <v>153100</v>
      </c>
      <c r="D309">
        <f t="shared" si="8"/>
        <v>346893272</v>
      </c>
      <c r="E309">
        <v>394196900</v>
      </c>
      <c r="F309">
        <v>3.7</v>
      </c>
      <c r="G309">
        <v>-1.1000000000000001</v>
      </c>
      <c r="H309">
        <v>9.3000000000000007</v>
      </c>
      <c r="I309" s="4">
        <v>0.34285714299999998</v>
      </c>
      <c r="J309">
        <v>12.4</v>
      </c>
      <c r="K309">
        <v>290</v>
      </c>
      <c r="L309">
        <v>8</v>
      </c>
      <c r="M309">
        <v>290</v>
      </c>
      <c r="N309">
        <v>4.4000000000000004</v>
      </c>
      <c r="O309">
        <v>3824</v>
      </c>
      <c r="P309">
        <v>290</v>
      </c>
      <c r="Q309">
        <v>-10.5</v>
      </c>
      <c r="R309">
        <v>18</v>
      </c>
      <c r="S309">
        <v>37.6</v>
      </c>
      <c r="T309">
        <v>2.8</v>
      </c>
      <c r="U309">
        <v>998.7</v>
      </c>
      <c r="V309">
        <v>1027.3</v>
      </c>
      <c r="W309">
        <v>1022.4</v>
      </c>
      <c r="X309">
        <v>1024.9000000000001</v>
      </c>
      <c r="Y309">
        <v>5.8</v>
      </c>
      <c r="Z309">
        <v>-5.2</v>
      </c>
      <c r="AA309">
        <v>35689</v>
      </c>
    </row>
    <row r="310" spans="1:27" x14ac:dyDescent="0.3">
      <c r="A310" s="2">
        <v>44140</v>
      </c>
      <c r="B310">
        <v>38806.070529956858</v>
      </c>
      <c r="C310">
        <v>128494</v>
      </c>
      <c r="D310">
        <f t="shared" si="8"/>
        <v>282225592</v>
      </c>
      <c r="E310">
        <v>320710900</v>
      </c>
      <c r="F310">
        <v>5.8</v>
      </c>
      <c r="G310">
        <v>-4.4000000000000004</v>
      </c>
      <c r="H310">
        <v>14.9</v>
      </c>
      <c r="I310" s="4">
        <v>0.38571428600000002</v>
      </c>
      <c r="J310">
        <v>4.5</v>
      </c>
      <c r="K310">
        <v>90</v>
      </c>
      <c r="L310">
        <v>3</v>
      </c>
      <c r="M310">
        <v>160</v>
      </c>
      <c r="N310">
        <v>1.3</v>
      </c>
      <c r="O310">
        <v>1094</v>
      </c>
      <c r="P310">
        <v>140</v>
      </c>
      <c r="Q310">
        <v>-2.2999999999999998</v>
      </c>
      <c r="R310">
        <v>33</v>
      </c>
      <c r="S310">
        <v>58.1</v>
      </c>
      <c r="T310">
        <v>5.3</v>
      </c>
      <c r="U310">
        <v>1001.9</v>
      </c>
      <c r="V310">
        <v>1030.4000000000001</v>
      </c>
      <c r="W310">
        <v>1025.3</v>
      </c>
      <c r="X310">
        <v>1028</v>
      </c>
      <c r="Y310">
        <v>8.3000000000000007</v>
      </c>
      <c r="Z310">
        <v>-7.2</v>
      </c>
      <c r="AA310">
        <v>35689</v>
      </c>
    </row>
    <row r="311" spans="1:27" x14ac:dyDescent="0.3">
      <c r="A311" s="2">
        <v>44141</v>
      </c>
      <c r="B311">
        <v>43377.781414892379</v>
      </c>
      <c r="C311">
        <v>130450</v>
      </c>
      <c r="D311">
        <f t="shared" si="8"/>
        <v>301553208</v>
      </c>
      <c r="E311">
        <v>342674100</v>
      </c>
      <c r="F311">
        <v>9.8000000000000007</v>
      </c>
      <c r="G311">
        <v>6.2</v>
      </c>
      <c r="H311">
        <v>14.7</v>
      </c>
      <c r="I311" s="4">
        <v>0.428571429</v>
      </c>
      <c r="J311">
        <v>4.2</v>
      </c>
      <c r="K311">
        <v>160</v>
      </c>
      <c r="L311">
        <v>2.6</v>
      </c>
      <c r="M311">
        <v>160</v>
      </c>
      <c r="N311">
        <v>1</v>
      </c>
      <c r="O311">
        <v>825</v>
      </c>
      <c r="P311">
        <v>320</v>
      </c>
      <c r="Q311">
        <v>3.2</v>
      </c>
      <c r="R311">
        <v>37</v>
      </c>
      <c r="S311">
        <v>65.5</v>
      </c>
      <c r="T311">
        <v>7.7</v>
      </c>
      <c r="U311">
        <v>997.2</v>
      </c>
      <c r="V311">
        <v>1027.7</v>
      </c>
      <c r="W311">
        <v>1019.9</v>
      </c>
      <c r="X311">
        <v>1022.7</v>
      </c>
      <c r="Y311">
        <v>11.7</v>
      </c>
      <c r="Z311">
        <v>5.4</v>
      </c>
      <c r="AA311">
        <v>35689</v>
      </c>
    </row>
    <row r="312" spans="1:27" x14ac:dyDescent="0.3">
      <c r="A312" s="2">
        <v>44142</v>
      </c>
      <c r="B312">
        <v>41353.366134994947</v>
      </c>
      <c r="C312">
        <v>98380</v>
      </c>
      <c r="D312">
        <f t="shared" si="8"/>
        <v>216857080</v>
      </c>
      <c r="E312">
        <v>246428500</v>
      </c>
      <c r="F312">
        <v>12</v>
      </c>
      <c r="G312">
        <v>4.5999999999999996</v>
      </c>
      <c r="H312">
        <v>19.399999999999999</v>
      </c>
      <c r="I312" s="4">
        <v>0.47142857100000002</v>
      </c>
      <c r="J312">
        <v>12.9</v>
      </c>
      <c r="K312">
        <v>320</v>
      </c>
      <c r="L312">
        <v>8</v>
      </c>
      <c r="M312">
        <v>320</v>
      </c>
      <c r="N312">
        <v>3.2</v>
      </c>
      <c r="O312">
        <v>2754</v>
      </c>
      <c r="P312">
        <v>290</v>
      </c>
      <c r="Q312">
        <v>3.6</v>
      </c>
      <c r="R312">
        <v>24</v>
      </c>
      <c r="S312">
        <v>60.4</v>
      </c>
      <c r="T312">
        <v>8</v>
      </c>
      <c r="U312">
        <v>992.7</v>
      </c>
      <c r="V312">
        <v>1020.4</v>
      </c>
      <c r="W312">
        <v>1014.6</v>
      </c>
      <c r="X312">
        <v>1017.9</v>
      </c>
      <c r="Y312">
        <v>13.1</v>
      </c>
      <c r="Z312">
        <v>2.4</v>
      </c>
      <c r="AA312">
        <v>35689</v>
      </c>
    </row>
    <row r="313" spans="1:27" x14ac:dyDescent="0.3">
      <c r="A313" s="2">
        <v>44143</v>
      </c>
      <c r="B313">
        <v>0</v>
      </c>
      <c r="C313">
        <v>0</v>
      </c>
      <c r="D313">
        <f t="shared" si="8"/>
        <v>0</v>
      </c>
      <c r="E313">
        <v>0</v>
      </c>
      <c r="F313">
        <v>10.3</v>
      </c>
      <c r="G313">
        <v>4.5999999999999996</v>
      </c>
      <c r="H313">
        <v>15</v>
      </c>
      <c r="I313" s="4">
        <v>0.514285714</v>
      </c>
      <c r="J313">
        <v>15</v>
      </c>
      <c r="K313">
        <v>340</v>
      </c>
      <c r="L313">
        <v>7.1</v>
      </c>
      <c r="M313">
        <v>290</v>
      </c>
      <c r="N313">
        <v>4.5999999999999996</v>
      </c>
      <c r="O313">
        <v>3975</v>
      </c>
      <c r="P313">
        <v>290</v>
      </c>
      <c r="Q313">
        <v>-5.2</v>
      </c>
      <c r="R313">
        <v>11</v>
      </c>
      <c r="S313">
        <v>38.5</v>
      </c>
      <c r="T313">
        <v>4.9000000000000004</v>
      </c>
      <c r="U313">
        <v>995.1</v>
      </c>
      <c r="V313">
        <v>1024.7</v>
      </c>
      <c r="W313">
        <v>1018.2</v>
      </c>
      <c r="X313">
        <v>1020.6</v>
      </c>
      <c r="Y313">
        <v>12</v>
      </c>
      <c r="Z313">
        <v>0.5</v>
      </c>
      <c r="AA313">
        <v>35689</v>
      </c>
    </row>
    <row r="314" spans="1:27" x14ac:dyDescent="0.3">
      <c r="A314" s="2">
        <v>44144</v>
      </c>
      <c r="B314">
        <v>39855.959676308703</v>
      </c>
      <c r="C314">
        <v>174980</v>
      </c>
      <c r="D314">
        <f t="shared" si="8"/>
        <v>363891440</v>
      </c>
      <c r="E314">
        <v>413513000</v>
      </c>
      <c r="F314">
        <v>6.3</v>
      </c>
      <c r="G314">
        <v>1.5</v>
      </c>
      <c r="H314">
        <v>10</v>
      </c>
      <c r="I314" s="4">
        <v>0.55714285699999999</v>
      </c>
      <c r="J314">
        <v>12.5</v>
      </c>
      <c r="K314">
        <v>270</v>
      </c>
      <c r="L314">
        <v>7.1</v>
      </c>
      <c r="M314">
        <v>290</v>
      </c>
      <c r="N314">
        <v>4.5</v>
      </c>
      <c r="O314">
        <v>3884</v>
      </c>
      <c r="P314">
        <v>290</v>
      </c>
      <c r="Q314">
        <v>-7.6</v>
      </c>
      <c r="R314">
        <v>18</v>
      </c>
      <c r="S314">
        <v>38.1</v>
      </c>
      <c r="T314">
        <v>3.6</v>
      </c>
      <c r="U314">
        <v>999</v>
      </c>
      <c r="V314">
        <v>1026.5999999999999</v>
      </c>
      <c r="W314">
        <v>1023.3</v>
      </c>
      <c r="X314">
        <v>1025</v>
      </c>
      <c r="Y314">
        <v>9.1</v>
      </c>
      <c r="Z314">
        <v>0.1</v>
      </c>
      <c r="AA314">
        <v>35689</v>
      </c>
    </row>
    <row r="315" spans="1:27" x14ac:dyDescent="0.3">
      <c r="A315" s="2">
        <v>44145</v>
      </c>
      <c r="B315">
        <v>32351.279546442089</v>
      </c>
      <c r="C315">
        <v>132902</v>
      </c>
      <c r="D315">
        <f t="shared" si="8"/>
        <v>242946440</v>
      </c>
      <c r="E315">
        <v>276075500</v>
      </c>
      <c r="F315">
        <v>7.1</v>
      </c>
      <c r="G315">
        <v>1.8</v>
      </c>
      <c r="H315">
        <v>12.3</v>
      </c>
      <c r="I315" s="4">
        <v>0.6</v>
      </c>
      <c r="J315">
        <v>9.1999999999999993</v>
      </c>
      <c r="K315">
        <v>320</v>
      </c>
      <c r="L315">
        <v>5.9</v>
      </c>
      <c r="M315">
        <v>290</v>
      </c>
      <c r="N315">
        <v>2.9</v>
      </c>
      <c r="O315">
        <v>2510</v>
      </c>
      <c r="P315">
        <v>290</v>
      </c>
      <c r="Q315">
        <v>-4.2</v>
      </c>
      <c r="R315">
        <v>26</v>
      </c>
      <c r="S315">
        <v>46.3</v>
      </c>
      <c r="T315">
        <v>4.5</v>
      </c>
      <c r="U315">
        <v>1002.1</v>
      </c>
      <c r="V315">
        <v>1030.8</v>
      </c>
      <c r="W315">
        <v>1025.4000000000001</v>
      </c>
      <c r="X315">
        <v>1028.0999999999999</v>
      </c>
      <c r="Y315">
        <v>9.6</v>
      </c>
      <c r="Z315">
        <v>-1.3</v>
      </c>
      <c r="AA315">
        <v>35689</v>
      </c>
    </row>
    <row r="316" spans="1:27" x14ac:dyDescent="0.3">
      <c r="A316" s="2">
        <v>44146</v>
      </c>
      <c r="B316">
        <v>34494.687405996141</v>
      </c>
      <c r="C316">
        <v>99825</v>
      </c>
      <c r="D316">
        <f t="shared" si="8"/>
        <v>194759312</v>
      </c>
      <c r="E316">
        <v>221317400</v>
      </c>
      <c r="F316">
        <v>4.7</v>
      </c>
      <c r="G316">
        <v>-2.8</v>
      </c>
      <c r="H316">
        <v>15</v>
      </c>
      <c r="I316" s="4">
        <v>0.64285714299999996</v>
      </c>
      <c r="J316">
        <v>4.4000000000000004</v>
      </c>
      <c r="K316">
        <v>140</v>
      </c>
      <c r="L316">
        <v>3.2</v>
      </c>
      <c r="M316">
        <v>320</v>
      </c>
      <c r="N316">
        <v>1.6</v>
      </c>
      <c r="O316">
        <v>1367</v>
      </c>
      <c r="P316">
        <v>320</v>
      </c>
      <c r="Q316">
        <v>-3.3</v>
      </c>
      <c r="R316">
        <v>22</v>
      </c>
      <c r="S316">
        <v>61.3</v>
      </c>
      <c r="T316">
        <v>4.8</v>
      </c>
      <c r="U316">
        <v>1006.8</v>
      </c>
      <c r="V316">
        <v>1035</v>
      </c>
      <c r="W316">
        <v>1030.8</v>
      </c>
      <c r="X316">
        <v>1033.2</v>
      </c>
      <c r="Y316">
        <v>8.1999999999999993</v>
      </c>
      <c r="Z316">
        <v>-6.1</v>
      </c>
      <c r="AA316">
        <v>35689</v>
      </c>
    </row>
    <row r="317" spans="1:27" x14ac:dyDescent="0.3">
      <c r="A317" s="2">
        <v>44147</v>
      </c>
      <c r="B317">
        <v>31946.533956355241</v>
      </c>
      <c r="C317">
        <v>118421</v>
      </c>
      <c r="D317">
        <f t="shared" si="8"/>
        <v>222301112</v>
      </c>
      <c r="E317">
        <v>252614900</v>
      </c>
      <c r="F317">
        <v>5.9</v>
      </c>
      <c r="G317">
        <v>-3.4</v>
      </c>
      <c r="H317">
        <v>17.7</v>
      </c>
      <c r="I317" s="4">
        <v>0.68571428599999995</v>
      </c>
      <c r="J317">
        <v>6.3</v>
      </c>
      <c r="K317">
        <v>340</v>
      </c>
      <c r="L317">
        <v>3.1</v>
      </c>
      <c r="M317">
        <v>340</v>
      </c>
      <c r="N317">
        <v>1.3</v>
      </c>
      <c r="O317">
        <v>1141</v>
      </c>
      <c r="P317">
        <v>140</v>
      </c>
      <c r="Q317">
        <v>-2.2999999999999998</v>
      </c>
      <c r="R317">
        <v>21</v>
      </c>
      <c r="S317">
        <v>60.3</v>
      </c>
      <c r="T317">
        <v>5.2</v>
      </c>
      <c r="U317">
        <v>1005</v>
      </c>
      <c r="V317">
        <v>1034.5</v>
      </c>
      <c r="W317">
        <v>1027.8</v>
      </c>
      <c r="X317">
        <v>1031.0999999999999</v>
      </c>
      <c r="Y317">
        <v>8.6</v>
      </c>
      <c r="Z317">
        <v>-5.8</v>
      </c>
      <c r="AA317">
        <v>35689</v>
      </c>
    </row>
    <row r="318" spans="1:27" x14ac:dyDescent="0.3">
      <c r="A318" s="2">
        <v>44148</v>
      </c>
      <c r="B318">
        <v>40393.656092443773</v>
      </c>
      <c r="C318">
        <v>126430</v>
      </c>
      <c r="D318">
        <f t="shared" si="8"/>
        <v>260623264</v>
      </c>
      <c r="E318">
        <v>296162800</v>
      </c>
      <c r="F318">
        <v>7.8</v>
      </c>
      <c r="G318">
        <v>-0.6</v>
      </c>
      <c r="H318">
        <v>17.3</v>
      </c>
      <c r="I318" s="4">
        <v>0.72857142900000005</v>
      </c>
      <c r="J318">
        <v>9</v>
      </c>
      <c r="K318">
        <v>290</v>
      </c>
      <c r="L318">
        <v>5.2</v>
      </c>
      <c r="M318">
        <v>290</v>
      </c>
      <c r="N318">
        <v>2</v>
      </c>
      <c r="O318">
        <v>1704</v>
      </c>
      <c r="P318">
        <v>320</v>
      </c>
      <c r="Q318">
        <v>1.5</v>
      </c>
      <c r="R318">
        <v>41</v>
      </c>
      <c r="S318">
        <v>67.400000000000006</v>
      </c>
      <c r="T318">
        <v>6.9</v>
      </c>
      <c r="U318">
        <v>1003.1</v>
      </c>
      <c r="V318">
        <v>1031</v>
      </c>
      <c r="W318">
        <v>1026.2</v>
      </c>
      <c r="X318">
        <v>1029</v>
      </c>
      <c r="Y318">
        <v>9.1999999999999993</v>
      </c>
      <c r="Z318">
        <v>-3.4</v>
      </c>
      <c r="AA318">
        <v>35689</v>
      </c>
    </row>
    <row r="319" spans="1:27" x14ac:dyDescent="0.3">
      <c r="A319" s="2">
        <v>44149</v>
      </c>
      <c r="B319">
        <v>30028.708780374531</v>
      </c>
      <c r="C319">
        <v>50619</v>
      </c>
      <c r="D319">
        <f t="shared" si="8"/>
        <v>95047480</v>
      </c>
      <c r="E319">
        <v>108008500</v>
      </c>
      <c r="F319">
        <v>8.5</v>
      </c>
      <c r="G319">
        <v>1.3</v>
      </c>
      <c r="H319">
        <v>17.399999999999999</v>
      </c>
      <c r="I319" s="4">
        <v>0.77142857099999995</v>
      </c>
      <c r="J319">
        <v>5.4</v>
      </c>
      <c r="K319">
        <v>140</v>
      </c>
      <c r="L319">
        <v>3.2</v>
      </c>
      <c r="M319">
        <v>320</v>
      </c>
      <c r="N319">
        <v>1.6</v>
      </c>
      <c r="O319">
        <v>1401</v>
      </c>
      <c r="P319">
        <v>320</v>
      </c>
      <c r="Q319">
        <v>3.8</v>
      </c>
      <c r="R319">
        <v>39</v>
      </c>
      <c r="S319">
        <v>76.599999999999994</v>
      </c>
      <c r="T319">
        <v>8.1</v>
      </c>
      <c r="U319">
        <v>1005.2</v>
      </c>
      <c r="V319">
        <v>1033.4000000000001</v>
      </c>
      <c r="W319">
        <v>1029.0999999999999</v>
      </c>
      <c r="X319">
        <v>1031.0999999999999</v>
      </c>
      <c r="Y319">
        <v>11.1</v>
      </c>
      <c r="Z319">
        <v>-1.6</v>
      </c>
      <c r="AA319">
        <v>35689</v>
      </c>
    </row>
    <row r="320" spans="1:27" x14ac:dyDescent="0.3">
      <c r="A320" s="2">
        <v>44150</v>
      </c>
      <c r="B320">
        <v>0</v>
      </c>
      <c r="C320">
        <v>0</v>
      </c>
      <c r="D320">
        <f t="shared" si="8"/>
        <v>0</v>
      </c>
      <c r="E320">
        <v>0</v>
      </c>
      <c r="F320">
        <v>9.4</v>
      </c>
      <c r="G320">
        <v>0.8</v>
      </c>
      <c r="H320">
        <v>17.600000000000001</v>
      </c>
      <c r="I320" s="4">
        <v>0.81428571400000005</v>
      </c>
      <c r="J320">
        <v>11.9</v>
      </c>
      <c r="K320">
        <v>290</v>
      </c>
      <c r="L320">
        <v>7.5</v>
      </c>
      <c r="M320">
        <v>320</v>
      </c>
      <c r="N320">
        <v>2.6</v>
      </c>
      <c r="O320">
        <v>2213</v>
      </c>
      <c r="P320">
        <v>320</v>
      </c>
      <c r="Q320">
        <v>3.9</v>
      </c>
      <c r="R320">
        <v>41</v>
      </c>
      <c r="S320">
        <v>72.400000000000006</v>
      </c>
      <c r="T320">
        <v>8.1</v>
      </c>
      <c r="U320">
        <v>1002</v>
      </c>
      <c r="V320">
        <v>1030.9000000000001</v>
      </c>
      <c r="W320">
        <v>1024.8</v>
      </c>
      <c r="X320">
        <v>1027.7</v>
      </c>
      <c r="Y320">
        <v>10.6</v>
      </c>
      <c r="Z320">
        <v>-2</v>
      </c>
      <c r="AA320">
        <v>35689</v>
      </c>
    </row>
    <row r="321" spans="1:27" x14ac:dyDescent="0.3">
      <c r="A321" s="2">
        <v>44151</v>
      </c>
      <c r="B321">
        <v>34412.09539706284</v>
      </c>
      <c r="C321">
        <v>123420</v>
      </c>
      <c r="D321">
        <f t="shared" si="8"/>
        <v>256364680</v>
      </c>
      <c r="E321">
        <v>291323500</v>
      </c>
      <c r="F321">
        <v>9.3000000000000007</v>
      </c>
      <c r="G321">
        <v>2.5</v>
      </c>
      <c r="H321">
        <v>18</v>
      </c>
      <c r="I321" s="4">
        <v>0.85714285700000004</v>
      </c>
      <c r="J321">
        <v>7.4</v>
      </c>
      <c r="K321">
        <v>320</v>
      </c>
      <c r="L321">
        <v>4.9000000000000004</v>
      </c>
      <c r="M321">
        <v>340</v>
      </c>
      <c r="N321">
        <v>1.7</v>
      </c>
      <c r="O321">
        <v>1431</v>
      </c>
      <c r="P321">
        <v>320</v>
      </c>
      <c r="Q321">
        <v>4.3</v>
      </c>
      <c r="R321">
        <v>38</v>
      </c>
      <c r="S321">
        <v>74.3</v>
      </c>
      <c r="T321">
        <v>8.3000000000000007</v>
      </c>
      <c r="U321">
        <v>1001.7</v>
      </c>
      <c r="V321">
        <v>1029.0999999999999</v>
      </c>
      <c r="W321">
        <v>1025.0999999999999</v>
      </c>
      <c r="X321">
        <v>1027.4000000000001</v>
      </c>
      <c r="Y321">
        <v>11.1</v>
      </c>
      <c r="Z321">
        <v>-0.1</v>
      </c>
      <c r="AA321">
        <v>35689</v>
      </c>
    </row>
    <row r="322" spans="1:27" x14ac:dyDescent="0.3">
      <c r="A322" s="2">
        <v>44152</v>
      </c>
      <c r="B322">
        <v>34931.221543073618</v>
      </c>
      <c r="C322">
        <v>75855</v>
      </c>
      <c r="D322">
        <f t="shared" si="8"/>
        <v>144924736</v>
      </c>
      <c r="E322">
        <v>164687200</v>
      </c>
      <c r="F322">
        <v>12.7</v>
      </c>
      <c r="G322">
        <v>6</v>
      </c>
      <c r="H322">
        <v>18.600000000000001</v>
      </c>
      <c r="I322" s="4">
        <v>0.9</v>
      </c>
      <c r="J322">
        <v>4.5</v>
      </c>
      <c r="K322">
        <v>160</v>
      </c>
      <c r="L322">
        <v>2.7</v>
      </c>
      <c r="M322">
        <v>340</v>
      </c>
      <c r="N322">
        <v>0.9</v>
      </c>
      <c r="O322">
        <v>745</v>
      </c>
      <c r="P322">
        <v>160</v>
      </c>
      <c r="Q322">
        <v>9.8000000000000007</v>
      </c>
      <c r="R322">
        <v>56</v>
      </c>
      <c r="S322">
        <v>84.5</v>
      </c>
      <c r="T322">
        <v>12.3</v>
      </c>
      <c r="U322">
        <v>1000.7</v>
      </c>
      <c r="V322">
        <v>1029</v>
      </c>
      <c r="W322">
        <v>1023.3</v>
      </c>
      <c r="X322">
        <v>1026</v>
      </c>
      <c r="Y322">
        <v>13.1</v>
      </c>
      <c r="Z322">
        <v>3.8</v>
      </c>
      <c r="AA322">
        <v>35689</v>
      </c>
    </row>
    <row r="323" spans="1:27" x14ac:dyDescent="0.3">
      <c r="A323" s="2">
        <v>44153</v>
      </c>
      <c r="B323">
        <v>31526.737023122761</v>
      </c>
      <c r="C323">
        <v>72968</v>
      </c>
      <c r="D323">
        <f t="shared" si="8"/>
        <v>154422840</v>
      </c>
      <c r="E323">
        <v>175480500</v>
      </c>
      <c r="F323">
        <v>15.3</v>
      </c>
      <c r="G323">
        <v>12.7</v>
      </c>
      <c r="H323">
        <v>19.2</v>
      </c>
      <c r="I323" s="4">
        <v>1.3</v>
      </c>
      <c r="J323">
        <v>3</v>
      </c>
      <c r="K323">
        <v>360</v>
      </c>
      <c r="L323">
        <v>2</v>
      </c>
      <c r="M323">
        <v>320</v>
      </c>
      <c r="N323">
        <v>0.8</v>
      </c>
      <c r="O323">
        <v>663</v>
      </c>
      <c r="P323">
        <v>290</v>
      </c>
      <c r="Q323">
        <v>14.3</v>
      </c>
      <c r="R323">
        <v>74</v>
      </c>
      <c r="S323">
        <v>94.9</v>
      </c>
      <c r="T323">
        <v>16.399999999999999</v>
      </c>
      <c r="U323">
        <v>994.3</v>
      </c>
      <c r="V323">
        <v>1024.5</v>
      </c>
      <c r="W323">
        <v>1014.3</v>
      </c>
      <c r="X323">
        <v>1019.2</v>
      </c>
      <c r="Y323">
        <v>15.7</v>
      </c>
      <c r="Z323">
        <v>12.5</v>
      </c>
      <c r="AA323">
        <v>35689</v>
      </c>
    </row>
    <row r="324" spans="1:27" x14ac:dyDescent="0.3">
      <c r="A324" s="2">
        <v>44154</v>
      </c>
      <c r="B324">
        <v>40853.15882761329</v>
      </c>
      <c r="C324">
        <v>65950</v>
      </c>
      <c r="D324">
        <f t="shared" si="8"/>
        <v>141260592</v>
      </c>
      <c r="E324">
        <v>160523400</v>
      </c>
      <c r="F324">
        <v>14.8</v>
      </c>
      <c r="G324">
        <v>9.6999999999999993</v>
      </c>
      <c r="H324">
        <v>19.899999999999999</v>
      </c>
      <c r="I324" s="4">
        <v>32</v>
      </c>
      <c r="J324">
        <v>16</v>
      </c>
      <c r="K324">
        <v>320</v>
      </c>
      <c r="L324">
        <v>9.1999999999999993</v>
      </c>
      <c r="M324">
        <v>320</v>
      </c>
      <c r="N324">
        <v>3.4</v>
      </c>
      <c r="O324">
        <v>2974</v>
      </c>
      <c r="P324">
        <v>290</v>
      </c>
      <c r="Q324">
        <v>12.5</v>
      </c>
      <c r="R324">
        <v>69</v>
      </c>
      <c r="S324">
        <v>87.4</v>
      </c>
      <c r="T324">
        <v>15.1</v>
      </c>
      <c r="U324">
        <v>984</v>
      </c>
      <c r="V324">
        <v>1014.3</v>
      </c>
      <c r="W324">
        <v>1002.4</v>
      </c>
      <c r="X324">
        <v>1008.7</v>
      </c>
      <c r="Y324">
        <v>15.1</v>
      </c>
      <c r="Z324">
        <v>9.6</v>
      </c>
      <c r="AA324">
        <v>35689</v>
      </c>
    </row>
    <row r="325" spans="1:27" x14ac:dyDescent="0.3">
      <c r="A325" s="2">
        <v>44155</v>
      </c>
      <c r="B325">
        <v>37196.740388809478</v>
      </c>
      <c r="C325">
        <v>72264</v>
      </c>
      <c r="D325">
        <f t="shared" si="8"/>
        <v>146262248</v>
      </c>
      <c r="E325">
        <v>166207100</v>
      </c>
      <c r="F325">
        <v>4.9000000000000004</v>
      </c>
      <c r="G325">
        <v>-0.4</v>
      </c>
      <c r="H325">
        <v>10</v>
      </c>
      <c r="I325" s="4">
        <v>22.533333330000001</v>
      </c>
      <c r="J325">
        <v>15.7</v>
      </c>
      <c r="K325">
        <v>320</v>
      </c>
      <c r="L325">
        <v>8.6</v>
      </c>
      <c r="M325">
        <v>290</v>
      </c>
      <c r="N325">
        <v>5.7</v>
      </c>
      <c r="O325">
        <v>4895</v>
      </c>
      <c r="P325">
        <v>290</v>
      </c>
      <c r="Q325">
        <v>1</v>
      </c>
      <c r="R325">
        <v>69</v>
      </c>
      <c r="S325">
        <v>76.400000000000006</v>
      </c>
      <c r="T325">
        <v>6.6</v>
      </c>
      <c r="U325">
        <v>991.9</v>
      </c>
      <c r="V325">
        <v>1024.9000000000001</v>
      </c>
      <c r="W325">
        <v>1011.1</v>
      </c>
      <c r="X325">
        <v>1017.8</v>
      </c>
      <c r="Y325">
        <v>6.7</v>
      </c>
      <c r="Z325">
        <v>-2.2000000000000002</v>
      </c>
      <c r="AA325">
        <v>35689</v>
      </c>
    </row>
    <row r="326" spans="1:27" x14ac:dyDescent="0.3">
      <c r="A326" s="2">
        <v>44156</v>
      </c>
      <c r="B326">
        <v>27224.625656795561</v>
      </c>
      <c r="C326">
        <v>30610</v>
      </c>
      <c r="D326">
        <f t="shared" si="8"/>
        <v>49187336</v>
      </c>
      <c r="E326">
        <v>55894700</v>
      </c>
      <c r="F326">
        <v>4.5999999999999996</v>
      </c>
      <c r="G326">
        <v>-2.6</v>
      </c>
      <c r="H326">
        <v>10.4</v>
      </c>
      <c r="I326" s="4">
        <v>13.06666667</v>
      </c>
      <c r="J326">
        <v>4.2</v>
      </c>
      <c r="K326">
        <v>140</v>
      </c>
      <c r="L326">
        <v>2.7</v>
      </c>
      <c r="M326">
        <v>180</v>
      </c>
      <c r="N326">
        <v>1.2</v>
      </c>
      <c r="O326">
        <v>1042</v>
      </c>
      <c r="P326">
        <v>320</v>
      </c>
      <c r="Q326">
        <v>0.9</v>
      </c>
      <c r="R326">
        <v>55</v>
      </c>
      <c r="S326">
        <v>78.900000000000006</v>
      </c>
      <c r="T326">
        <v>6.6</v>
      </c>
      <c r="U326">
        <v>999.3</v>
      </c>
      <c r="V326">
        <v>1027.9000000000001</v>
      </c>
      <c r="W326">
        <v>1023.1</v>
      </c>
      <c r="X326">
        <v>1025.4000000000001</v>
      </c>
      <c r="Y326">
        <v>5.3</v>
      </c>
      <c r="Z326">
        <v>-5.3</v>
      </c>
      <c r="AA326">
        <v>35689</v>
      </c>
    </row>
    <row r="327" spans="1:27" x14ac:dyDescent="0.3">
      <c r="A327" s="2">
        <v>44157</v>
      </c>
      <c r="B327">
        <v>0</v>
      </c>
      <c r="C327">
        <v>0</v>
      </c>
      <c r="D327">
        <f t="shared" si="8"/>
        <v>0</v>
      </c>
      <c r="E327">
        <v>0</v>
      </c>
      <c r="F327">
        <v>6.8</v>
      </c>
      <c r="G327">
        <v>4.5999999999999996</v>
      </c>
      <c r="H327">
        <v>9.4</v>
      </c>
      <c r="I327" s="4">
        <v>3.6</v>
      </c>
      <c r="J327">
        <v>12.8</v>
      </c>
      <c r="K327">
        <v>320</v>
      </c>
      <c r="L327">
        <v>7.7</v>
      </c>
      <c r="M327">
        <v>320</v>
      </c>
      <c r="N327">
        <v>3.6</v>
      </c>
      <c r="O327">
        <v>3075</v>
      </c>
      <c r="P327">
        <v>290</v>
      </c>
      <c r="Q327">
        <v>3.2</v>
      </c>
      <c r="R327">
        <v>54</v>
      </c>
      <c r="S327">
        <v>78.900000000000006</v>
      </c>
      <c r="T327">
        <v>7.8</v>
      </c>
      <c r="U327">
        <v>995.6</v>
      </c>
      <c r="V327">
        <v>1024.0999999999999</v>
      </c>
      <c r="W327">
        <v>1019</v>
      </c>
      <c r="X327">
        <v>1021.4</v>
      </c>
      <c r="Y327">
        <v>8.5</v>
      </c>
      <c r="Z327">
        <v>4.3</v>
      </c>
      <c r="AA327">
        <v>35689</v>
      </c>
    </row>
    <row r="328" spans="1:27" x14ac:dyDescent="0.3">
      <c r="A328" s="2">
        <v>44158</v>
      </c>
      <c r="B328">
        <v>38076.988958040412</v>
      </c>
      <c r="C328">
        <v>81520</v>
      </c>
      <c r="D328">
        <f t="shared" si="8"/>
        <v>185296232</v>
      </c>
      <c r="E328">
        <v>210563900</v>
      </c>
      <c r="F328">
        <v>3</v>
      </c>
      <c r="G328">
        <v>-1.4</v>
      </c>
      <c r="H328">
        <v>6.8</v>
      </c>
      <c r="I328" s="4">
        <v>3.7047619049999998</v>
      </c>
      <c r="J328">
        <v>12.6</v>
      </c>
      <c r="K328">
        <v>290</v>
      </c>
      <c r="L328">
        <v>7.9</v>
      </c>
      <c r="M328">
        <v>320</v>
      </c>
      <c r="N328">
        <v>4.0999999999999996</v>
      </c>
      <c r="O328">
        <v>3536</v>
      </c>
      <c r="P328">
        <v>290</v>
      </c>
      <c r="Q328">
        <v>-4.8</v>
      </c>
      <c r="R328">
        <v>38</v>
      </c>
      <c r="S328">
        <v>57.9</v>
      </c>
      <c r="T328">
        <v>4.3</v>
      </c>
      <c r="U328">
        <v>1000.6</v>
      </c>
      <c r="V328">
        <v>1028.9000000000001</v>
      </c>
      <c r="W328">
        <v>1023.9</v>
      </c>
      <c r="X328">
        <v>1026.9000000000001</v>
      </c>
      <c r="Y328">
        <v>3.7</v>
      </c>
      <c r="Z328">
        <v>-4.8</v>
      </c>
      <c r="AA328">
        <v>35689</v>
      </c>
    </row>
    <row r="329" spans="1:27" x14ac:dyDescent="0.3">
      <c r="A329" s="2">
        <v>44159</v>
      </c>
      <c r="B329">
        <v>38995.825594376547</v>
      </c>
      <c r="C329">
        <v>49097</v>
      </c>
      <c r="D329">
        <f t="shared" si="8"/>
        <v>118402240</v>
      </c>
      <c r="E329">
        <v>134548000</v>
      </c>
      <c r="F329">
        <v>2.6</v>
      </c>
      <c r="G329">
        <v>-2.1</v>
      </c>
      <c r="H329">
        <v>9</v>
      </c>
      <c r="I329" s="4">
        <v>3.80952381</v>
      </c>
      <c r="J329">
        <v>9.6999999999999993</v>
      </c>
      <c r="K329">
        <v>290</v>
      </c>
      <c r="L329">
        <v>6.1</v>
      </c>
      <c r="M329">
        <v>290</v>
      </c>
      <c r="N329">
        <v>1.3</v>
      </c>
      <c r="O329">
        <v>1129</v>
      </c>
      <c r="P329">
        <v>140</v>
      </c>
      <c r="Q329">
        <v>-3.5</v>
      </c>
      <c r="R329">
        <v>35</v>
      </c>
      <c r="S329">
        <v>66.400000000000006</v>
      </c>
      <c r="T329">
        <v>4.7</v>
      </c>
      <c r="U329">
        <v>1001.9</v>
      </c>
      <c r="V329">
        <v>1030.7</v>
      </c>
      <c r="W329">
        <v>1026.5</v>
      </c>
      <c r="X329">
        <v>1028.3</v>
      </c>
      <c r="Y329">
        <v>3.3</v>
      </c>
      <c r="Z329">
        <v>-3.9</v>
      </c>
      <c r="AA329">
        <v>35689</v>
      </c>
    </row>
    <row r="330" spans="1:27" x14ac:dyDescent="0.3">
      <c r="A330" s="2">
        <v>44160</v>
      </c>
      <c r="B330">
        <v>35336.87467216263</v>
      </c>
      <c r="C330">
        <v>64289</v>
      </c>
      <c r="D330">
        <f t="shared" si="8"/>
        <v>134034208</v>
      </c>
      <c r="E330">
        <v>152311600</v>
      </c>
      <c r="F330">
        <v>4.2</v>
      </c>
      <c r="G330">
        <v>-3</v>
      </c>
      <c r="H330">
        <v>9.6</v>
      </c>
      <c r="I330" s="4">
        <v>3.914285714</v>
      </c>
      <c r="J330">
        <v>11.1</v>
      </c>
      <c r="K330">
        <v>290</v>
      </c>
      <c r="L330">
        <v>6.3</v>
      </c>
      <c r="M330">
        <v>270</v>
      </c>
      <c r="N330">
        <v>2.7</v>
      </c>
      <c r="O330">
        <v>2301</v>
      </c>
      <c r="P330">
        <v>290</v>
      </c>
      <c r="Q330">
        <v>-2.2000000000000002</v>
      </c>
      <c r="R330">
        <v>36</v>
      </c>
      <c r="S330">
        <v>66.599999999999994</v>
      </c>
      <c r="T330">
        <v>5.2</v>
      </c>
      <c r="U330">
        <v>1000.8</v>
      </c>
      <c r="V330">
        <v>1029.2</v>
      </c>
      <c r="W330">
        <v>1025.4000000000001</v>
      </c>
      <c r="X330">
        <v>1027</v>
      </c>
      <c r="Y330">
        <v>3.8</v>
      </c>
      <c r="Z330">
        <v>-6.1</v>
      </c>
      <c r="AA330">
        <v>35689</v>
      </c>
    </row>
    <row r="331" spans="1:27" x14ac:dyDescent="0.3">
      <c r="A331" s="2">
        <v>44161</v>
      </c>
      <c r="B331">
        <v>47000.833846261346</v>
      </c>
      <c r="C331">
        <v>61745</v>
      </c>
      <c r="D331">
        <f t="shared" si="8"/>
        <v>151490240</v>
      </c>
      <c r="E331">
        <v>172148000</v>
      </c>
      <c r="F331">
        <v>5.0999999999999996</v>
      </c>
      <c r="G331">
        <v>-0.4</v>
      </c>
      <c r="H331">
        <v>12.3</v>
      </c>
      <c r="I331" s="4">
        <v>4.0190476190000002</v>
      </c>
      <c r="J331">
        <v>8.4</v>
      </c>
      <c r="K331">
        <v>320</v>
      </c>
      <c r="L331">
        <v>4.8</v>
      </c>
      <c r="M331">
        <v>320</v>
      </c>
      <c r="N331">
        <v>1.4</v>
      </c>
      <c r="O331">
        <v>1225</v>
      </c>
      <c r="P331">
        <v>160</v>
      </c>
      <c r="Q331">
        <v>0.2</v>
      </c>
      <c r="R331">
        <v>38</v>
      </c>
      <c r="S331">
        <v>73.400000000000006</v>
      </c>
      <c r="T331">
        <v>6.2</v>
      </c>
      <c r="U331">
        <v>1000.8</v>
      </c>
      <c r="V331">
        <v>1029.2</v>
      </c>
      <c r="W331">
        <v>1024.5999999999999</v>
      </c>
      <c r="X331">
        <v>1027</v>
      </c>
      <c r="Y331">
        <v>6</v>
      </c>
      <c r="Z331">
        <v>-2.2000000000000002</v>
      </c>
      <c r="AA331">
        <v>35689</v>
      </c>
    </row>
    <row r="332" spans="1:27" x14ac:dyDescent="0.3">
      <c r="A332" s="2">
        <v>44162</v>
      </c>
      <c r="B332">
        <v>41320.514663172507</v>
      </c>
      <c r="C332">
        <v>41880</v>
      </c>
      <c r="D332">
        <f t="shared" si="8"/>
        <v>83054048</v>
      </c>
      <c r="E332">
        <v>94379600</v>
      </c>
      <c r="F332">
        <v>5.3</v>
      </c>
      <c r="G332">
        <v>1.4</v>
      </c>
      <c r="H332">
        <v>8.9</v>
      </c>
      <c r="I332" s="4">
        <v>4.1238095240000003</v>
      </c>
      <c r="J332">
        <v>15.4</v>
      </c>
      <c r="K332">
        <v>290</v>
      </c>
      <c r="L332">
        <v>8.8000000000000007</v>
      </c>
      <c r="M332">
        <v>320</v>
      </c>
      <c r="N332">
        <v>4.9000000000000004</v>
      </c>
      <c r="O332">
        <v>4252</v>
      </c>
      <c r="P332">
        <v>290</v>
      </c>
      <c r="Q332">
        <v>-2.1</v>
      </c>
      <c r="R332">
        <v>38</v>
      </c>
      <c r="S332">
        <v>59.9</v>
      </c>
      <c r="T332">
        <v>5.3</v>
      </c>
      <c r="U332">
        <v>998.3</v>
      </c>
      <c r="V332">
        <v>1026.8</v>
      </c>
      <c r="W332">
        <v>1021.1</v>
      </c>
      <c r="X332">
        <v>1024.3</v>
      </c>
      <c r="Y332">
        <v>6.7</v>
      </c>
      <c r="Z332">
        <v>0.4</v>
      </c>
      <c r="AA332">
        <v>35689</v>
      </c>
    </row>
    <row r="333" spans="1:27" x14ac:dyDescent="0.3">
      <c r="A333" s="2">
        <v>44163</v>
      </c>
      <c r="B333">
        <v>41064.301871862423</v>
      </c>
      <c r="C333">
        <v>19135</v>
      </c>
      <c r="D333">
        <f t="shared" si="8"/>
        <v>50381232</v>
      </c>
      <c r="E333">
        <v>57251400</v>
      </c>
      <c r="F333">
        <v>1.1000000000000001</v>
      </c>
      <c r="G333">
        <v>-0.9</v>
      </c>
      <c r="H333">
        <v>4.2</v>
      </c>
      <c r="I333" s="4">
        <v>4.2285714289999996</v>
      </c>
      <c r="J333">
        <v>11.7</v>
      </c>
      <c r="K333">
        <v>270</v>
      </c>
      <c r="L333">
        <v>7.4</v>
      </c>
      <c r="M333">
        <v>290</v>
      </c>
      <c r="N333">
        <v>4.8</v>
      </c>
      <c r="O333">
        <v>4124</v>
      </c>
      <c r="P333">
        <v>290</v>
      </c>
      <c r="Q333">
        <v>-8.8000000000000007</v>
      </c>
      <c r="R333">
        <v>28</v>
      </c>
      <c r="S333">
        <v>48.9</v>
      </c>
      <c r="T333">
        <v>3.2</v>
      </c>
      <c r="U333">
        <v>1001.3</v>
      </c>
      <c r="V333">
        <v>1028.9000000000001</v>
      </c>
      <c r="W333">
        <v>1025.9000000000001</v>
      </c>
      <c r="X333">
        <v>1027.8</v>
      </c>
      <c r="Y333">
        <v>2.7</v>
      </c>
      <c r="Z333">
        <v>-1.8</v>
      </c>
      <c r="AA333">
        <v>35689</v>
      </c>
    </row>
    <row r="334" spans="1:27" x14ac:dyDescent="0.3">
      <c r="A334" s="2">
        <v>44164</v>
      </c>
      <c r="B334">
        <v>0</v>
      </c>
      <c r="C334">
        <v>0</v>
      </c>
      <c r="D334">
        <f t="shared" si="8"/>
        <v>0</v>
      </c>
      <c r="E334">
        <v>0</v>
      </c>
      <c r="F334">
        <v>1.3</v>
      </c>
      <c r="G334">
        <v>-2.5</v>
      </c>
      <c r="H334">
        <v>4.5</v>
      </c>
      <c r="I334" s="4">
        <v>4.3333333329999997</v>
      </c>
      <c r="J334">
        <v>11.2</v>
      </c>
      <c r="K334">
        <v>270</v>
      </c>
      <c r="L334">
        <v>7.1</v>
      </c>
      <c r="M334">
        <v>290</v>
      </c>
      <c r="N334">
        <v>4.5</v>
      </c>
      <c r="O334">
        <v>3900</v>
      </c>
      <c r="P334">
        <v>290</v>
      </c>
      <c r="Q334">
        <v>-6.4</v>
      </c>
      <c r="R334">
        <v>45</v>
      </c>
      <c r="S334">
        <v>56.8</v>
      </c>
      <c r="T334">
        <v>3.8</v>
      </c>
      <c r="U334">
        <v>1002.4</v>
      </c>
      <c r="V334">
        <v>1031.8</v>
      </c>
      <c r="W334">
        <v>1027</v>
      </c>
      <c r="X334">
        <v>1029</v>
      </c>
      <c r="Y334">
        <v>2.6</v>
      </c>
      <c r="Z334">
        <v>-3.7</v>
      </c>
      <c r="AA334">
        <v>35689</v>
      </c>
    </row>
    <row r="335" spans="1:27" x14ac:dyDescent="0.3">
      <c r="A335" s="2">
        <v>44165</v>
      </c>
      <c r="B335">
        <v>43861.209506495397</v>
      </c>
      <c r="C335">
        <v>41760</v>
      </c>
      <c r="D335">
        <f t="shared" si="8"/>
        <v>106746728</v>
      </c>
      <c r="E335">
        <v>121303100</v>
      </c>
      <c r="F335">
        <v>1.1000000000000001</v>
      </c>
      <c r="G335">
        <v>-1.6</v>
      </c>
      <c r="H335">
        <v>4.7</v>
      </c>
      <c r="I335" s="4">
        <v>4.4380952379999998</v>
      </c>
      <c r="J335">
        <v>10.7</v>
      </c>
      <c r="K335">
        <v>320</v>
      </c>
      <c r="L335">
        <v>6.8</v>
      </c>
      <c r="M335">
        <v>290</v>
      </c>
      <c r="N335">
        <v>4.0999999999999996</v>
      </c>
      <c r="O335">
        <v>3541</v>
      </c>
      <c r="P335">
        <v>290</v>
      </c>
      <c r="Q335">
        <v>-9.1999999999999993</v>
      </c>
      <c r="R335">
        <v>29</v>
      </c>
      <c r="S335">
        <v>47.3</v>
      </c>
      <c r="T335">
        <v>3.1</v>
      </c>
      <c r="U335">
        <v>1007.2</v>
      </c>
      <c r="V335">
        <v>1036.3</v>
      </c>
      <c r="W335">
        <v>1031.5999999999999</v>
      </c>
      <c r="X335">
        <v>1033.8</v>
      </c>
      <c r="Y335">
        <v>2</v>
      </c>
      <c r="Z335">
        <v>-3.3</v>
      </c>
      <c r="AA335">
        <v>35689</v>
      </c>
    </row>
    <row r="336" spans="1:27" x14ac:dyDescent="0.3">
      <c r="A336" s="2">
        <v>44166</v>
      </c>
      <c r="B336">
        <v>43590.249505605163</v>
      </c>
      <c r="C336">
        <v>52050</v>
      </c>
      <c r="D336">
        <f>E336*0.882</f>
        <v>116585935.2</v>
      </c>
      <c r="E336">
        <v>132183600</v>
      </c>
      <c r="F336">
        <v>-0.3</v>
      </c>
      <c r="G336">
        <v>-7.4</v>
      </c>
      <c r="H336">
        <v>7.7</v>
      </c>
      <c r="I336" s="4">
        <v>4.542857143</v>
      </c>
      <c r="J336">
        <v>7.7</v>
      </c>
      <c r="K336">
        <v>340</v>
      </c>
      <c r="L336">
        <v>5.0999999999999996</v>
      </c>
      <c r="M336">
        <v>320</v>
      </c>
      <c r="N336">
        <v>1.4</v>
      </c>
      <c r="O336">
        <v>1169</v>
      </c>
      <c r="P336">
        <v>160</v>
      </c>
      <c r="Q336">
        <v>-8.9</v>
      </c>
      <c r="R336">
        <v>21</v>
      </c>
      <c r="S336">
        <v>55.6</v>
      </c>
      <c r="T336">
        <v>3.1</v>
      </c>
      <c r="U336">
        <v>1008.2</v>
      </c>
      <c r="V336">
        <v>1038.0999999999999</v>
      </c>
      <c r="W336">
        <v>1032.4000000000001</v>
      </c>
      <c r="X336">
        <v>1035.0999999999999</v>
      </c>
      <c r="Y336">
        <v>1.7</v>
      </c>
      <c r="Z336">
        <v>-9.8000000000000007</v>
      </c>
      <c r="AA336">
        <v>35721</v>
      </c>
    </row>
    <row r="337" spans="1:27" x14ac:dyDescent="0.3">
      <c r="A337" s="2">
        <v>44167</v>
      </c>
      <c r="B337">
        <v>46182.651154322913</v>
      </c>
      <c r="C337">
        <v>53475</v>
      </c>
      <c r="D337">
        <f t="shared" ref="D337:D366" si="9">E337*0.882</f>
        <v>131286758.40000001</v>
      </c>
      <c r="E337">
        <v>148851200</v>
      </c>
      <c r="F337">
        <v>1.9</v>
      </c>
      <c r="G337">
        <v>-2.6</v>
      </c>
      <c r="H337">
        <v>8.6</v>
      </c>
      <c r="I337" s="4">
        <v>4.6476190480000001</v>
      </c>
      <c r="J337">
        <v>10.3</v>
      </c>
      <c r="K337">
        <v>320</v>
      </c>
      <c r="L337">
        <v>6.5</v>
      </c>
      <c r="M337">
        <v>290</v>
      </c>
      <c r="N337">
        <v>2.2000000000000002</v>
      </c>
      <c r="O337">
        <v>1911</v>
      </c>
      <c r="P337">
        <v>290</v>
      </c>
      <c r="Q337">
        <v>-6.4</v>
      </c>
      <c r="R337">
        <v>28</v>
      </c>
      <c r="S337">
        <v>55.3</v>
      </c>
      <c r="T337">
        <v>3.8</v>
      </c>
      <c r="U337">
        <v>1003.6</v>
      </c>
      <c r="V337">
        <v>1033.8</v>
      </c>
      <c r="W337">
        <v>1027.4000000000001</v>
      </c>
      <c r="X337">
        <v>1030.0999999999999</v>
      </c>
      <c r="Y337">
        <v>2.6</v>
      </c>
      <c r="Z337">
        <v>-3.8</v>
      </c>
      <c r="AA337">
        <v>35721</v>
      </c>
    </row>
    <row r="338" spans="1:27" x14ac:dyDescent="0.3">
      <c r="A338" s="2">
        <v>44168</v>
      </c>
      <c r="B338">
        <v>44751.710456854773</v>
      </c>
      <c r="C338">
        <v>91483</v>
      </c>
      <c r="D338">
        <f t="shared" si="9"/>
        <v>230036007.59999999</v>
      </c>
      <c r="E338">
        <v>260811800</v>
      </c>
      <c r="F338">
        <v>2.1</v>
      </c>
      <c r="G338">
        <v>-1.2</v>
      </c>
      <c r="H338">
        <v>5.6</v>
      </c>
      <c r="I338" s="4">
        <v>4.7523809520000002</v>
      </c>
      <c r="J338">
        <v>12.1</v>
      </c>
      <c r="K338">
        <v>320</v>
      </c>
      <c r="L338">
        <v>6.9</v>
      </c>
      <c r="M338">
        <v>290</v>
      </c>
      <c r="N338">
        <v>4.7</v>
      </c>
      <c r="O338">
        <v>4029</v>
      </c>
      <c r="P338">
        <v>290</v>
      </c>
      <c r="Q338">
        <v>-10.7</v>
      </c>
      <c r="R338">
        <v>24</v>
      </c>
      <c r="S338">
        <v>39</v>
      </c>
      <c r="T338">
        <v>2.7</v>
      </c>
      <c r="U338">
        <v>1001.9</v>
      </c>
      <c r="V338">
        <v>1030.2</v>
      </c>
      <c r="W338">
        <v>1026.9000000000001</v>
      </c>
      <c r="X338">
        <v>1028.4000000000001</v>
      </c>
      <c r="Y338">
        <v>2.7</v>
      </c>
      <c r="Z338">
        <v>-3.9</v>
      </c>
      <c r="AA338">
        <v>35721</v>
      </c>
    </row>
    <row r="339" spans="1:27" x14ac:dyDescent="0.3">
      <c r="A339" s="2">
        <v>44169</v>
      </c>
      <c r="B339">
        <v>44126.646858295317</v>
      </c>
      <c r="C339">
        <v>72270</v>
      </c>
      <c r="D339">
        <f t="shared" si="9"/>
        <v>169938379.80000001</v>
      </c>
      <c r="E339">
        <v>192673900</v>
      </c>
      <c r="F339">
        <v>-0.9</v>
      </c>
      <c r="G339">
        <v>-8</v>
      </c>
      <c r="H339">
        <v>5.3</v>
      </c>
      <c r="I339" s="4">
        <v>4.8571428570000004</v>
      </c>
      <c r="J339">
        <v>10.9</v>
      </c>
      <c r="K339">
        <v>320</v>
      </c>
      <c r="L339">
        <v>7</v>
      </c>
      <c r="M339">
        <v>290</v>
      </c>
      <c r="N339">
        <v>2.8</v>
      </c>
      <c r="O339">
        <v>2446</v>
      </c>
      <c r="P339">
        <v>290</v>
      </c>
      <c r="Q339">
        <v>-10.1</v>
      </c>
      <c r="R339">
        <v>23</v>
      </c>
      <c r="S339">
        <v>52.9</v>
      </c>
      <c r="T339">
        <v>2.9</v>
      </c>
      <c r="U339">
        <v>1003</v>
      </c>
      <c r="V339">
        <v>1032</v>
      </c>
      <c r="W339">
        <v>1027.0999999999999</v>
      </c>
      <c r="X339">
        <v>1029.8</v>
      </c>
      <c r="Y339">
        <v>0</v>
      </c>
      <c r="Z339">
        <v>-10.4</v>
      </c>
      <c r="AA339">
        <v>35721</v>
      </c>
    </row>
    <row r="340" spans="1:27" x14ac:dyDescent="0.3">
      <c r="A340" s="2">
        <v>44170</v>
      </c>
      <c r="B340">
        <v>38983.388675546877</v>
      </c>
      <c r="C340">
        <v>33531</v>
      </c>
      <c r="D340">
        <f t="shared" si="9"/>
        <v>75959251.200000003</v>
      </c>
      <c r="E340">
        <v>86121600</v>
      </c>
      <c r="F340">
        <v>1</v>
      </c>
      <c r="G340">
        <v>-6.3</v>
      </c>
      <c r="H340">
        <v>6.3</v>
      </c>
      <c r="I340" s="4">
        <v>4.9619047619999996</v>
      </c>
      <c r="J340">
        <v>10.199999999999999</v>
      </c>
      <c r="K340">
        <v>290</v>
      </c>
      <c r="L340">
        <v>6.4</v>
      </c>
      <c r="M340">
        <v>290</v>
      </c>
      <c r="N340">
        <v>2.7</v>
      </c>
      <c r="O340">
        <v>2351</v>
      </c>
      <c r="P340">
        <v>290</v>
      </c>
      <c r="Q340">
        <v>-5.7</v>
      </c>
      <c r="R340">
        <v>45</v>
      </c>
      <c r="S340">
        <v>61.3</v>
      </c>
      <c r="T340">
        <v>4</v>
      </c>
      <c r="U340">
        <v>1003.2</v>
      </c>
      <c r="V340">
        <v>1032.2</v>
      </c>
      <c r="W340">
        <v>1028</v>
      </c>
      <c r="X340">
        <v>1029.8</v>
      </c>
      <c r="Y340">
        <v>1.9</v>
      </c>
      <c r="Z340">
        <v>-9.1</v>
      </c>
      <c r="AA340">
        <v>35721</v>
      </c>
    </row>
    <row r="341" spans="1:27" x14ac:dyDescent="0.3">
      <c r="A341" s="2">
        <v>44171</v>
      </c>
      <c r="B341">
        <v>0</v>
      </c>
      <c r="C341">
        <v>0</v>
      </c>
      <c r="D341">
        <f t="shared" si="9"/>
        <v>0</v>
      </c>
      <c r="E341">
        <v>0</v>
      </c>
      <c r="F341">
        <v>3.1</v>
      </c>
      <c r="G341">
        <v>-4.2</v>
      </c>
      <c r="H341">
        <v>8</v>
      </c>
      <c r="I341" s="4">
        <v>5.0666666669999998</v>
      </c>
      <c r="J341">
        <v>12</v>
      </c>
      <c r="K341">
        <v>290</v>
      </c>
      <c r="L341">
        <v>7.1</v>
      </c>
      <c r="M341">
        <v>320</v>
      </c>
      <c r="N341">
        <v>3.1</v>
      </c>
      <c r="O341">
        <v>2677</v>
      </c>
      <c r="P341">
        <v>290</v>
      </c>
      <c r="Q341">
        <v>-4.4000000000000004</v>
      </c>
      <c r="R341">
        <v>40</v>
      </c>
      <c r="S341">
        <v>59.4</v>
      </c>
      <c r="T341">
        <v>4.4000000000000004</v>
      </c>
      <c r="U341">
        <v>1001.7</v>
      </c>
      <c r="V341">
        <v>1030</v>
      </c>
      <c r="W341">
        <v>1026.2</v>
      </c>
      <c r="X341">
        <v>1028</v>
      </c>
      <c r="Y341">
        <v>2.6</v>
      </c>
      <c r="Z341">
        <v>-7.2</v>
      </c>
      <c r="AA341">
        <v>35721</v>
      </c>
    </row>
    <row r="342" spans="1:27" x14ac:dyDescent="0.3">
      <c r="A342" s="2">
        <v>44172</v>
      </c>
      <c r="B342">
        <v>44742.927191919043</v>
      </c>
      <c r="C342">
        <v>64866</v>
      </c>
      <c r="D342">
        <f t="shared" si="9"/>
        <v>158441598</v>
      </c>
      <c r="E342">
        <v>179639000</v>
      </c>
      <c r="F342">
        <v>2.6</v>
      </c>
      <c r="G342">
        <v>-1.7</v>
      </c>
      <c r="H342">
        <v>7.2</v>
      </c>
      <c r="I342" s="4">
        <v>5.1714285709999999</v>
      </c>
      <c r="J342">
        <v>12.8</v>
      </c>
      <c r="K342">
        <v>290</v>
      </c>
      <c r="L342">
        <v>7.1</v>
      </c>
      <c r="M342">
        <v>290</v>
      </c>
      <c r="N342">
        <v>3.6</v>
      </c>
      <c r="O342">
        <v>3097</v>
      </c>
      <c r="P342">
        <v>290</v>
      </c>
      <c r="Q342">
        <v>-5.0999999999999996</v>
      </c>
      <c r="R342">
        <v>37</v>
      </c>
      <c r="S342">
        <v>58.8</v>
      </c>
      <c r="T342">
        <v>4.3</v>
      </c>
      <c r="U342">
        <v>1000.8</v>
      </c>
      <c r="V342">
        <v>1028.8</v>
      </c>
      <c r="W342">
        <v>1024.8</v>
      </c>
      <c r="X342">
        <v>1027.2</v>
      </c>
      <c r="Y342">
        <v>2.9</v>
      </c>
      <c r="Z342">
        <v>-3.5</v>
      </c>
      <c r="AA342">
        <v>35721</v>
      </c>
    </row>
    <row r="343" spans="1:27" x14ac:dyDescent="0.3">
      <c r="A343" s="2">
        <v>44173</v>
      </c>
      <c r="B343">
        <v>50270.191260950953</v>
      </c>
      <c r="C343">
        <v>98977</v>
      </c>
      <c r="D343">
        <f t="shared" si="9"/>
        <v>265785584.40000001</v>
      </c>
      <c r="E343">
        <v>301344200</v>
      </c>
      <c r="F343">
        <v>0</v>
      </c>
      <c r="G343">
        <v>-6.3</v>
      </c>
      <c r="H343">
        <v>4.9000000000000004</v>
      </c>
      <c r="I343" s="4">
        <v>5.276190476</v>
      </c>
      <c r="J343">
        <v>12.4</v>
      </c>
      <c r="K343">
        <v>320</v>
      </c>
      <c r="L343">
        <v>8</v>
      </c>
      <c r="M343">
        <v>320</v>
      </c>
      <c r="N343">
        <v>4.2</v>
      </c>
      <c r="O343">
        <v>3609</v>
      </c>
      <c r="P343">
        <v>290</v>
      </c>
      <c r="Q343">
        <v>-12.9</v>
      </c>
      <c r="R343">
        <v>19</v>
      </c>
      <c r="S343">
        <v>39.799999999999997</v>
      </c>
      <c r="T343">
        <v>2.2999999999999998</v>
      </c>
      <c r="U343">
        <v>1001.6</v>
      </c>
      <c r="V343">
        <v>1029.8</v>
      </c>
      <c r="W343">
        <v>1026</v>
      </c>
      <c r="X343">
        <v>1028.2</v>
      </c>
      <c r="Y343">
        <v>1.7</v>
      </c>
      <c r="Z343">
        <v>-9.6999999999999993</v>
      </c>
      <c r="AA343">
        <v>35721</v>
      </c>
    </row>
    <row r="344" spans="1:27" x14ac:dyDescent="0.3">
      <c r="A344" s="2">
        <v>44174</v>
      </c>
      <c r="B344">
        <v>37546.336045583048</v>
      </c>
      <c r="C344">
        <v>56895</v>
      </c>
      <c r="D344">
        <f t="shared" si="9"/>
        <v>127485338.40000001</v>
      </c>
      <c r="E344">
        <v>144541200</v>
      </c>
      <c r="F344">
        <v>-1.2</v>
      </c>
      <c r="G344">
        <v>-9.5</v>
      </c>
      <c r="H344">
        <v>6.5</v>
      </c>
      <c r="I344" s="4">
        <v>5.3809523810000002</v>
      </c>
      <c r="J344">
        <v>8.4</v>
      </c>
      <c r="K344">
        <v>290</v>
      </c>
      <c r="L344">
        <v>5</v>
      </c>
      <c r="M344">
        <v>290</v>
      </c>
      <c r="N344">
        <v>1.5</v>
      </c>
      <c r="O344">
        <v>1286</v>
      </c>
      <c r="P344">
        <v>160</v>
      </c>
      <c r="Q344">
        <v>-10.3</v>
      </c>
      <c r="R344">
        <v>19</v>
      </c>
      <c r="S344">
        <v>53.9</v>
      </c>
      <c r="T344">
        <v>2.8</v>
      </c>
      <c r="U344">
        <v>1000.2</v>
      </c>
      <c r="V344">
        <v>1030.5</v>
      </c>
      <c r="W344">
        <v>1024.2</v>
      </c>
      <c r="X344">
        <v>1027</v>
      </c>
      <c r="Y344">
        <v>-0.1</v>
      </c>
      <c r="Z344">
        <v>-11.7</v>
      </c>
      <c r="AA344">
        <v>35721</v>
      </c>
    </row>
    <row r="345" spans="1:27" x14ac:dyDescent="0.3">
      <c r="A345" s="2">
        <v>44175</v>
      </c>
      <c r="B345">
        <v>40960.158095233339</v>
      </c>
      <c r="C345">
        <v>55490</v>
      </c>
      <c r="D345">
        <f t="shared" si="9"/>
        <v>131287993.2</v>
      </c>
      <c r="E345">
        <v>148852600</v>
      </c>
      <c r="F345">
        <v>4</v>
      </c>
      <c r="G345">
        <v>-0.3</v>
      </c>
      <c r="H345">
        <v>8.9</v>
      </c>
      <c r="I345" s="4">
        <v>5.4857142860000003</v>
      </c>
      <c r="J345">
        <v>11.2</v>
      </c>
      <c r="K345">
        <v>320</v>
      </c>
      <c r="L345">
        <v>7.1</v>
      </c>
      <c r="M345">
        <v>320</v>
      </c>
      <c r="N345">
        <v>2.2000000000000002</v>
      </c>
      <c r="O345">
        <v>1938</v>
      </c>
      <c r="P345">
        <v>320</v>
      </c>
      <c r="Q345">
        <v>-3.1</v>
      </c>
      <c r="R345">
        <v>46</v>
      </c>
      <c r="S345">
        <v>60.1</v>
      </c>
      <c r="T345">
        <v>5</v>
      </c>
      <c r="U345">
        <v>996.5</v>
      </c>
      <c r="V345">
        <v>1024.9000000000001</v>
      </c>
      <c r="W345">
        <v>1020.7</v>
      </c>
      <c r="X345">
        <v>1022.6</v>
      </c>
      <c r="Y345">
        <v>3.7</v>
      </c>
      <c r="Z345">
        <v>-2.4</v>
      </c>
      <c r="AA345">
        <v>35721</v>
      </c>
    </row>
    <row r="346" spans="1:27" x14ac:dyDescent="0.3">
      <c r="A346" s="2">
        <v>44176</v>
      </c>
      <c r="B346">
        <v>38077.206580115773</v>
      </c>
      <c r="C346">
        <v>43620</v>
      </c>
      <c r="D346">
        <f t="shared" si="9"/>
        <v>103140109.8</v>
      </c>
      <c r="E346">
        <v>116938900</v>
      </c>
      <c r="F346">
        <v>3.9</v>
      </c>
      <c r="G346">
        <v>-1.2</v>
      </c>
      <c r="H346">
        <v>9.1999999999999993</v>
      </c>
      <c r="I346" s="4">
        <v>5.5904761900000004</v>
      </c>
      <c r="J346">
        <v>11.1</v>
      </c>
      <c r="K346">
        <v>290</v>
      </c>
      <c r="L346">
        <v>6.9</v>
      </c>
      <c r="M346">
        <v>320</v>
      </c>
      <c r="N346">
        <v>2.1</v>
      </c>
      <c r="O346">
        <v>1844</v>
      </c>
      <c r="P346">
        <v>290</v>
      </c>
      <c r="Q346">
        <v>-1.7</v>
      </c>
      <c r="R346">
        <v>38</v>
      </c>
      <c r="S346">
        <v>69.400000000000006</v>
      </c>
      <c r="T346">
        <v>5.4</v>
      </c>
      <c r="U346">
        <v>993.6</v>
      </c>
      <c r="V346">
        <v>1022.2</v>
      </c>
      <c r="W346">
        <v>1017.2</v>
      </c>
      <c r="X346">
        <v>1019.6</v>
      </c>
      <c r="Y346">
        <v>3.5</v>
      </c>
      <c r="Z346">
        <v>-3.5</v>
      </c>
      <c r="AA346">
        <v>35721</v>
      </c>
    </row>
    <row r="347" spans="1:27" x14ac:dyDescent="0.3">
      <c r="A347" s="2">
        <v>44177</v>
      </c>
      <c r="B347">
        <v>39513.064014814649</v>
      </c>
      <c r="C347">
        <v>32115</v>
      </c>
      <c r="D347">
        <f t="shared" si="9"/>
        <v>74682997.200000003</v>
      </c>
      <c r="E347">
        <v>84674600</v>
      </c>
      <c r="F347">
        <v>3.9</v>
      </c>
      <c r="G347">
        <v>0.6</v>
      </c>
      <c r="H347">
        <v>7.1</v>
      </c>
      <c r="I347" s="4">
        <v>5.6952380949999997</v>
      </c>
      <c r="J347">
        <v>12.4</v>
      </c>
      <c r="K347">
        <v>290</v>
      </c>
      <c r="L347">
        <v>6.9</v>
      </c>
      <c r="M347">
        <v>290</v>
      </c>
      <c r="N347">
        <v>4.2</v>
      </c>
      <c r="O347">
        <v>3599</v>
      </c>
      <c r="P347">
        <v>290</v>
      </c>
      <c r="Q347">
        <v>-7.4</v>
      </c>
      <c r="R347">
        <v>25</v>
      </c>
      <c r="S347">
        <v>44.8</v>
      </c>
      <c r="T347">
        <v>3.6</v>
      </c>
      <c r="U347">
        <v>991.9</v>
      </c>
      <c r="V347">
        <v>1018.8</v>
      </c>
      <c r="W347">
        <v>1016.7</v>
      </c>
      <c r="X347">
        <v>1018</v>
      </c>
      <c r="Y347">
        <v>3.9</v>
      </c>
      <c r="Z347">
        <v>-2.4</v>
      </c>
      <c r="AA347">
        <v>35721</v>
      </c>
    </row>
    <row r="348" spans="1:27" x14ac:dyDescent="0.3">
      <c r="A348" s="2">
        <v>44178</v>
      </c>
      <c r="B348">
        <v>0</v>
      </c>
      <c r="C348">
        <v>0</v>
      </c>
      <c r="D348">
        <f t="shared" si="9"/>
        <v>0</v>
      </c>
      <c r="E348">
        <v>0</v>
      </c>
      <c r="F348">
        <v>-1.5</v>
      </c>
      <c r="G348">
        <v>-4.5999999999999996</v>
      </c>
      <c r="H348">
        <v>1.8</v>
      </c>
      <c r="I348" s="4">
        <v>5.8</v>
      </c>
      <c r="J348">
        <v>15.1</v>
      </c>
      <c r="K348">
        <v>320</v>
      </c>
      <c r="L348">
        <v>9.4</v>
      </c>
      <c r="M348">
        <v>320</v>
      </c>
      <c r="N348">
        <v>2.9</v>
      </c>
      <c r="O348">
        <v>2533</v>
      </c>
      <c r="P348">
        <v>290</v>
      </c>
      <c r="Q348">
        <v>-6.3</v>
      </c>
      <c r="R348">
        <v>43</v>
      </c>
      <c r="S348">
        <v>71.5</v>
      </c>
      <c r="T348">
        <v>3.9</v>
      </c>
      <c r="U348">
        <v>992.3</v>
      </c>
      <c r="V348">
        <v>1022.7</v>
      </c>
      <c r="W348">
        <v>1014.7</v>
      </c>
      <c r="X348">
        <v>1018.8</v>
      </c>
      <c r="Y348">
        <v>0</v>
      </c>
      <c r="Z348">
        <v>-7.8</v>
      </c>
      <c r="AA348">
        <v>35721</v>
      </c>
    </row>
    <row r="349" spans="1:27" x14ac:dyDescent="0.3">
      <c r="A349" s="2">
        <v>44179</v>
      </c>
      <c r="B349">
        <v>40365.653846148773</v>
      </c>
      <c r="C349">
        <v>80515</v>
      </c>
      <c r="D349">
        <f t="shared" si="9"/>
        <v>206423280</v>
      </c>
      <c r="E349">
        <v>234040000</v>
      </c>
      <c r="F349">
        <v>-7.1</v>
      </c>
      <c r="G349">
        <v>-9</v>
      </c>
      <c r="H349">
        <v>-4.5</v>
      </c>
      <c r="I349" s="4">
        <v>5.2727272730000001</v>
      </c>
      <c r="J349">
        <v>13.4</v>
      </c>
      <c r="K349">
        <v>290</v>
      </c>
      <c r="L349">
        <v>7.4</v>
      </c>
      <c r="M349">
        <v>290</v>
      </c>
      <c r="N349">
        <v>5.2</v>
      </c>
      <c r="O349">
        <v>4477</v>
      </c>
      <c r="P349">
        <v>290</v>
      </c>
      <c r="Q349">
        <v>-16.5</v>
      </c>
      <c r="R349">
        <v>35</v>
      </c>
      <c r="S349">
        <v>47.6</v>
      </c>
      <c r="T349">
        <v>1.7</v>
      </c>
      <c r="U349">
        <v>999.8</v>
      </c>
      <c r="V349">
        <v>1029.4000000000001</v>
      </c>
      <c r="W349">
        <v>1022.6</v>
      </c>
      <c r="X349">
        <v>1027.0999999999999</v>
      </c>
      <c r="Y349">
        <v>0.3</v>
      </c>
      <c r="Z349">
        <v>-10.9</v>
      </c>
      <c r="AA349">
        <v>35721</v>
      </c>
    </row>
    <row r="350" spans="1:27" x14ac:dyDescent="0.3">
      <c r="A350" s="2">
        <v>44180</v>
      </c>
      <c r="B350">
        <v>51487.819391066812</v>
      </c>
      <c r="C350">
        <v>31000</v>
      </c>
      <c r="D350">
        <f t="shared" si="9"/>
        <v>80716759.200000003</v>
      </c>
      <c r="E350">
        <v>91515600</v>
      </c>
      <c r="F350">
        <v>-8.1999999999999993</v>
      </c>
      <c r="G350">
        <v>-11.2</v>
      </c>
      <c r="H350">
        <v>-5.3</v>
      </c>
      <c r="I350" s="4">
        <v>4.7454545450000003</v>
      </c>
      <c r="J350">
        <v>13.8</v>
      </c>
      <c r="K350">
        <v>290</v>
      </c>
      <c r="L350">
        <v>7.6</v>
      </c>
      <c r="M350">
        <v>290</v>
      </c>
      <c r="N350">
        <v>5.4</v>
      </c>
      <c r="O350">
        <v>4696</v>
      </c>
      <c r="P350">
        <v>290</v>
      </c>
      <c r="Q350">
        <v>-19.899999999999999</v>
      </c>
      <c r="R350">
        <v>27</v>
      </c>
      <c r="S350">
        <v>39.1</v>
      </c>
      <c r="T350">
        <v>1.3</v>
      </c>
      <c r="U350">
        <v>1002.1</v>
      </c>
      <c r="V350">
        <v>1031.7</v>
      </c>
      <c r="W350">
        <v>1028.5999999999999</v>
      </c>
      <c r="X350">
        <v>1029.7</v>
      </c>
      <c r="Y350">
        <v>-0.8</v>
      </c>
      <c r="Z350">
        <v>-12.9</v>
      </c>
      <c r="AA350">
        <v>35721</v>
      </c>
    </row>
    <row r="351" spans="1:27" x14ac:dyDescent="0.3">
      <c r="A351" s="2">
        <v>44181</v>
      </c>
      <c r="B351">
        <v>42083.045656745293</v>
      </c>
      <c r="C351">
        <v>43040</v>
      </c>
      <c r="D351">
        <f t="shared" si="9"/>
        <v>97317851.400000006</v>
      </c>
      <c r="E351">
        <v>110337700</v>
      </c>
      <c r="F351">
        <v>-7.5</v>
      </c>
      <c r="G351">
        <v>-10.199999999999999</v>
      </c>
      <c r="H351">
        <v>-4.7</v>
      </c>
      <c r="I351" s="4">
        <v>4.2181818179999997</v>
      </c>
      <c r="J351">
        <v>14.3</v>
      </c>
      <c r="K351">
        <v>290</v>
      </c>
      <c r="L351">
        <v>8.8000000000000007</v>
      </c>
      <c r="M351">
        <v>290</v>
      </c>
      <c r="N351">
        <v>6</v>
      </c>
      <c r="O351">
        <v>5188</v>
      </c>
      <c r="P351">
        <v>290</v>
      </c>
      <c r="Q351">
        <v>-19.7</v>
      </c>
      <c r="R351">
        <v>25</v>
      </c>
      <c r="S351">
        <v>37.799999999999997</v>
      </c>
      <c r="T351">
        <v>1.3</v>
      </c>
      <c r="U351">
        <v>1002.2</v>
      </c>
      <c r="V351">
        <v>1030.9000000000001</v>
      </c>
      <c r="W351">
        <v>1028.5</v>
      </c>
      <c r="X351">
        <v>1029.7</v>
      </c>
      <c r="Y351">
        <v>-1.4</v>
      </c>
      <c r="Z351">
        <v>-12.1</v>
      </c>
      <c r="AA351">
        <v>35721</v>
      </c>
    </row>
    <row r="352" spans="1:27" x14ac:dyDescent="0.3">
      <c r="A352" s="2">
        <v>44182</v>
      </c>
      <c r="B352">
        <v>44342.915877666557</v>
      </c>
      <c r="C352">
        <v>36510</v>
      </c>
      <c r="D352">
        <f t="shared" si="9"/>
        <v>89598852</v>
      </c>
      <c r="E352">
        <v>101586000</v>
      </c>
      <c r="F352">
        <v>-6.8</v>
      </c>
      <c r="G352">
        <v>-14.2</v>
      </c>
      <c r="H352">
        <v>-1.5</v>
      </c>
      <c r="I352" s="4">
        <v>3.690909091</v>
      </c>
      <c r="J352">
        <v>13.1</v>
      </c>
      <c r="K352">
        <v>290</v>
      </c>
      <c r="L352">
        <v>7.8</v>
      </c>
      <c r="M352">
        <v>290</v>
      </c>
      <c r="N352">
        <v>3.6</v>
      </c>
      <c r="O352">
        <v>3151</v>
      </c>
      <c r="P352">
        <v>290</v>
      </c>
      <c r="Q352">
        <v>-17.7</v>
      </c>
      <c r="R352">
        <v>22</v>
      </c>
      <c r="S352">
        <v>43.6</v>
      </c>
      <c r="T352">
        <v>1.5</v>
      </c>
      <c r="U352">
        <v>1003.1</v>
      </c>
      <c r="V352">
        <v>1032.0999999999999</v>
      </c>
      <c r="W352">
        <v>1028.5999999999999</v>
      </c>
      <c r="X352">
        <v>1030.5</v>
      </c>
      <c r="Y352">
        <v>-2</v>
      </c>
      <c r="Z352">
        <v>-17.600000000000001</v>
      </c>
      <c r="AA352">
        <v>35721</v>
      </c>
    </row>
    <row r="353" spans="1:27" x14ac:dyDescent="0.3">
      <c r="A353" s="2">
        <v>44183</v>
      </c>
      <c r="B353">
        <v>37993.222704387503</v>
      </c>
      <c r="C353">
        <v>55990</v>
      </c>
      <c r="D353">
        <f t="shared" si="9"/>
        <v>133254147.59999999</v>
      </c>
      <c r="E353">
        <v>151081800</v>
      </c>
      <c r="G353">
        <v>-9.3000000000000007</v>
      </c>
      <c r="H353">
        <v>1.1000000000000001</v>
      </c>
      <c r="I353" s="4">
        <v>3.1636363639999998</v>
      </c>
      <c r="J353">
        <v>15</v>
      </c>
      <c r="K353">
        <v>290</v>
      </c>
      <c r="M353">
        <v>320</v>
      </c>
      <c r="N353">
        <v>3.4</v>
      </c>
      <c r="O353">
        <v>2908</v>
      </c>
      <c r="R353">
        <v>40</v>
      </c>
      <c r="V353">
        <v>1030.5</v>
      </c>
      <c r="W353">
        <v>1025.2</v>
      </c>
      <c r="Y353">
        <v>-0.9</v>
      </c>
      <c r="Z353">
        <v>-11.2</v>
      </c>
      <c r="AA353">
        <v>35721</v>
      </c>
    </row>
    <row r="354" spans="1:27" x14ac:dyDescent="0.3">
      <c r="A354" s="2">
        <v>44184</v>
      </c>
      <c r="B354">
        <v>37032.13451734039</v>
      </c>
      <c r="C354">
        <v>22720</v>
      </c>
      <c r="D354">
        <f t="shared" si="9"/>
        <v>55199881.799999997</v>
      </c>
      <c r="E354">
        <v>62584900</v>
      </c>
      <c r="F354">
        <v>-4.2</v>
      </c>
      <c r="G354">
        <v>-7.6</v>
      </c>
      <c r="H354">
        <v>-1.6</v>
      </c>
      <c r="I354" s="4">
        <v>2.636363636</v>
      </c>
      <c r="J354">
        <v>13.8</v>
      </c>
      <c r="K354">
        <v>320</v>
      </c>
      <c r="L354">
        <v>8.3000000000000007</v>
      </c>
      <c r="M354">
        <v>320</v>
      </c>
      <c r="N354">
        <v>5.0999999999999996</v>
      </c>
      <c r="O354">
        <v>4440</v>
      </c>
      <c r="P354">
        <v>290</v>
      </c>
      <c r="Q354">
        <v>-16.2</v>
      </c>
      <c r="R354">
        <v>23</v>
      </c>
      <c r="S354">
        <v>40.5</v>
      </c>
      <c r="T354">
        <v>1.8</v>
      </c>
      <c r="U354">
        <v>1004.4</v>
      </c>
      <c r="V354">
        <v>1033.0999999999999</v>
      </c>
      <c r="W354">
        <v>1029.5999999999999</v>
      </c>
      <c r="X354">
        <v>1031.5999999999999</v>
      </c>
      <c r="Y354">
        <v>-1.9</v>
      </c>
      <c r="Z354">
        <v>-8.5</v>
      </c>
      <c r="AA354">
        <v>35721</v>
      </c>
    </row>
    <row r="355" spans="1:27" x14ac:dyDescent="0.3">
      <c r="A355" s="2">
        <v>44185</v>
      </c>
      <c r="B355">
        <v>0</v>
      </c>
      <c r="C355">
        <v>0</v>
      </c>
      <c r="D355">
        <f t="shared" si="9"/>
        <v>0</v>
      </c>
      <c r="E355">
        <v>0</v>
      </c>
      <c r="F355">
        <v>-2.9</v>
      </c>
      <c r="G355">
        <v>-6.9</v>
      </c>
      <c r="H355">
        <v>1</v>
      </c>
      <c r="I355" s="4">
        <v>2.1090909089999998</v>
      </c>
      <c r="J355">
        <v>10.8</v>
      </c>
      <c r="K355">
        <v>270</v>
      </c>
      <c r="L355">
        <v>6.8</v>
      </c>
      <c r="M355">
        <v>290</v>
      </c>
      <c r="N355">
        <v>4.0999999999999996</v>
      </c>
      <c r="O355">
        <v>3550</v>
      </c>
      <c r="P355">
        <v>290</v>
      </c>
      <c r="Q355">
        <v>-13.6</v>
      </c>
      <c r="R355">
        <v>27</v>
      </c>
      <c r="S355">
        <v>44.8</v>
      </c>
      <c r="T355">
        <v>2.2000000000000002</v>
      </c>
      <c r="U355">
        <v>1004.7</v>
      </c>
      <c r="V355">
        <v>1033.4000000000001</v>
      </c>
      <c r="W355">
        <v>1029.5</v>
      </c>
      <c r="X355">
        <v>1031.7</v>
      </c>
      <c r="Y355">
        <v>-2</v>
      </c>
      <c r="Z355">
        <v>-7.2</v>
      </c>
      <c r="AA355">
        <v>35721</v>
      </c>
    </row>
    <row r="356" spans="1:27" x14ac:dyDescent="0.3">
      <c r="A356" s="2">
        <v>44186</v>
      </c>
      <c r="B356">
        <v>44444.123413650377</v>
      </c>
      <c r="C356">
        <v>51682</v>
      </c>
      <c r="D356">
        <f t="shared" si="9"/>
        <v>136125057.59999999</v>
      </c>
      <c r="E356">
        <v>154336800</v>
      </c>
      <c r="F356">
        <v>-1.9</v>
      </c>
      <c r="G356">
        <v>-8.8000000000000007</v>
      </c>
      <c r="H356">
        <v>3.1</v>
      </c>
      <c r="I356" s="4">
        <v>1.5818181819999999</v>
      </c>
      <c r="J356">
        <v>11.8</v>
      </c>
      <c r="K356">
        <v>290</v>
      </c>
      <c r="L356">
        <v>6.9</v>
      </c>
      <c r="M356">
        <v>290</v>
      </c>
      <c r="N356">
        <v>3.1</v>
      </c>
      <c r="O356">
        <v>2708</v>
      </c>
      <c r="P356">
        <v>290</v>
      </c>
      <c r="Q356">
        <v>-9.1</v>
      </c>
      <c r="R356">
        <v>40</v>
      </c>
      <c r="S356">
        <v>58.8</v>
      </c>
      <c r="T356">
        <v>3.1</v>
      </c>
      <c r="U356">
        <v>1002.2</v>
      </c>
      <c r="V356">
        <v>1030.9000000000001</v>
      </c>
      <c r="W356">
        <v>1027.4000000000001</v>
      </c>
      <c r="X356">
        <v>1029.0999999999999</v>
      </c>
      <c r="Y356">
        <v>-1.8</v>
      </c>
      <c r="Z356">
        <v>-12.2</v>
      </c>
      <c r="AA356">
        <v>35721</v>
      </c>
    </row>
    <row r="357" spans="1:27" x14ac:dyDescent="0.3">
      <c r="A357" s="2">
        <v>44187</v>
      </c>
      <c r="B357">
        <v>54556.212644887688</v>
      </c>
      <c r="C357">
        <v>58610</v>
      </c>
      <c r="D357">
        <f t="shared" si="9"/>
        <v>170167170.59999999</v>
      </c>
      <c r="E357">
        <v>192933300</v>
      </c>
      <c r="F357">
        <v>-1.3</v>
      </c>
      <c r="G357">
        <v>-8.1</v>
      </c>
      <c r="H357">
        <v>4</v>
      </c>
      <c r="I357" s="4">
        <v>1.054545455</v>
      </c>
      <c r="J357">
        <v>12.3</v>
      </c>
      <c r="K357">
        <v>320</v>
      </c>
      <c r="L357">
        <v>7.4</v>
      </c>
      <c r="M357">
        <v>320</v>
      </c>
      <c r="N357">
        <v>2.5</v>
      </c>
      <c r="O357">
        <v>2170</v>
      </c>
      <c r="P357">
        <v>320</v>
      </c>
      <c r="Q357">
        <v>-5.4</v>
      </c>
      <c r="R357">
        <v>54</v>
      </c>
      <c r="S357">
        <v>74.8</v>
      </c>
      <c r="T357">
        <v>4.2</v>
      </c>
      <c r="U357">
        <v>1000.1</v>
      </c>
      <c r="V357">
        <v>1028.5</v>
      </c>
      <c r="W357">
        <v>1024.5</v>
      </c>
      <c r="X357">
        <v>1026.8</v>
      </c>
      <c r="Y357">
        <v>-1.3</v>
      </c>
      <c r="Z357">
        <v>-10.7</v>
      </c>
      <c r="AA357">
        <v>35721</v>
      </c>
    </row>
    <row r="358" spans="1:27" x14ac:dyDescent="0.3">
      <c r="A358" s="2">
        <v>44188</v>
      </c>
      <c r="B358">
        <v>45259.704500510597</v>
      </c>
      <c r="C358">
        <v>89510</v>
      </c>
      <c r="D358">
        <f t="shared" si="9"/>
        <v>218472723</v>
      </c>
      <c r="E358">
        <v>247701500</v>
      </c>
      <c r="F358">
        <v>0.8</v>
      </c>
      <c r="G358">
        <v>-7.2</v>
      </c>
      <c r="H358">
        <v>7.9</v>
      </c>
      <c r="I358" s="4">
        <v>0.52727272700000005</v>
      </c>
      <c r="J358">
        <v>10.7</v>
      </c>
      <c r="K358">
        <v>320</v>
      </c>
      <c r="L358">
        <v>6.1</v>
      </c>
      <c r="M358">
        <v>320</v>
      </c>
      <c r="N358">
        <v>1.7</v>
      </c>
      <c r="O358">
        <v>1487</v>
      </c>
      <c r="P358">
        <v>160</v>
      </c>
      <c r="Q358">
        <v>-3.3</v>
      </c>
      <c r="R358">
        <v>51</v>
      </c>
      <c r="S358">
        <v>75.099999999999994</v>
      </c>
      <c r="T358">
        <v>4.9000000000000004</v>
      </c>
      <c r="U358">
        <v>997.1</v>
      </c>
      <c r="V358">
        <v>1027.9000000000001</v>
      </c>
      <c r="W358">
        <v>1019.4</v>
      </c>
      <c r="X358">
        <v>1023.6</v>
      </c>
      <c r="Y358">
        <v>-0.7</v>
      </c>
      <c r="Z358">
        <v>-10.199999999999999</v>
      </c>
      <c r="AA358">
        <v>35721</v>
      </c>
    </row>
    <row r="359" spans="1:27" x14ac:dyDescent="0.3">
      <c r="A359" s="2">
        <v>44189</v>
      </c>
      <c r="B359">
        <v>45215.845982878709</v>
      </c>
      <c r="C359">
        <v>63195</v>
      </c>
      <c r="D359">
        <f t="shared" si="9"/>
        <v>165069828</v>
      </c>
      <c r="E359">
        <v>187154000</v>
      </c>
      <c r="F359">
        <v>2.2999999999999998</v>
      </c>
      <c r="G359">
        <v>-1.3</v>
      </c>
      <c r="H359">
        <v>7</v>
      </c>
      <c r="I359" s="4">
        <v>0</v>
      </c>
      <c r="J359">
        <v>15</v>
      </c>
      <c r="K359">
        <v>290</v>
      </c>
      <c r="L359">
        <v>8.6999999999999993</v>
      </c>
      <c r="M359">
        <v>320</v>
      </c>
      <c r="N359">
        <v>4.5</v>
      </c>
      <c r="O359">
        <v>3889</v>
      </c>
      <c r="P359">
        <v>290</v>
      </c>
      <c r="Q359">
        <v>-4.9000000000000004</v>
      </c>
      <c r="R359">
        <v>30</v>
      </c>
      <c r="S359">
        <v>61.6</v>
      </c>
      <c r="T359">
        <v>4.4000000000000004</v>
      </c>
      <c r="U359">
        <v>991.1</v>
      </c>
      <c r="V359">
        <v>1019.6</v>
      </c>
      <c r="W359">
        <v>1014.7</v>
      </c>
      <c r="X359">
        <v>1017.3</v>
      </c>
      <c r="Y359">
        <v>1.5</v>
      </c>
      <c r="Z359">
        <v>-3.6</v>
      </c>
      <c r="AA359">
        <v>35721</v>
      </c>
    </row>
    <row r="360" spans="1:27" x14ac:dyDescent="0.3">
      <c r="A360" s="2">
        <v>44190</v>
      </c>
      <c r="B360">
        <v>44030.949807921781</v>
      </c>
      <c r="C360">
        <v>46580</v>
      </c>
      <c r="D360">
        <f t="shared" si="9"/>
        <v>119463813</v>
      </c>
      <c r="E360">
        <v>135446500</v>
      </c>
      <c r="F360">
        <v>-1</v>
      </c>
      <c r="G360">
        <v>-6</v>
      </c>
      <c r="H360">
        <v>2.2000000000000002</v>
      </c>
      <c r="I360" s="4">
        <v>0</v>
      </c>
      <c r="J360">
        <v>17.3</v>
      </c>
      <c r="K360">
        <v>290</v>
      </c>
      <c r="L360">
        <v>9.1</v>
      </c>
      <c r="M360">
        <v>290</v>
      </c>
      <c r="N360">
        <v>5.0999999999999996</v>
      </c>
      <c r="O360">
        <v>4386</v>
      </c>
      <c r="P360">
        <v>290</v>
      </c>
      <c r="Q360">
        <v>-11</v>
      </c>
      <c r="R360">
        <v>31</v>
      </c>
      <c r="S360">
        <v>47.6</v>
      </c>
      <c r="T360">
        <v>2.6</v>
      </c>
      <c r="U360">
        <v>996.2</v>
      </c>
      <c r="V360">
        <v>1026.2</v>
      </c>
      <c r="W360">
        <v>1019.1</v>
      </c>
      <c r="X360">
        <v>1022.8</v>
      </c>
      <c r="Y360">
        <v>-1</v>
      </c>
      <c r="Z360">
        <v>-9.6999999999999993</v>
      </c>
      <c r="AA360">
        <v>35721</v>
      </c>
    </row>
    <row r="361" spans="1:27" x14ac:dyDescent="0.3">
      <c r="A361" s="2">
        <v>44191</v>
      </c>
      <c r="B361">
        <v>46604.132767107338</v>
      </c>
      <c r="C361">
        <v>24265</v>
      </c>
      <c r="D361">
        <f t="shared" si="9"/>
        <v>69993667.799999997</v>
      </c>
      <c r="E361">
        <v>79357900</v>
      </c>
      <c r="F361">
        <v>-0.9</v>
      </c>
      <c r="G361">
        <v>-5.6</v>
      </c>
      <c r="H361">
        <v>6.3</v>
      </c>
      <c r="I361" s="4">
        <v>0</v>
      </c>
      <c r="J361">
        <v>8.5</v>
      </c>
      <c r="K361">
        <v>320</v>
      </c>
      <c r="L361">
        <v>4.9000000000000004</v>
      </c>
      <c r="M361">
        <v>320</v>
      </c>
      <c r="N361">
        <v>1.7</v>
      </c>
      <c r="O361">
        <v>1478</v>
      </c>
      <c r="P361">
        <v>140</v>
      </c>
      <c r="Q361">
        <v>-5.7</v>
      </c>
      <c r="R361">
        <v>54</v>
      </c>
      <c r="S361">
        <v>70.599999999999994</v>
      </c>
      <c r="T361">
        <v>4.0999999999999996</v>
      </c>
      <c r="U361">
        <v>999.1</v>
      </c>
      <c r="V361">
        <v>1027.9000000000001</v>
      </c>
      <c r="W361">
        <v>1023.1</v>
      </c>
      <c r="X361">
        <v>1025.8</v>
      </c>
      <c r="Y361">
        <v>-0.6</v>
      </c>
      <c r="Z361">
        <v>-8.6999999999999993</v>
      </c>
      <c r="AA361">
        <v>35721</v>
      </c>
    </row>
    <row r="362" spans="1:27" x14ac:dyDescent="0.3">
      <c r="A362" s="2">
        <v>44192</v>
      </c>
      <c r="B362">
        <v>0</v>
      </c>
      <c r="C362">
        <v>0</v>
      </c>
      <c r="D362">
        <f t="shared" si="9"/>
        <v>0</v>
      </c>
      <c r="E362">
        <v>0</v>
      </c>
      <c r="F362">
        <v>-0.7</v>
      </c>
      <c r="G362">
        <v>-5.4</v>
      </c>
      <c r="H362">
        <v>6</v>
      </c>
      <c r="I362" s="4">
        <v>0</v>
      </c>
      <c r="J362">
        <v>3.3</v>
      </c>
      <c r="K362">
        <v>320</v>
      </c>
      <c r="L362">
        <v>2.8</v>
      </c>
      <c r="M362">
        <v>320</v>
      </c>
      <c r="N362">
        <v>1.2</v>
      </c>
      <c r="O362">
        <v>1039</v>
      </c>
      <c r="P362">
        <v>320</v>
      </c>
      <c r="Q362">
        <v>-3.1</v>
      </c>
      <c r="R362">
        <v>60</v>
      </c>
      <c r="S362">
        <v>84.5</v>
      </c>
      <c r="T362">
        <v>4.9000000000000004</v>
      </c>
      <c r="U362">
        <v>997.2</v>
      </c>
      <c r="V362">
        <v>1026.3</v>
      </c>
      <c r="W362">
        <v>1021.2</v>
      </c>
      <c r="X362">
        <v>1023.9</v>
      </c>
      <c r="Y362">
        <v>-0.3</v>
      </c>
      <c r="Z362">
        <v>-7.9</v>
      </c>
      <c r="AA362">
        <v>35721</v>
      </c>
    </row>
    <row r="363" spans="1:27" x14ac:dyDescent="0.3">
      <c r="A363" s="2">
        <v>44193</v>
      </c>
      <c r="B363">
        <v>43207.285778989994</v>
      </c>
      <c r="C363">
        <v>79088</v>
      </c>
      <c r="D363">
        <f t="shared" si="9"/>
        <v>204888070.80000001</v>
      </c>
      <c r="E363">
        <v>232299400</v>
      </c>
      <c r="F363">
        <v>1.7</v>
      </c>
      <c r="G363">
        <v>-3.8</v>
      </c>
      <c r="H363">
        <v>9.9</v>
      </c>
      <c r="I363" s="4">
        <v>0</v>
      </c>
      <c r="J363">
        <v>3.6</v>
      </c>
      <c r="K363">
        <v>140</v>
      </c>
      <c r="L363">
        <v>3</v>
      </c>
      <c r="M363">
        <v>320</v>
      </c>
      <c r="N363">
        <v>1.5</v>
      </c>
      <c r="O363">
        <v>1269</v>
      </c>
      <c r="P363">
        <v>320</v>
      </c>
      <c r="Q363">
        <v>-2</v>
      </c>
      <c r="R363">
        <v>53</v>
      </c>
      <c r="S363">
        <v>78.5</v>
      </c>
      <c r="T363">
        <v>5.3</v>
      </c>
      <c r="U363">
        <v>998.1</v>
      </c>
      <c r="V363">
        <v>1026.4000000000001</v>
      </c>
      <c r="W363">
        <v>1022.8</v>
      </c>
      <c r="X363">
        <v>1024.5</v>
      </c>
      <c r="Y363">
        <v>1.8</v>
      </c>
      <c r="Z363">
        <v>-6.8</v>
      </c>
      <c r="AA363">
        <v>35721</v>
      </c>
    </row>
    <row r="364" spans="1:27" x14ac:dyDescent="0.3">
      <c r="A364" s="2">
        <v>44194</v>
      </c>
      <c r="B364">
        <v>49152.341462580029</v>
      </c>
      <c r="C364">
        <v>74520</v>
      </c>
      <c r="D364">
        <f t="shared" si="9"/>
        <v>198259223.40000001</v>
      </c>
      <c r="E364">
        <v>224783700</v>
      </c>
      <c r="F364">
        <v>0.4</v>
      </c>
      <c r="G364">
        <v>-4.8</v>
      </c>
      <c r="H364">
        <v>7.8</v>
      </c>
      <c r="I364" s="4">
        <v>0</v>
      </c>
      <c r="J364">
        <v>12.5</v>
      </c>
      <c r="K364">
        <v>290</v>
      </c>
      <c r="L364">
        <v>7.8</v>
      </c>
      <c r="M364">
        <v>290</v>
      </c>
      <c r="N364">
        <v>3.4</v>
      </c>
      <c r="O364">
        <v>2900</v>
      </c>
      <c r="P364">
        <v>290</v>
      </c>
      <c r="Q364">
        <v>-3.4</v>
      </c>
      <c r="R364">
        <v>37</v>
      </c>
      <c r="S364">
        <v>77.8</v>
      </c>
      <c r="T364">
        <v>4.8</v>
      </c>
      <c r="U364">
        <v>993.7</v>
      </c>
      <c r="V364">
        <v>1025</v>
      </c>
      <c r="W364">
        <v>1016.2</v>
      </c>
      <c r="X364">
        <v>1020.1</v>
      </c>
      <c r="Y364">
        <v>0.3</v>
      </c>
      <c r="Z364">
        <v>-7.7</v>
      </c>
      <c r="AA364">
        <v>35721</v>
      </c>
    </row>
    <row r="365" spans="1:27" x14ac:dyDescent="0.3">
      <c r="A365" s="2">
        <v>44195</v>
      </c>
      <c r="B365">
        <v>41466.79088267887</v>
      </c>
      <c r="C365">
        <v>49600</v>
      </c>
      <c r="D365">
        <f t="shared" si="9"/>
        <v>134430382.80000001</v>
      </c>
      <c r="E365">
        <v>152415400</v>
      </c>
      <c r="F365">
        <v>-8.6999999999999993</v>
      </c>
      <c r="G365">
        <v>-11.4</v>
      </c>
      <c r="H365">
        <v>-0.8</v>
      </c>
      <c r="I365" s="4">
        <v>0</v>
      </c>
      <c r="J365">
        <v>15.7</v>
      </c>
      <c r="K365">
        <v>290</v>
      </c>
      <c r="L365">
        <v>10</v>
      </c>
      <c r="M365">
        <v>290</v>
      </c>
      <c r="N365">
        <v>6.6</v>
      </c>
      <c r="O365">
        <v>5666</v>
      </c>
      <c r="P365">
        <v>290</v>
      </c>
      <c r="Q365">
        <v>-17</v>
      </c>
      <c r="R365">
        <v>34</v>
      </c>
      <c r="S365">
        <v>51.9</v>
      </c>
      <c r="T365">
        <v>1.7</v>
      </c>
      <c r="U365">
        <v>992.7</v>
      </c>
      <c r="V365">
        <v>1024</v>
      </c>
      <c r="W365">
        <v>1016.2</v>
      </c>
      <c r="X365">
        <v>1020</v>
      </c>
      <c r="Y365">
        <v>-4.0999999999999996</v>
      </c>
      <c r="Z365">
        <v>-11.9</v>
      </c>
      <c r="AA365">
        <v>35721</v>
      </c>
    </row>
    <row r="366" spans="1:27" x14ac:dyDescent="0.3">
      <c r="A366" s="2">
        <v>44196</v>
      </c>
      <c r="B366">
        <v>41869.097248968334</v>
      </c>
      <c r="C366">
        <v>14640</v>
      </c>
      <c r="D366">
        <f t="shared" si="9"/>
        <v>34796399.399999999</v>
      </c>
      <c r="E366">
        <v>39451700</v>
      </c>
      <c r="F366">
        <v>-8.4</v>
      </c>
      <c r="G366">
        <v>-14.3</v>
      </c>
      <c r="H366">
        <v>-3.9</v>
      </c>
      <c r="I366" s="4">
        <v>0</v>
      </c>
      <c r="J366">
        <v>16.100000000000001</v>
      </c>
      <c r="K366">
        <v>290</v>
      </c>
      <c r="L366">
        <v>9.5</v>
      </c>
      <c r="M366">
        <v>290</v>
      </c>
      <c r="N366">
        <v>6.5</v>
      </c>
      <c r="O366">
        <v>5585</v>
      </c>
      <c r="P366">
        <v>290</v>
      </c>
      <c r="Q366">
        <v>-16.399999999999999</v>
      </c>
      <c r="R366">
        <v>39</v>
      </c>
      <c r="S366">
        <v>53.1</v>
      </c>
      <c r="T366">
        <v>1.8</v>
      </c>
      <c r="U366">
        <v>997.5</v>
      </c>
      <c r="V366">
        <v>1026.8</v>
      </c>
      <c r="W366">
        <v>1022.4</v>
      </c>
      <c r="X366">
        <v>1025</v>
      </c>
      <c r="Y366">
        <v>-6.8</v>
      </c>
      <c r="Z366">
        <v>-14.8</v>
      </c>
      <c r="AA366">
        <v>35721</v>
      </c>
    </row>
    <row r="367" spans="1:27" x14ac:dyDescent="0.3">
      <c r="A367" s="2">
        <v>44197</v>
      </c>
      <c r="B367">
        <v>0</v>
      </c>
      <c r="C367">
        <v>0</v>
      </c>
      <c r="D367">
        <f>E367*0.888</f>
        <v>0</v>
      </c>
      <c r="E367">
        <v>0</v>
      </c>
      <c r="F367">
        <v>-3.8</v>
      </c>
      <c r="G367">
        <v>-10</v>
      </c>
      <c r="H367">
        <v>0.5</v>
      </c>
      <c r="I367" s="4">
        <v>0</v>
      </c>
      <c r="J367">
        <v>12.6</v>
      </c>
      <c r="K367">
        <v>270</v>
      </c>
      <c r="L367">
        <v>7.9</v>
      </c>
      <c r="M367">
        <v>320</v>
      </c>
      <c r="N367">
        <v>4.2</v>
      </c>
      <c r="O367">
        <v>3608</v>
      </c>
      <c r="P367">
        <v>320</v>
      </c>
      <c r="Q367">
        <v>-11</v>
      </c>
      <c r="R367">
        <v>42</v>
      </c>
      <c r="S367">
        <v>57.6</v>
      </c>
      <c r="T367">
        <v>2.7</v>
      </c>
      <c r="U367">
        <v>998.6</v>
      </c>
      <c r="V367">
        <v>1027.7</v>
      </c>
      <c r="W367">
        <v>1023.7</v>
      </c>
      <c r="X367">
        <v>1025.5</v>
      </c>
      <c r="Y367">
        <v>-3.2</v>
      </c>
      <c r="Z367">
        <v>-13.8</v>
      </c>
      <c r="AA367">
        <v>35773</v>
      </c>
    </row>
    <row r="368" spans="1:27" x14ac:dyDescent="0.3">
      <c r="A368" s="2">
        <v>44198</v>
      </c>
      <c r="B368">
        <v>0</v>
      </c>
      <c r="C368">
        <v>0</v>
      </c>
      <c r="D368">
        <f t="shared" ref="D368:D397" si="10">E368*0.888</f>
        <v>0</v>
      </c>
      <c r="E368">
        <v>0</v>
      </c>
      <c r="F368">
        <v>-3.4</v>
      </c>
      <c r="G368">
        <v>-5.4</v>
      </c>
      <c r="H368">
        <v>-0.9</v>
      </c>
      <c r="I368" s="4">
        <v>0</v>
      </c>
      <c r="J368">
        <v>12.9</v>
      </c>
      <c r="K368">
        <v>270</v>
      </c>
      <c r="L368">
        <v>8.3000000000000007</v>
      </c>
      <c r="M368">
        <v>320</v>
      </c>
      <c r="N368">
        <v>4.8</v>
      </c>
      <c r="O368">
        <v>4175</v>
      </c>
      <c r="P368">
        <v>290</v>
      </c>
      <c r="Q368">
        <v>-15.1</v>
      </c>
      <c r="R368">
        <v>21</v>
      </c>
      <c r="S368">
        <v>42.4</v>
      </c>
      <c r="T368">
        <v>2</v>
      </c>
      <c r="U368">
        <v>1000.7</v>
      </c>
      <c r="V368">
        <v>1030.0999999999999</v>
      </c>
      <c r="W368">
        <v>1024.5</v>
      </c>
      <c r="X368">
        <v>1027.7</v>
      </c>
      <c r="Y368">
        <v>-2.9</v>
      </c>
      <c r="Z368">
        <v>-6.5</v>
      </c>
      <c r="AA368">
        <v>35773</v>
      </c>
    </row>
    <row r="369" spans="1:27" x14ac:dyDescent="0.3">
      <c r="A369" s="2">
        <v>44199</v>
      </c>
      <c r="B369">
        <v>0</v>
      </c>
      <c r="C369">
        <v>0</v>
      </c>
      <c r="D369">
        <f t="shared" si="10"/>
        <v>0</v>
      </c>
      <c r="E369">
        <v>0</v>
      </c>
      <c r="F369">
        <v>-4</v>
      </c>
      <c r="G369">
        <v>-7.6</v>
      </c>
      <c r="H369">
        <v>-1.2</v>
      </c>
      <c r="I369" s="4">
        <v>0</v>
      </c>
      <c r="J369">
        <v>14.7</v>
      </c>
      <c r="K369">
        <v>290</v>
      </c>
      <c r="L369">
        <v>8.5</v>
      </c>
      <c r="M369">
        <v>290</v>
      </c>
      <c r="N369">
        <v>6</v>
      </c>
      <c r="O369">
        <v>5171</v>
      </c>
      <c r="P369">
        <v>290</v>
      </c>
      <c r="Q369">
        <v>-15.2</v>
      </c>
      <c r="R369">
        <v>29</v>
      </c>
      <c r="S369">
        <v>41.8</v>
      </c>
      <c r="T369">
        <v>1.9</v>
      </c>
      <c r="U369">
        <v>1005.3</v>
      </c>
      <c r="V369">
        <v>1034.7</v>
      </c>
      <c r="W369">
        <v>1029.5999999999999</v>
      </c>
      <c r="X369">
        <v>1032.5</v>
      </c>
      <c r="Y369">
        <v>-4.2</v>
      </c>
      <c r="Z369">
        <v>-8.3000000000000007</v>
      </c>
      <c r="AA369">
        <v>35773</v>
      </c>
    </row>
    <row r="370" spans="1:27" x14ac:dyDescent="0.3">
      <c r="A370" s="2">
        <v>44200</v>
      </c>
      <c r="B370">
        <v>47302.95816245977</v>
      </c>
      <c r="C370">
        <v>91600</v>
      </c>
      <c r="D370">
        <f t="shared" si="10"/>
        <v>286023556.80000001</v>
      </c>
      <c r="E370">
        <v>322098600</v>
      </c>
      <c r="F370">
        <v>-3.1</v>
      </c>
      <c r="G370">
        <v>-10.8</v>
      </c>
      <c r="H370">
        <v>2.6</v>
      </c>
      <c r="I370" s="4">
        <v>0</v>
      </c>
      <c r="J370">
        <v>12.1</v>
      </c>
      <c r="K370">
        <v>290</v>
      </c>
      <c r="L370">
        <v>7.2</v>
      </c>
      <c r="M370">
        <v>290</v>
      </c>
      <c r="N370">
        <v>2.4</v>
      </c>
      <c r="O370">
        <v>2105</v>
      </c>
      <c r="P370">
        <v>320</v>
      </c>
      <c r="Q370">
        <v>-13</v>
      </c>
      <c r="R370">
        <v>28</v>
      </c>
      <c r="S370">
        <v>47.6</v>
      </c>
      <c r="T370">
        <v>2.2999999999999998</v>
      </c>
      <c r="U370">
        <v>1004.2</v>
      </c>
      <c r="V370">
        <v>1034.3</v>
      </c>
      <c r="W370">
        <v>1028.7</v>
      </c>
      <c r="X370">
        <v>1031.3</v>
      </c>
      <c r="Y370">
        <v>-2.4</v>
      </c>
      <c r="Z370">
        <v>-13.8</v>
      </c>
      <c r="AA370">
        <v>35773</v>
      </c>
    </row>
    <row r="371" spans="1:27" x14ac:dyDescent="0.3">
      <c r="A371" s="2">
        <v>44201</v>
      </c>
      <c r="B371">
        <v>51088.126696443578</v>
      </c>
      <c r="C371">
        <v>87801</v>
      </c>
      <c r="D371">
        <f t="shared" si="10"/>
        <v>260960733.59999999</v>
      </c>
      <c r="E371">
        <v>293874700</v>
      </c>
      <c r="F371">
        <v>-3.1</v>
      </c>
      <c r="G371">
        <v>-7.5</v>
      </c>
      <c r="H371">
        <v>0.6</v>
      </c>
      <c r="I371" s="4">
        <v>0</v>
      </c>
      <c r="J371">
        <v>15.4</v>
      </c>
      <c r="K371">
        <v>290</v>
      </c>
      <c r="L371">
        <v>9.5</v>
      </c>
      <c r="M371">
        <v>290</v>
      </c>
      <c r="N371">
        <v>4.7</v>
      </c>
      <c r="O371">
        <v>4070</v>
      </c>
      <c r="P371">
        <v>290</v>
      </c>
      <c r="Q371">
        <v>-14.1</v>
      </c>
      <c r="R371">
        <v>21</v>
      </c>
      <c r="S371">
        <v>45.5</v>
      </c>
      <c r="T371">
        <v>2.2999999999999998</v>
      </c>
      <c r="U371">
        <v>1001</v>
      </c>
      <c r="V371">
        <v>1029.5999999999999</v>
      </c>
      <c r="W371">
        <v>1025.9000000000001</v>
      </c>
      <c r="X371">
        <v>1028</v>
      </c>
      <c r="Y371">
        <v>-1.7</v>
      </c>
      <c r="Z371">
        <v>-8.8000000000000007</v>
      </c>
      <c r="AA371">
        <v>35773</v>
      </c>
    </row>
    <row r="372" spans="1:27" x14ac:dyDescent="0.3">
      <c r="A372" s="2">
        <v>44202</v>
      </c>
      <c r="B372">
        <v>59281.126278659751</v>
      </c>
      <c r="C372">
        <v>71715</v>
      </c>
      <c r="D372">
        <f t="shared" si="10"/>
        <v>215445228</v>
      </c>
      <c r="E372">
        <v>242618500</v>
      </c>
      <c r="F372">
        <v>-7.7</v>
      </c>
      <c r="G372">
        <v>-12.3</v>
      </c>
      <c r="H372">
        <v>-2.9</v>
      </c>
      <c r="I372" s="4">
        <v>0</v>
      </c>
      <c r="J372">
        <v>14.1</v>
      </c>
      <c r="K372">
        <v>290</v>
      </c>
      <c r="L372">
        <v>7.7</v>
      </c>
      <c r="M372">
        <v>290</v>
      </c>
      <c r="N372">
        <v>3.6</v>
      </c>
      <c r="O372">
        <v>3140</v>
      </c>
      <c r="P372">
        <v>290</v>
      </c>
      <c r="Q372">
        <v>-17.5</v>
      </c>
      <c r="R372">
        <v>21</v>
      </c>
      <c r="S372">
        <v>47.6</v>
      </c>
      <c r="T372">
        <v>1.6</v>
      </c>
      <c r="U372">
        <v>996.3</v>
      </c>
      <c r="V372">
        <v>1029</v>
      </c>
      <c r="W372">
        <v>1017</v>
      </c>
      <c r="X372">
        <v>1023.7</v>
      </c>
      <c r="Y372">
        <v>-6.3</v>
      </c>
      <c r="Z372">
        <v>-13.6</v>
      </c>
      <c r="AA372">
        <v>35773</v>
      </c>
    </row>
    <row r="373" spans="1:27" x14ac:dyDescent="0.3">
      <c r="A373" s="2">
        <v>44203</v>
      </c>
      <c r="B373">
        <v>55845.750542474219</v>
      </c>
      <c r="C373">
        <v>80254</v>
      </c>
      <c r="D373">
        <f t="shared" si="10"/>
        <v>246322675.20000002</v>
      </c>
      <c r="E373">
        <v>277390400</v>
      </c>
      <c r="F373">
        <v>-12.6</v>
      </c>
      <c r="G373">
        <v>-14.4</v>
      </c>
      <c r="H373">
        <v>-6.5</v>
      </c>
      <c r="I373" s="4">
        <v>0.9</v>
      </c>
      <c r="J373">
        <v>20.8</v>
      </c>
      <c r="K373">
        <v>290</v>
      </c>
      <c r="L373">
        <v>11.7</v>
      </c>
      <c r="M373">
        <v>290</v>
      </c>
      <c r="N373">
        <v>7.6</v>
      </c>
      <c r="O373">
        <v>6554</v>
      </c>
      <c r="P373">
        <v>290</v>
      </c>
      <c r="Q373">
        <v>-24.5</v>
      </c>
      <c r="R373">
        <v>25</v>
      </c>
      <c r="S373">
        <v>36.6</v>
      </c>
      <c r="T373">
        <v>0.9</v>
      </c>
      <c r="U373">
        <v>995.5</v>
      </c>
      <c r="V373">
        <v>1025.5</v>
      </c>
      <c r="W373">
        <v>1016</v>
      </c>
      <c r="X373">
        <v>1023.3</v>
      </c>
      <c r="Y373">
        <v>-7.3</v>
      </c>
      <c r="Z373">
        <v>-15</v>
      </c>
      <c r="AA373">
        <v>35773</v>
      </c>
    </row>
    <row r="374" spans="1:27" x14ac:dyDescent="0.3">
      <c r="A374" s="2">
        <v>44204</v>
      </c>
      <c r="B374">
        <v>61833.446768686437</v>
      </c>
      <c r="C374">
        <v>51440</v>
      </c>
      <c r="D374">
        <f t="shared" si="10"/>
        <v>150875906.40000001</v>
      </c>
      <c r="E374">
        <v>169905300</v>
      </c>
      <c r="F374">
        <v>-12.9</v>
      </c>
      <c r="G374">
        <v>-17</v>
      </c>
      <c r="H374">
        <v>-9.4</v>
      </c>
      <c r="I374" s="4">
        <v>0.72</v>
      </c>
      <c r="J374">
        <v>16.399999999999999</v>
      </c>
      <c r="K374">
        <v>290</v>
      </c>
      <c r="L374">
        <v>9</v>
      </c>
      <c r="M374">
        <v>290</v>
      </c>
      <c r="N374">
        <v>6.6</v>
      </c>
      <c r="O374">
        <v>5737</v>
      </c>
      <c r="P374">
        <v>290</v>
      </c>
      <c r="Q374">
        <v>-23.6</v>
      </c>
      <c r="R374">
        <v>32</v>
      </c>
      <c r="S374">
        <v>40.799999999999997</v>
      </c>
      <c r="T374">
        <v>0.9</v>
      </c>
      <c r="U374">
        <v>995</v>
      </c>
      <c r="V374">
        <v>1025.3</v>
      </c>
      <c r="W374">
        <v>1020.6</v>
      </c>
      <c r="X374">
        <v>1022.9</v>
      </c>
      <c r="Y374">
        <v>-10.5</v>
      </c>
      <c r="Z374">
        <v>-17.399999999999999</v>
      </c>
      <c r="AA374">
        <v>35773</v>
      </c>
    </row>
    <row r="375" spans="1:27" x14ac:dyDescent="0.3">
      <c r="A375" s="2">
        <v>44205</v>
      </c>
      <c r="B375">
        <v>70717.356515967404</v>
      </c>
      <c r="C375">
        <v>14140</v>
      </c>
      <c r="D375">
        <f t="shared" si="10"/>
        <v>43665801.600000001</v>
      </c>
      <c r="E375">
        <v>49173200</v>
      </c>
      <c r="F375">
        <v>-10.8</v>
      </c>
      <c r="G375">
        <v>-15</v>
      </c>
      <c r="H375">
        <v>-7.2</v>
      </c>
      <c r="I375" s="4">
        <v>0.54</v>
      </c>
      <c r="J375">
        <v>14.2</v>
      </c>
      <c r="K375">
        <v>270</v>
      </c>
      <c r="L375">
        <v>8</v>
      </c>
      <c r="M375">
        <v>290</v>
      </c>
      <c r="N375">
        <v>5.3</v>
      </c>
      <c r="O375">
        <v>4572</v>
      </c>
      <c r="P375">
        <v>290</v>
      </c>
      <c r="Q375">
        <v>-21.3</v>
      </c>
      <c r="R375">
        <v>31</v>
      </c>
      <c r="S375">
        <v>41.9</v>
      </c>
      <c r="T375">
        <v>1.1000000000000001</v>
      </c>
      <c r="U375">
        <v>995.7</v>
      </c>
      <c r="V375">
        <v>1026.0999999999999</v>
      </c>
      <c r="W375">
        <v>1021</v>
      </c>
      <c r="X375">
        <v>1023.4</v>
      </c>
      <c r="Y375">
        <v>-8.9</v>
      </c>
      <c r="Z375">
        <v>-16.3</v>
      </c>
      <c r="AA375">
        <v>35773</v>
      </c>
    </row>
    <row r="376" spans="1:27" x14ac:dyDescent="0.3">
      <c r="A376" s="2">
        <v>44206</v>
      </c>
      <c r="B376">
        <v>0</v>
      </c>
      <c r="C376">
        <v>0</v>
      </c>
      <c r="D376">
        <f t="shared" si="10"/>
        <v>0</v>
      </c>
      <c r="E376">
        <v>0</v>
      </c>
      <c r="F376">
        <v>-7.9</v>
      </c>
      <c r="G376">
        <v>-16.100000000000001</v>
      </c>
      <c r="H376">
        <v>-2.2000000000000002</v>
      </c>
      <c r="I376" s="4">
        <v>0.36</v>
      </c>
      <c r="J376">
        <v>11.4</v>
      </c>
      <c r="K376">
        <v>290</v>
      </c>
      <c r="L376">
        <v>7.2</v>
      </c>
      <c r="M376">
        <v>290</v>
      </c>
      <c r="N376">
        <v>3.3</v>
      </c>
      <c r="O376">
        <v>2822</v>
      </c>
      <c r="P376">
        <v>290</v>
      </c>
      <c r="Q376">
        <v>-17.399999999999999</v>
      </c>
      <c r="R376">
        <v>29</v>
      </c>
      <c r="S376">
        <v>48.3</v>
      </c>
      <c r="T376">
        <v>1.6</v>
      </c>
      <c r="U376">
        <v>1000.1</v>
      </c>
      <c r="V376">
        <v>1029.5999999999999</v>
      </c>
      <c r="W376">
        <v>1025</v>
      </c>
      <c r="X376">
        <v>1027.5</v>
      </c>
      <c r="Y376">
        <v>-6.6</v>
      </c>
      <c r="Z376">
        <v>-18.8</v>
      </c>
      <c r="AA376">
        <v>35773</v>
      </c>
    </row>
    <row r="377" spans="1:27" x14ac:dyDescent="0.3">
      <c r="A377" s="2">
        <v>44207</v>
      </c>
      <c r="B377">
        <v>54557.252760800853</v>
      </c>
      <c r="C377">
        <v>73570</v>
      </c>
      <c r="D377">
        <f t="shared" si="10"/>
        <v>226420552.80000001</v>
      </c>
      <c r="E377">
        <v>254978100</v>
      </c>
      <c r="F377">
        <v>-8.4</v>
      </c>
      <c r="G377">
        <v>-14</v>
      </c>
      <c r="H377">
        <v>-3.6</v>
      </c>
      <c r="I377" s="4">
        <v>0.18</v>
      </c>
      <c r="J377">
        <v>5.0999999999999996</v>
      </c>
      <c r="K377">
        <v>340</v>
      </c>
      <c r="L377">
        <v>2.8</v>
      </c>
      <c r="M377">
        <v>320</v>
      </c>
      <c r="N377">
        <v>1.1000000000000001</v>
      </c>
      <c r="O377">
        <v>915</v>
      </c>
      <c r="P377">
        <v>160</v>
      </c>
      <c r="Q377">
        <v>-13.9</v>
      </c>
      <c r="R377">
        <v>44</v>
      </c>
      <c r="S377">
        <v>66</v>
      </c>
      <c r="T377">
        <v>2.1</v>
      </c>
      <c r="U377">
        <v>999.4</v>
      </c>
      <c r="V377">
        <v>1031.4000000000001</v>
      </c>
      <c r="W377">
        <v>1023.2</v>
      </c>
      <c r="X377">
        <v>1026.9000000000001</v>
      </c>
      <c r="Y377">
        <v>-7.4</v>
      </c>
      <c r="Z377">
        <v>-16.7</v>
      </c>
      <c r="AA377">
        <v>35773</v>
      </c>
    </row>
    <row r="378" spans="1:27" x14ac:dyDescent="0.3">
      <c r="A378" s="2">
        <v>44208</v>
      </c>
      <c r="B378">
        <v>66152.325831900453</v>
      </c>
      <c r="C378">
        <v>53770</v>
      </c>
      <c r="D378">
        <f t="shared" si="10"/>
        <v>173439453.59999999</v>
      </c>
      <c r="E378">
        <v>195314700</v>
      </c>
      <c r="F378">
        <v>-5.5</v>
      </c>
      <c r="G378">
        <v>-14.6</v>
      </c>
      <c r="H378">
        <v>2.1</v>
      </c>
      <c r="I378" s="4">
        <v>0</v>
      </c>
      <c r="J378">
        <v>8.6</v>
      </c>
      <c r="K378">
        <v>320</v>
      </c>
      <c r="L378">
        <v>4.0999999999999996</v>
      </c>
      <c r="M378">
        <v>320</v>
      </c>
      <c r="N378">
        <v>1.3</v>
      </c>
      <c r="O378">
        <v>1093</v>
      </c>
      <c r="P378">
        <v>160</v>
      </c>
      <c r="Q378">
        <v>-11.1</v>
      </c>
      <c r="R378">
        <v>39</v>
      </c>
      <c r="S378">
        <v>66.900000000000006</v>
      </c>
      <c r="T378">
        <v>2.7</v>
      </c>
      <c r="U378">
        <v>991.9</v>
      </c>
      <c r="V378">
        <v>1023.1</v>
      </c>
      <c r="W378">
        <v>1015.6</v>
      </c>
      <c r="X378">
        <v>1018.9</v>
      </c>
      <c r="Y378">
        <v>-5.0999999999999996</v>
      </c>
      <c r="Z378">
        <v>-18.600000000000001</v>
      </c>
      <c r="AA378">
        <v>35773</v>
      </c>
    </row>
    <row r="379" spans="1:27" x14ac:dyDescent="0.3">
      <c r="A379" s="2">
        <v>44209</v>
      </c>
      <c r="B379">
        <v>49592.65317500347</v>
      </c>
      <c r="C379">
        <v>114460</v>
      </c>
      <c r="D379">
        <f t="shared" si="10"/>
        <v>375857899.19999999</v>
      </c>
      <c r="E379">
        <v>423263400</v>
      </c>
      <c r="F379">
        <v>2.6</v>
      </c>
      <c r="G379">
        <v>-4.5999999999999996</v>
      </c>
      <c r="H379">
        <v>8.6</v>
      </c>
      <c r="I379" s="4">
        <v>0.02</v>
      </c>
      <c r="J379">
        <v>15.1</v>
      </c>
      <c r="K379">
        <v>290</v>
      </c>
      <c r="L379">
        <v>5.9</v>
      </c>
      <c r="M379">
        <v>270</v>
      </c>
      <c r="N379">
        <v>2</v>
      </c>
      <c r="O379">
        <v>1715</v>
      </c>
      <c r="P379">
        <v>270</v>
      </c>
      <c r="Q379">
        <v>-3.4</v>
      </c>
      <c r="R379">
        <v>34</v>
      </c>
      <c r="S379">
        <v>67</v>
      </c>
      <c r="T379">
        <v>4.8</v>
      </c>
      <c r="U379">
        <v>990.1</v>
      </c>
      <c r="V379">
        <v>1018.7</v>
      </c>
      <c r="W379">
        <v>1012.6</v>
      </c>
      <c r="X379">
        <v>1016.2</v>
      </c>
      <c r="Y379">
        <v>2</v>
      </c>
      <c r="Z379">
        <v>-5.8</v>
      </c>
      <c r="AA379">
        <v>35773</v>
      </c>
    </row>
    <row r="380" spans="1:27" x14ac:dyDescent="0.3">
      <c r="A380" s="2">
        <v>44210</v>
      </c>
      <c r="B380">
        <v>57233.471447624514</v>
      </c>
      <c r="C380">
        <v>86345</v>
      </c>
      <c r="D380">
        <f t="shared" si="10"/>
        <v>264066957.59999999</v>
      </c>
      <c r="E380">
        <v>297372700</v>
      </c>
      <c r="F380">
        <v>1.4</v>
      </c>
      <c r="G380">
        <v>-3.4</v>
      </c>
      <c r="H380">
        <v>9.3000000000000007</v>
      </c>
      <c r="I380" s="4">
        <v>0.04</v>
      </c>
      <c r="J380">
        <v>11.4</v>
      </c>
      <c r="K380">
        <v>290</v>
      </c>
      <c r="L380">
        <v>7.1</v>
      </c>
      <c r="M380">
        <v>320</v>
      </c>
      <c r="N380">
        <v>2.4</v>
      </c>
      <c r="O380">
        <v>2103</v>
      </c>
      <c r="P380">
        <v>320</v>
      </c>
      <c r="Q380">
        <v>-8.8000000000000007</v>
      </c>
      <c r="R380">
        <v>18</v>
      </c>
      <c r="S380">
        <v>49.5</v>
      </c>
      <c r="T380">
        <v>3.2</v>
      </c>
      <c r="U380">
        <v>996.4</v>
      </c>
      <c r="V380">
        <v>1025.3</v>
      </c>
      <c r="W380">
        <v>1017.3</v>
      </c>
      <c r="X380">
        <v>1022.8</v>
      </c>
      <c r="Y380">
        <v>1.9</v>
      </c>
      <c r="Z380">
        <v>-8.1</v>
      </c>
      <c r="AA380">
        <v>35773</v>
      </c>
    </row>
    <row r="381" spans="1:27" x14ac:dyDescent="0.3">
      <c r="A381" s="2">
        <v>44211</v>
      </c>
      <c r="B381">
        <v>48757.302035109307</v>
      </c>
      <c r="C381">
        <v>133960</v>
      </c>
      <c r="D381">
        <f t="shared" si="10"/>
        <v>427024015.19999999</v>
      </c>
      <c r="E381">
        <v>480882900</v>
      </c>
      <c r="F381">
        <v>2.6</v>
      </c>
      <c r="G381">
        <v>-4.5</v>
      </c>
      <c r="H381">
        <v>11.4</v>
      </c>
      <c r="I381" s="4">
        <v>0.06</v>
      </c>
      <c r="J381">
        <v>15.7</v>
      </c>
      <c r="K381">
        <v>290</v>
      </c>
      <c r="L381">
        <v>8.9</v>
      </c>
      <c r="M381">
        <v>320</v>
      </c>
      <c r="N381">
        <v>2.2999999999999998</v>
      </c>
      <c r="O381">
        <v>1991</v>
      </c>
      <c r="P381">
        <v>290</v>
      </c>
      <c r="Q381">
        <v>-3.4</v>
      </c>
      <c r="R381">
        <v>50</v>
      </c>
      <c r="S381">
        <v>65</v>
      </c>
      <c r="T381">
        <v>4.8</v>
      </c>
      <c r="U381">
        <v>991.3</v>
      </c>
      <c r="V381">
        <v>1023.6</v>
      </c>
      <c r="W381">
        <v>1012.4</v>
      </c>
      <c r="X381">
        <v>1017.4</v>
      </c>
      <c r="Y381">
        <v>0.8</v>
      </c>
      <c r="Z381">
        <v>-6.6</v>
      </c>
      <c r="AA381">
        <v>35773</v>
      </c>
    </row>
    <row r="382" spans="1:27" x14ac:dyDescent="0.3">
      <c r="A382" s="2">
        <v>44212</v>
      </c>
      <c r="B382">
        <v>50479.623290401541</v>
      </c>
      <c r="C382">
        <v>43272</v>
      </c>
      <c r="D382">
        <f t="shared" si="10"/>
        <v>126348280.8</v>
      </c>
      <c r="E382">
        <v>142284100</v>
      </c>
      <c r="F382">
        <v>-2</v>
      </c>
      <c r="G382">
        <v>-5.9</v>
      </c>
      <c r="H382">
        <v>4.0999999999999996</v>
      </c>
      <c r="I382" s="4">
        <v>0.08</v>
      </c>
      <c r="J382">
        <v>11.6</v>
      </c>
      <c r="K382">
        <v>320</v>
      </c>
      <c r="L382">
        <v>7.1</v>
      </c>
      <c r="M382">
        <v>290</v>
      </c>
      <c r="N382">
        <v>5.3</v>
      </c>
      <c r="O382">
        <v>4589</v>
      </c>
      <c r="P382">
        <v>290</v>
      </c>
      <c r="Q382">
        <v>-9.6</v>
      </c>
      <c r="R382">
        <v>40</v>
      </c>
      <c r="S382">
        <v>56.3</v>
      </c>
      <c r="T382">
        <v>3.1</v>
      </c>
      <c r="U382">
        <v>996.6</v>
      </c>
      <c r="V382">
        <v>1027.4000000000001</v>
      </c>
      <c r="W382">
        <v>1016.5</v>
      </c>
      <c r="X382">
        <v>1023.3</v>
      </c>
      <c r="Y382">
        <v>0</v>
      </c>
      <c r="Z382">
        <v>-6.5</v>
      </c>
      <c r="AA382">
        <v>35773</v>
      </c>
    </row>
    <row r="383" spans="1:27" x14ac:dyDescent="0.3">
      <c r="A383" s="2">
        <v>44213</v>
      </c>
      <c r="B383">
        <v>0</v>
      </c>
      <c r="C383">
        <v>0</v>
      </c>
      <c r="D383">
        <f t="shared" si="10"/>
        <v>0</v>
      </c>
      <c r="E383">
        <v>0</v>
      </c>
      <c r="F383">
        <v>-5.7</v>
      </c>
      <c r="G383">
        <v>-9.1999999999999993</v>
      </c>
      <c r="H383">
        <v>-2.1</v>
      </c>
      <c r="I383" s="4">
        <v>0.1</v>
      </c>
      <c r="J383">
        <v>14</v>
      </c>
      <c r="K383">
        <v>290</v>
      </c>
      <c r="L383">
        <v>8.1999999999999993</v>
      </c>
      <c r="M383">
        <v>290</v>
      </c>
      <c r="N383">
        <v>4.3</v>
      </c>
      <c r="O383">
        <v>3704</v>
      </c>
      <c r="P383">
        <v>290</v>
      </c>
      <c r="Q383">
        <v>-15.2</v>
      </c>
      <c r="R383">
        <v>26</v>
      </c>
      <c r="S383">
        <v>49.9</v>
      </c>
      <c r="T383">
        <v>2</v>
      </c>
      <c r="U383">
        <v>999.9</v>
      </c>
      <c r="V383">
        <v>1029.5</v>
      </c>
      <c r="W383">
        <v>1025</v>
      </c>
      <c r="X383">
        <v>1027.0999999999999</v>
      </c>
      <c r="Y383">
        <v>-3.1</v>
      </c>
      <c r="Z383">
        <v>-11.8</v>
      </c>
      <c r="AA383">
        <v>35773</v>
      </c>
    </row>
    <row r="384" spans="1:27" x14ac:dyDescent="0.3">
      <c r="A384" s="2">
        <v>44214</v>
      </c>
      <c r="B384">
        <v>47699.994354164621</v>
      </c>
      <c r="C384">
        <v>137760</v>
      </c>
      <c r="D384">
        <f t="shared" si="10"/>
        <v>444735885.60000002</v>
      </c>
      <c r="E384">
        <v>500828700</v>
      </c>
      <c r="F384">
        <v>-4.9000000000000004</v>
      </c>
      <c r="G384">
        <v>-10.6</v>
      </c>
      <c r="H384">
        <v>0.7</v>
      </c>
      <c r="I384" s="4">
        <v>5</v>
      </c>
      <c r="J384">
        <v>18.600000000000001</v>
      </c>
      <c r="K384">
        <v>320</v>
      </c>
      <c r="L384">
        <v>10.5</v>
      </c>
      <c r="M384">
        <v>290</v>
      </c>
      <c r="N384">
        <v>2.7</v>
      </c>
      <c r="O384">
        <v>2297</v>
      </c>
      <c r="P384">
        <v>290</v>
      </c>
      <c r="Q384">
        <v>-9.3000000000000007</v>
      </c>
      <c r="R384">
        <v>36</v>
      </c>
      <c r="S384">
        <v>74.400000000000006</v>
      </c>
      <c r="T384">
        <v>3.2</v>
      </c>
      <c r="U384">
        <v>994.3</v>
      </c>
      <c r="V384">
        <v>1026.8</v>
      </c>
      <c r="W384">
        <v>1015.2</v>
      </c>
      <c r="X384">
        <v>1021.3</v>
      </c>
      <c r="Y384">
        <v>-0.7</v>
      </c>
      <c r="Z384">
        <v>-10.6</v>
      </c>
      <c r="AA384">
        <v>35773</v>
      </c>
    </row>
    <row r="385" spans="1:27" x14ac:dyDescent="0.3">
      <c r="A385" s="2">
        <v>44215</v>
      </c>
      <c r="B385">
        <v>50812.44190230019</v>
      </c>
      <c r="C385">
        <v>95859</v>
      </c>
      <c r="D385">
        <f t="shared" si="10"/>
        <v>312026416.80000001</v>
      </c>
      <c r="E385">
        <v>351381100</v>
      </c>
      <c r="F385">
        <v>-8.5</v>
      </c>
      <c r="G385">
        <v>-15.6</v>
      </c>
      <c r="H385">
        <v>-1.1000000000000001</v>
      </c>
      <c r="I385" s="4">
        <v>4</v>
      </c>
      <c r="J385">
        <v>8.6</v>
      </c>
      <c r="K385">
        <v>320</v>
      </c>
      <c r="L385">
        <v>3.6</v>
      </c>
      <c r="M385">
        <v>320</v>
      </c>
      <c r="N385">
        <v>1.8</v>
      </c>
      <c r="O385">
        <v>1524</v>
      </c>
      <c r="P385">
        <v>320</v>
      </c>
      <c r="Q385">
        <v>-15.5</v>
      </c>
      <c r="R385">
        <v>28</v>
      </c>
      <c r="S385">
        <v>58.9</v>
      </c>
      <c r="T385">
        <v>1.9</v>
      </c>
      <c r="U385">
        <v>1005</v>
      </c>
      <c r="V385">
        <v>1035</v>
      </c>
      <c r="W385">
        <v>1026.8</v>
      </c>
      <c r="X385">
        <v>1032.7</v>
      </c>
      <c r="Y385">
        <v>-1.2</v>
      </c>
      <c r="Z385">
        <v>-15.6</v>
      </c>
      <c r="AA385">
        <v>35773</v>
      </c>
    </row>
    <row r="386" spans="1:27" x14ac:dyDescent="0.3">
      <c r="A386" s="2">
        <v>44216</v>
      </c>
      <c r="B386">
        <v>55074.459524049882</v>
      </c>
      <c r="C386">
        <v>133952</v>
      </c>
      <c r="D386">
        <f t="shared" si="10"/>
        <v>449374797.60000002</v>
      </c>
      <c r="E386">
        <v>506052700</v>
      </c>
      <c r="F386">
        <v>-5.8</v>
      </c>
      <c r="G386">
        <v>-14.4</v>
      </c>
      <c r="H386">
        <v>4.0999999999999996</v>
      </c>
      <c r="I386" s="4">
        <v>3</v>
      </c>
      <c r="J386">
        <v>3.7</v>
      </c>
      <c r="K386">
        <v>290</v>
      </c>
      <c r="L386">
        <v>3.1</v>
      </c>
      <c r="M386">
        <v>320</v>
      </c>
      <c r="N386">
        <v>1.4</v>
      </c>
      <c r="O386">
        <v>1212</v>
      </c>
      <c r="P386">
        <v>320</v>
      </c>
      <c r="Q386">
        <v>-11.5</v>
      </c>
      <c r="R386">
        <v>35</v>
      </c>
      <c r="S386">
        <v>67</v>
      </c>
      <c r="T386">
        <v>2.6</v>
      </c>
      <c r="U386">
        <v>1004.7</v>
      </c>
      <c r="V386">
        <v>1035.5999999999999</v>
      </c>
      <c r="W386">
        <v>1029.2</v>
      </c>
      <c r="X386">
        <v>1032</v>
      </c>
      <c r="Y386">
        <v>-2.2999999999999998</v>
      </c>
      <c r="Z386">
        <v>-14.4</v>
      </c>
      <c r="AA386">
        <v>35773</v>
      </c>
    </row>
    <row r="387" spans="1:27" x14ac:dyDescent="0.3">
      <c r="A387" s="2">
        <v>44217</v>
      </c>
      <c r="B387">
        <v>59583.712086484331</v>
      </c>
      <c r="C387">
        <v>148140</v>
      </c>
      <c r="D387">
        <f t="shared" si="10"/>
        <v>465764968.80000001</v>
      </c>
      <c r="E387">
        <v>524510100</v>
      </c>
      <c r="F387">
        <v>-0.5</v>
      </c>
      <c r="G387">
        <v>-8.9</v>
      </c>
      <c r="H387">
        <v>7.1</v>
      </c>
      <c r="I387" s="4">
        <v>2</v>
      </c>
      <c r="J387">
        <v>3.9</v>
      </c>
      <c r="K387">
        <v>340</v>
      </c>
      <c r="L387">
        <v>2.9</v>
      </c>
      <c r="M387">
        <v>320</v>
      </c>
      <c r="N387">
        <v>1.1000000000000001</v>
      </c>
      <c r="O387">
        <v>917</v>
      </c>
      <c r="P387">
        <v>320</v>
      </c>
      <c r="Q387">
        <v>-4.8</v>
      </c>
      <c r="R387">
        <v>36</v>
      </c>
      <c r="S387">
        <v>76.599999999999994</v>
      </c>
      <c r="T387">
        <v>4.5999999999999996</v>
      </c>
      <c r="U387">
        <v>998.7</v>
      </c>
      <c r="V387">
        <v>1030.3</v>
      </c>
      <c r="W387">
        <v>1021.9</v>
      </c>
      <c r="X387">
        <v>1025.4000000000001</v>
      </c>
      <c r="Y387">
        <v>-1.8</v>
      </c>
      <c r="Z387">
        <v>-11.7</v>
      </c>
      <c r="AA387">
        <v>35773</v>
      </c>
    </row>
    <row r="388" spans="1:27" x14ac:dyDescent="0.3">
      <c r="A388" s="2">
        <v>44218</v>
      </c>
      <c r="B388">
        <v>56870.399737479689</v>
      </c>
      <c r="C388">
        <v>156135</v>
      </c>
      <c r="D388">
        <f t="shared" si="10"/>
        <v>501312763.19999999</v>
      </c>
      <c r="E388">
        <v>564541400</v>
      </c>
      <c r="F388">
        <v>5.3</v>
      </c>
      <c r="G388">
        <v>1.9</v>
      </c>
      <c r="H388">
        <v>11</v>
      </c>
      <c r="I388" s="4">
        <v>0.6</v>
      </c>
      <c r="J388">
        <v>3.2</v>
      </c>
      <c r="K388">
        <v>320</v>
      </c>
      <c r="L388">
        <v>2.7</v>
      </c>
      <c r="M388">
        <v>320</v>
      </c>
      <c r="N388">
        <v>1.1000000000000001</v>
      </c>
      <c r="O388">
        <v>923</v>
      </c>
      <c r="P388">
        <v>320</v>
      </c>
      <c r="Q388">
        <v>4.0999999999999996</v>
      </c>
      <c r="R388">
        <v>71</v>
      </c>
      <c r="S388">
        <v>92.6</v>
      </c>
      <c r="T388">
        <v>8.1999999999999993</v>
      </c>
      <c r="U388">
        <v>994.2</v>
      </c>
      <c r="V388">
        <v>1021.9</v>
      </c>
      <c r="W388">
        <v>1017.9</v>
      </c>
      <c r="X388">
        <v>1020.1</v>
      </c>
      <c r="Y388">
        <v>4.8</v>
      </c>
      <c r="Z388">
        <v>1.7</v>
      </c>
      <c r="AA388">
        <v>35773</v>
      </c>
    </row>
    <row r="389" spans="1:27" x14ac:dyDescent="0.3">
      <c r="A389" s="2">
        <v>44219</v>
      </c>
      <c r="B389">
        <v>53901.637392675759</v>
      </c>
      <c r="C389">
        <v>76990</v>
      </c>
      <c r="D389">
        <f t="shared" si="10"/>
        <v>270303736.80000001</v>
      </c>
      <c r="E389">
        <v>304396100</v>
      </c>
      <c r="F389">
        <v>5</v>
      </c>
      <c r="G389">
        <v>1.5</v>
      </c>
      <c r="H389">
        <v>9.4</v>
      </c>
      <c r="I389" s="4">
        <v>1.075</v>
      </c>
      <c r="J389">
        <v>9.9</v>
      </c>
      <c r="K389">
        <v>110</v>
      </c>
      <c r="L389">
        <v>5.7</v>
      </c>
      <c r="M389">
        <v>110</v>
      </c>
      <c r="N389">
        <v>2</v>
      </c>
      <c r="O389">
        <v>1712</v>
      </c>
      <c r="P389">
        <v>140</v>
      </c>
      <c r="Q389">
        <v>2.2999999999999998</v>
      </c>
      <c r="R389">
        <v>65</v>
      </c>
      <c r="S389">
        <v>84.1</v>
      </c>
      <c r="T389">
        <v>7.2</v>
      </c>
      <c r="U389">
        <v>995.9</v>
      </c>
      <c r="V389">
        <v>1024.3</v>
      </c>
      <c r="W389">
        <v>1020.2</v>
      </c>
      <c r="X389">
        <v>1021.9</v>
      </c>
      <c r="Y389">
        <v>3.1</v>
      </c>
      <c r="Z389">
        <v>-0.1</v>
      </c>
      <c r="AA389">
        <v>35773</v>
      </c>
    </row>
    <row r="390" spans="1:27" x14ac:dyDescent="0.3">
      <c r="A390" s="2">
        <v>44220</v>
      </c>
      <c r="B390">
        <v>0</v>
      </c>
      <c r="C390">
        <v>0</v>
      </c>
      <c r="D390">
        <f t="shared" si="10"/>
        <v>0</v>
      </c>
      <c r="E390">
        <v>0</v>
      </c>
      <c r="F390">
        <v>3.6</v>
      </c>
      <c r="G390">
        <v>-1.8</v>
      </c>
      <c r="H390">
        <v>11.7</v>
      </c>
      <c r="I390" s="4">
        <v>1.55</v>
      </c>
      <c r="J390">
        <v>4.5</v>
      </c>
      <c r="K390">
        <v>110</v>
      </c>
      <c r="L390">
        <v>3.1</v>
      </c>
      <c r="M390">
        <v>320</v>
      </c>
      <c r="N390">
        <v>1.8</v>
      </c>
      <c r="O390">
        <v>1557</v>
      </c>
      <c r="P390">
        <v>320</v>
      </c>
      <c r="Q390">
        <v>-0.2</v>
      </c>
      <c r="R390">
        <v>45</v>
      </c>
      <c r="S390">
        <v>79.599999999999994</v>
      </c>
      <c r="T390">
        <v>6</v>
      </c>
      <c r="U390">
        <v>1000.6</v>
      </c>
      <c r="V390">
        <v>1029.9000000000001</v>
      </c>
      <c r="W390">
        <v>1024.0999999999999</v>
      </c>
      <c r="X390">
        <v>1026.9000000000001</v>
      </c>
      <c r="Y390">
        <v>4.3</v>
      </c>
      <c r="Z390">
        <v>-4.2</v>
      </c>
      <c r="AA390">
        <v>35773</v>
      </c>
    </row>
    <row r="391" spans="1:27" x14ac:dyDescent="0.3">
      <c r="A391" s="2">
        <v>44221</v>
      </c>
      <c r="B391">
        <v>56541.95353925004</v>
      </c>
      <c r="C391">
        <v>193099</v>
      </c>
      <c r="D391">
        <f t="shared" si="10"/>
        <v>817300548</v>
      </c>
      <c r="E391">
        <v>920383500</v>
      </c>
      <c r="F391">
        <v>2.7</v>
      </c>
      <c r="G391">
        <v>-2.6</v>
      </c>
      <c r="H391">
        <v>10.4</v>
      </c>
      <c r="I391" s="4">
        <v>2.0249999999999999</v>
      </c>
      <c r="J391">
        <v>4.4000000000000004</v>
      </c>
      <c r="K391">
        <v>320</v>
      </c>
      <c r="L391">
        <v>3.5</v>
      </c>
      <c r="M391">
        <v>320</v>
      </c>
      <c r="N391">
        <v>1.5</v>
      </c>
      <c r="O391">
        <v>1322</v>
      </c>
      <c r="P391">
        <v>320</v>
      </c>
      <c r="Q391">
        <v>-0.5</v>
      </c>
      <c r="R391">
        <v>50</v>
      </c>
      <c r="S391">
        <v>82.1</v>
      </c>
      <c r="T391">
        <v>5.9</v>
      </c>
      <c r="U391">
        <v>1002</v>
      </c>
      <c r="V391">
        <v>1031.8</v>
      </c>
      <c r="W391">
        <v>1025.4000000000001</v>
      </c>
      <c r="X391">
        <v>1028.4000000000001</v>
      </c>
      <c r="Y391">
        <v>3.4</v>
      </c>
      <c r="Z391">
        <v>-4.5999999999999996</v>
      </c>
      <c r="AA391">
        <v>35773</v>
      </c>
    </row>
    <row r="392" spans="1:27" x14ac:dyDescent="0.3">
      <c r="A392" s="2">
        <v>44222</v>
      </c>
      <c r="B392">
        <v>50587.425046658907</v>
      </c>
      <c r="C392">
        <v>187433</v>
      </c>
      <c r="D392">
        <f t="shared" si="10"/>
        <v>766046697.60000002</v>
      </c>
      <c r="E392">
        <v>862665200</v>
      </c>
      <c r="F392">
        <v>4.2</v>
      </c>
      <c r="G392">
        <v>0.1</v>
      </c>
      <c r="H392">
        <v>6.4</v>
      </c>
      <c r="I392" s="4">
        <v>2.5</v>
      </c>
      <c r="J392">
        <v>9.8000000000000007</v>
      </c>
      <c r="K392">
        <v>290</v>
      </c>
      <c r="L392">
        <v>5.9</v>
      </c>
      <c r="M392">
        <v>320</v>
      </c>
      <c r="N392">
        <v>2.2000000000000002</v>
      </c>
      <c r="O392">
        <v>1914</v>
      </c>
      <c r="P392">
        <v>290</v>
      </c>
      <c r="Q392">
        <v>2.1</v>
      </c>
      <c r="R392">
        <v>72</v>
      </c>
      <c r="S392">
        <v>87</v>
      </c>
      <c r="T392">
        <v>7.1</v>
      </c>
      <c r="U392">
        <v>994</v>
      </c>
      <c r="V392">
        <v>1025.5</v>
      </c>
      <c r="W392">
        <v>1016.9</v>
      </c>
      <c r="X392">
        <v>1020.1</v>
      </c>
      <c r="Y392">
        <v>3.7</v>
      </c>
      <c r="Z392">
        <v>-0.4</v>
      </c>
      <c r="AA392">
        <v>35773</v>
      </c>
    </row>
    <row r="393" spans="1:27" x14ac:dyDescent="0.3">
      <c r="A393" s="2">
        <v>44223</v>
      </c>
      <c r="B393">
        <v>45995.547211084056</v>
      </c>
      <c r="C393">
        <v>143390</v>
      </c>
      <c r="D393">
        <f t="shared" si="10"/>
        <v>611095315.20000005</v>
      </c>
      <c r="E393">
        <v>688170400</v>
      </c>
      <c r="F393">
        <v>2.8</v>
      </c>
      <c r="G393">
        <v>-2.4</v>
      </c>
      <c r="H393">
        <v>7.4</v>
      </c>
      <c r="I393" s="4">
        <v>1.4</v>
      </c>
      <c r="J393">
        <v>12</v>
      </c>
      <c r="K393">
        <v>290</v>
      </c>
      <c r="L393">
        <v>6.7</v>
      </c>
      <c r="M393">
        <v>290</v>
      </c>
      <c r="N393">
        <v>3.4</v>
      </c>
      <c r="O393">
        <v>2963</v>
      </c>
      <c r="P393">
        <v>290</v>
      </c>
      <c r="Q393">
        <v>-6.5</v>
      </c>
      <c r="R393">
        <v>24</v>
      </c>
      <c r="S393">
        <v>53</v>
      </c>
      <c r="T393">
        <v>3.9</v>
      </c>
      <c r="U393">
        <v>996.1</v>
      </c>
      <c r="V393">
        <v>1024.3</v>
      </c>
      <c r="W393">
        <v>1020.1</v>
      </c>
      <c r="X393">
        <v>1022.3</v>
      </c>
      <c r="Y393">
        <v>2.9</v>
      </c>
      <c r="Z393">
        <v>-4.5999999999999996</v>
      </c>
      <c r="AA393">
        <v>35773</v>
      </c>
    </row>
    <row r="394" spans="1:27" x14ac:dyDescent="0.3">
      <c r="A394" s="2">
        <v>44224</v>
      </c>
      <c r="B394">
        <v>49089.257048693267</v>
      </c>
      <c r="C394">
        <v>151060</v>
      </c>
      <c r="D394">
        <f t="shared" si="10"/>
        <v>681669292.79999995</v>
      </c>
      <c r="E394">
        <v>767645600</v>
      </c>
      <c r="F394">
        <v>-3</v>
      </c>
      <c r="G394">
        <v>-8.1</v>
      </c>
      <c r="H394">
        <v>3.9</v>
      </c>
      <c r="I394" s="4">
        <v>0.3</v>
      </c>
      <c r="J394">
        <v>23.6</v>
      </c>
      <c r="K394">
        <v>290</v>
      </c>
      <c r="L394">
        <v>11.9</v>
      </c>
      <c r="M394">
        <v>290</v>
      </c>
      <c r="N394">
        <v>4.4000000000000004</v>
      </c>
      <c r="O394">
        <v>3773</v>
      </c>
      <c r="P394">
        <v>290</v>
      </c>
      <c r="Q394">
        <v>-9.6999999999999993</v>
      </c>
      <c r="R394">
        <v>29</v>
      </c>
      <c r="S394">
        <v>63.3</v>
      </c>
      <c r="T394">
        <v>3.2</v>
      </c>
      <c r="U394">
        <v>989.1</v>
      </c>
      <c r="V394">
        <v>1022</v>
      </c>
      <c r="W394">
        <v>1010.4</v>
      </c>
      <c r="X394">
        <v>1015.8</v>
      </c>
      <c r="Y394">
        <v>-1.6</v>
      </c>
      <c r="Z394">
        <v>-8.4</v>
      </c>
      <c r="AA394">
        <v>35773</v>
      </c>
    </row>
    <row r="395" spans="1:27" x14ac:dyDescent="0.3">
      <c r="A395" s="2">
        <v>44225</v>
      </c>
      <c r="B395">
        <v>49250.978174645243</v>
      </c>
      <c r="C395">
        <v>107690</v>
      </c>
      <c r="D395">
        <f t="shared" si="10"/>
        <v>522368664</v>
      </c>
      <c r="E395">
        <v>588253000</v>
      </c>
      <c r="F395">
        <v>-7.6</v>
      </c>
      <c r="G395">
        <v>-11.2</v>
      </c>
      <c r="H395">
        <v>-3.9</v>
      </c>
      <c r="I395" s="4">
        <v>2</v>
      </c>
      <c r="J395">
        <v>18.2</v>
      </c>
      <c r="K395">
        <v>320</v>
      </c>
      <c r="L395">
        <v>11</v>
      </c>
      <c r="M395">
        <v>290</v>
      </c>
      <c r="N395">
        <v>7.4</v>
      </c>
      <c r="O395">
        <v>6389</v>
      </c>
      <c r="P395">
        <v>290</v>
      </c>
      <c r="Q395">
        <v>-20.9</v>
      </c>
      <c r="R395">
        <v>24</v>
      </c>
      <c r="S395">
        <v>34.1</v>
      </c>
      <c r="T395">
        <v>1.2</v>
      </c>
      <c r="U395">
        <v>996.8</v>
      </c>
      <c r="V395">
        <v>1028.3</v>
      </c>
      <c r="W395">
        <v>1019.2</v>
      </c>
      <c r="X395">
        <v>1024.2</v>
      </c>
      <c r="Y395">
        <v>-5.2</v>
      </c>
      <c r="Z395">
        <v>-11.5</v>
      </c>
      <c r="AA395">
        <v>35773</v>
      </c>
    </row>
    <row r="396" spans="1:27" x14ac:dyDescent="0.3">
      <c r="A396" s="2">
        <v>44226</v>
      </c>
      <c r="B396">
        <v>40938.770985472453</v>
      </c>
      <c r="C396">
        <v>83485</v>
      </c>
      <c r="D396">
        <f t="shared" si="10"/>
        <v>412558850.39999998</v>
      </c>
      <c r="E396">
        <v>464593300</v>
      </c>
      <c r="F396">
        <v>-2.2999999999999998</v>
      </c>
      <c r="G396">
        <v>-10.3</v>
      </c>
      <c r="H396">
        <v>5</v>
      </c>
      <c r="I396" s="4">
        <v>3.7</v>
      </c>
      <c r="J396">
        <v>14.9</v>
      </c>
      <c r="K396">
        <v>320</v>
      </c>
      <c r="L396">
        <v>8.1999999999999993</v>
      </c>
      <c r="M396">
        <v>290</v>
      </c>
      <c r="N396">
        <v>2.9</v>
      </c>
      <c r="O396">
        <v>2465</v>
      </c>
      <c r="P396">
        <v>290</v>
      </c>
      <c r="Q396">
        <v>-11.5</v>
      </c>
      <c r="R396">
        <v>33</v>
      </c>
      <c r="S396">
        <v>49.3</v>
      </c>
      <c r="T396">
        <v>2.8</v>
      </c>
      <c r="U396">
        <v>999.5</v>
      </c>
      <c r="V396">
        <v>1029.2</v>
      </c>
      <c r="W396">
        <v>1022.6</v>
      </c>
      <c r="X396">
        <v>1026.3</v>
      </c>
      <c r="Y396">
        <v>-1.7</v>
      </c>
      <c r="Z396">
        <v>-12.9</v>
      </c>
      <c r="AA396">
        <v>35773</v>
      </c>
    </row>
    <row r="397" spans="1:27" x14ac:dyDescent="0.3">
      <c r="A397" s="2">
        <v>44227</v>
      </c>
      <c r="B397">
        <v>0</v>
      </c>
      <c r="C397">
        <v>0</v>
      </c>
      <c r="D397">
        <f t="shared" si="10"/>
        <v>0</v>
      </c>
      <c r="E397">
        <v>0</v>
      </c>
      <c r="F397">
        <v>0</v>
      </c>
      <c r="G397">
        <v>-8.1999999999999993</v>
      </c>
      <c r="H397">
        <v>9.1999999999999993</v>
      </c>
      <c r="I397" s="4">
        <v>5.4</v>
      </c>
      <c r="J397">
        <v>6.6</v>
      </c>
      <c r="K397">
        <v>290</v>
      </c>
      <c r="L397">
        <v>3.6</v>
      </c>
      <c r="M397">
        <v>290</v>
      </c>
      <c r="N397">
        <v>1.5</v>
      </c>
      <c r="O397">
        <v>1335</v>
      </c>
      <c r="P397">
        <v>320</v>
      </c>
      <c r="Q397">
        <v>-8.6999999999999993</v>
      </c>
      <c r="R397">
        <v>23</v>
      </c>
      <c r="S397">
        <v>56.1</v>
      </c>
      <c r="T397">
        <v>3.2</v>
      </c>
      <c r="U397">
        <v>1002.2</v>
      </c>
      <c r="V397">
        <v>1033.3</v>
      </c>
      <c r="W397">
        <v>1024.8</v>
      </c>
      <c r="X397">
        <v>1028.9000000000001</v>
      </c>
      <c r="Y397">
        <v>0.8</v>
      </c>
      <c r="Z397">
        <v>-10.5</v>
      </c>
      <c r="AA397">
        <v>35773</v>
      </c>
    </row>
    <row r="398" spans="1:27" x14ac:dyDescent="0.3">
      <c r="A398" s="2">
        <v>44228</v>
      </c>
      <c r="B398">
        <v>45297.170917607182</v>
      </c>
      <c r="C398">
        <v>198583</v>
      </c>
      <c r="D398">
        <f>E398*0.893</f>
        <v>925250337.80000007</v>
      </c>
      <c r="E398">
        <v>1036114600</v>
      </c>
      <c r="F398">
        <v>3.3</v>
      </c>
      <c r="G398">
        <v>-1.7</v>
      </c>
      <c r="H398">
        <v>8</v>
      </c>
      <c r="I398" s="4">
        <v>7.1</v>
      </c>
      <c r="J398">
        <v>15.7</v>
      </c>
      <c r="K398">
        <v>290</v>
      </c>
      <c r="L398">
        <v>8.3000000000000007</v>
      </c>
      <c r="M398">
        <v>290</v>
      </c>
      <c r="N398">
        <v>2.1</v>
      </c>
      <c r="O398">
        <v>1812</v>
      </c>
      <c r="P398">
        <v>290</v>
      </c>
      <c r="Q398">
        <v>1.3</v>
      </c>
      <c r="R398">
        <v>56</v>
      </c>
      <c r="S398">
        <v>88.9</v>
      </c>
      <c r="T398">
        <v>6.9</v>
      </c>
      <c r="U398">
        <v>990.7</v>
      </c>
      <c r="V398">
        <v>1024.8</v>
      </c>
      <c r="W398">
        <v>1013.1</v>
      </c>
      <c r="X398">
        <v>1016.8</v>
      </c>
      <c r="Y398">
        <v>2.2999999999999998</v>
      </c>
      <c r="Z398">
        <v>-2.2999999999999998</v>
      </c>
      <c r="AA398">
        <v>35823</v>
      </c>
    </row>
    <row r="399" spans="1:27" x14ac:dyDescent="0.3">
      <c r="A399" s="2">
        <v>44229</v>
      </c>
      <c r="B399">
        <v>40619.725021762672</v>
      </c>
      <c r="C399">
        <v>167555</v>
      </c>
      <c r="D399">
        <f t="shared" ref="D399:D425" si="11">E399*0.893</f>
        <v>745014897.60000002</v>
      </c>
      <c r="E399">
        <v>834283200</v>
      </c>
      <c r="F399">
        <v>-3.7</v>
      </c>
      <c r="G399">
        <v>-5.6</v>
      </c>
      <c r="H399">
        <v>3.2</v>
      </c>
      <c r="I399" s="4">
        <v>3.55</v>
      </c>
      <c r="J399">
        <v>18.2</v>
      </c>
      <c r="K399">
        <v>270</v>
      </c>
      <c r="L399">
        <v>9.9</v>
      </c>
      <c r="M399">
        <v>290</v>
      </c>
      <c r="N399">
        <v>6.9</v>
      </c>
      <c r="O399">
        <v>5978</v>
      </c>
      <c r="P399">
        <v>290</v>
      </c>
      <c r="Q399">
        <v>-16.2</v>
      </c>
      <c r="R399">
        <v>23</v>
      </c>
      <c r="S399">
        <v>39.4</v>
      </c>
      <c r="T399">
        <v>1.8</v>
      </c>
      <c r="U399">
        <v>996.2</v>
      </c>
      <c r="V399">
        <v>1025.0999999999999</v>
      </c>
      <c r="W399">
        <v>1017.2</v>
      </c>
      <c r="X399">
        <v>1023.1</v>
      </c>
      <c r="Y399">
        <v>-0.9</v>
      </c>
      <c r="Z399">
        <v>-5.7</v>
      </c>
      <c r="AA399">
        <v>35823</v>
      </c>
    </row>
    <row r="400" spans="1:27" x14ac:dyDescent="0.3">
      <c r="A400" s="2">
        <v>44230</v>
      </c>
      <c r="B400">
        <v>44210.709889791178</v>
      </c>
      <c r="C400">
        <v>139350</v>
      </c>
      <c r="D400">
        <f t="shared" si="11"/>
        <v>604122983.5</v>
      </c>
      <c r="E400">
        <v>676509500</v>
      </c>
      <c r="F400">
        <v>-3.9</v>
      </c>
      <c r="G400">
        <v>-8.3000000000000007</v>
      </c>
      <c r="H400">
        <v>1</v>
      </c>
      <c r="I400" s="4">
        <v>0</v>
      </c>
      <c r="J400">
        <v>12.6</v>
      </c>
      <c r="K400">
        <v>270</v>
      </c>
      <c r="L400">
        <v>7.8</v>
      </c>
      <c r="M400">
        <v>320</v>
      </c>
      <c r="N400">
        <v>4.3</v>
      </c>
      <c r="O400">
        <v>3727</v>
      </c>
      <c r="P400">
        <v>290</v>
      </c>
      <c r="Q400">
        <v>-14.7</v>
      </c>
      <c r="R400">
        <v>22</v>
      </c>
      <c r="S400">
        <v>46</v>
      </c>
      <c r="T400">
        <v>2.1</v>
      </c>
      <c r="U400">
        <v>998.5</v>
      </c>
      <c r="V400">
        <v>1028.7</v>
      </c>
      <c r="W400">
        <v>1022.1</v>
      </c>
      <c r="X400">
        <v>1025.5</v>
      </c>
      <c r="Y400">
        <v>-1.6</v>
      </c>
      <c r="Z400">
        <v>-8.9</v>
      </c>
      <c r="AA400">
        <v>35823</v>
      </c>
    </row>
    <row r="401" spans="1:27" x14ac:dyDescent="0.3">
      <c r="A401" s="2">
        <v>44231</v>
      </c>
      <c r="B401">
        <v>47014.111385888653</v>
      </c>
      <c r="C401">
        <v>140998</v>
      </c>
      <c r="D401">
        <f t="shared" si="11"/>
        <v>657183453.96000004</v>
      </c>
      <c r="E401">
        <v>735927720</v>
      </c>
      <c r="F401">
        <v>-1.6</v>
      </c>
      <c r="G401">
        <v>-4.0999999999999996</v>
      </c>
      <c r="H401">
        <v>1.2</v>
      </c>
      <c r="I401" s="4">
        <v>0.4</v>
      </c>
      <c r="J401">
        <v>16.899999999999999</v>
      </c>
      <c r="K401">
        <v>320</v>
      </c>
      <c r="L401">
        <v>9.6</v>
      </c>
      <c r="M401">
        <v>290</v>
      </c>
      <c r="N401">
        <v>6</v>
      </c>
      <c r="O401">
        <v>5201</v>
      </c>
      <c r="P401">
        <v>290</v>
      </c>
      <c r="Q401">
        <v>-13.6</v>
      </c>
      <c r="R401">
        <v>24</v>
      </c>
      <c r="S401">
        <v>43</v>
      </c>
      <c r="T401">
        <v>2.2999999999999998</v>
      </c>
      <c r="U401">
        <v>998</v>
      </c>
      <c r="V401">
        <v>1026.5999999999999</v>
      </c>
      <c r="W401">
        <v>1021.3</v>
      </c>
      <c r="X401">
        <v>1024.8</v>
      </c>
      <c r="Y401">
        <v>0.4</v>
      </c>
      <c r="Z401">
        <v>-4.0999999999999996</v>
      </c>
      <c r="AA401">
        <v>35823</v>
      </c>
    </row>
    <row r="402" spans="1:27" x14ac:dyDescent="0.3">
      <c r="A402" s="2">
        <v>44232</v>
      </c>
      <c r="B402">
        <v>45641.522813820047</v>
      </c>
      <c r="C402">
        <v>97863</v>
      </c>
      <c r="D402">
        <f t="shared" si="11"/>
        <v>395446029.10000002</v>
      </c>
      <c r="E402">
        <v>442828700</v>
      </c>
      <c r="F402">
        <v>0.3</v>
      </c>
      <c r="G402">
        <v>-7.4</v>
      </c>
      <c r="H402">
        <v>6.6</v>
      </c>
      <c r="I402" s="4">
        <v>0.39</v>
      </c>
      <c r="J402">
        <v>10.4</v>
      </c>
      <c r="K402">
        <v>270</v>
      </c>
      <c r="L402">
        <v>6.4</v>
      </c>
      <c r="M402">
        <v>290</v>
      </c>
      <c r="N402">
        <v>1.9</v>
      </c>
      <c r="O402">
        <v>1652</v>
      </c>
      <c r="P402">
        <v>160</v>
      </c>
      <c r="Q402">
        <v>-9.3000000000000007</v>
      </c>
      <c r="R402">
        <v>30</v>
      </c>
      <c r="S402">
        <v>49.6</v>
      </c>
      <c r="T402">
        <v>3.1</v>
      </c>
      <c r="U402">
        <v>995.4</v>
      </c>
      <c r="V402">
        <v>1026.8</v>
      </c>
      <c r="W402">
        <v>1017.5</v>
      </c>
      <c r="X402">
        <v>1021.8</v>
      </c>
      <c r="Y402">
        <v>0.9</v>
      </c>
      <c r="Z402">
        <v>-9.1999999999999993</v>
      </c>
      <c r="AA402">
        <v>35823</v>
      </c>
    </row>
    <row r="403" spans="1:27" x14ac:dyDescent="0.3">
      <c r="A403" s="2">
        <v>44233</v>
      </c>
      <c r="B403">
        <v>40854.59435717958</v>
      </c>
      <c r="C403">
        <v>70480</v>
      </c>
      <c r="D403">
        <f t="shared" si="11"/>
        <v>277115760</v>
      </c>
      <c r="E403">
        <v>310320000</v>
      </c>
      <c r="F403">
        <v>3.5</v>
      </c>
      <c r="G403">
        <v>-3.1</v>
      </c>
      <c r="H403">
        <v>11</v>
      </c>
      <c r="I403" s="4">
        <v>0.38</v>
      </c>
      <c r="J403">
        <v>10.4</v>
      </c>
      <c r="K403">
        <v>320</v>
      </c>
      <c r="L403">
        <v>6.3</v>
      </c>
      <c r="M403">
        <v>320</v>
      </c>
      <c r="N403">
        <v>1.8</v>
      </c>
      <c r="O403">
        <v>1546</v>
      </c>
      <c r="P403">
        <v>180</v>
      </c>
      <c r="Q403">
        <v>-3.5</v>
      </c>
      <c r="R403">
        <v>32</v>
      </c>
      <c r="S403">
        <v>61.5</v>
      </c>
      <c r="T403">
        <v>4.9000000000000004</v>
      </c>
      <c r="U403">
        <v>990.2</v>
      </c>
      <c r="V403">
        <v>1018</v>
      </c>
      <c r="W403">
        <v>1013.9</v>
      </c>
      <c r="X403">
        <v>1016.2</v>
      </c>
      <c r="Y403">
        <v>2.9</v>
      </c>
      <c r="Z403">
        <v>-4.8</v>
      </c>
      <c r="AA403">
        <v>35823</v>
      </c>
    </row>
    <row r="404" spans="1:27" x14ac:dyDescent="0.3">
      <c r="A404" s="2">
        <v>44234</v>
      </c>
      <c r="B404">
        <v>0</v>
      </c>
      <c r="C404">
        <v>0</v>
      </c>
      <c r="D404">
        <f t="shared" si="11"/>
        <v>0</v>
      </c>
      <c r="E404">
        <v>0</v>
      </c>
      <c r="F404">
        <v>5.6</v>
      </c>
      <c r="G404">
        <v>0.4</v>
      </c>
      <c r="H404">
        <v>9.9</v>
      </c>
      <c r="I404" s="4">
        <v>0.37</v>
      </c>
      <c r="J404">
        <v>13.7</v>
      </c>
      <c r="K404">
        <v>290</v>
      </c>
      <c r="L404">
        <v>8.1999999999999993</v>
      </c>
      <c r="M404">
        <v>290</v>
      </c>
      <c r="N404">
        <v>4.9000000000000004</v>
      </c>
      <c r="O404">
        <v>4246</v>
      </c>
      <c r="P404">
        <v>290</v>
      </c>
      <c r="Q404">
        <v>-3</v>
      </c>
      <c r="R404">
        <v>29</v>
      </c>
      <c r="S404">
        <v>56.4</v>
      </c>
      <c r="T404">
        <v>5.0999999999999996</v>
      </c>
      <c r="U404">
        <v>993.5</v>
      </c>
      <c r="V404">
        <v>1022</v>
      </c>
      <c r="W404">
        <v>1016.8</v>
      </c>
      <c r="X404">
        <v>1019.4</v>
      </c>
      <c r="Y404">
        <v>4.3</v>
      </c>
      <c r="Z404">
        <v>-0.4</v>
      </c>
      <c r="AA404">
        <v>35823</v>
      </c>
    </row>
    <row r="405" spans="1:27" x14ac:dyDescent="0.3">
      <c r="A405" s="2">
        <v>44235</v>
      </c>
      <c r="B405">
        <v>45548.895485829227</v>
      </c>
      <c r="C405">
        <v>98885</v>
      </c>
      <c r="D405">
        <f t="shared" si="11"/>
        <v>419040964.40000004</v>
      </c>
      <c r="E405">
        <v>469250800</v>
      </c>
      <c r="F405">
        <v>-2</v>
      </c>
      <c r="G405">
        <v>-4.2</v>
      </c>
      <c r="H405">
        <v>1.1000000000000001</v>
      </c>
      <c r="I405" s="4">
        <v>0.36</v>
      </c>
      <c r="J405">
        <v>14.8</v>
      </c>
      <c r="K405">
        <v>270</v>
      </c>
      <c r="L405">
        <v>8.5</v>
      </c>
      <c r="M405">
        <v>290</v>
      </c>
      <c r="N405">
        <v>5.7</v>
      </c>
      <c r="O405">
        <v>4905</v>
      </c>
      <c r="P405">
        <v>290</v>
      </c>
      <c r="Q405">
        <v>-14.4</v>
      </c>
      <c r="R405">
        <v>23</v>
      </c>
      <c r="S405">
        <v>39.5</v>
      </c>
      <c r="T405">
        <v>2</v>
      </c>
      <c r="U405">
        <v>998.9</v>
      </c>
      <c r="V405">
        <v>1028.5999999999999</v>
      </c>
      <c r="W405">
        <v>1022</v>
      </c>
      <c r="X405">
        <v>1025.7</v>
      </c>
      <c r="Y405">
        <v>0.3</v>
      </c>
      <c r="Z405">
        <v>-5.3</v>
      </c>
      <c r="AA405">
        <v>35823</v>
      </c>
    </row>
    <row r="406" spans="1:27" x14ac:dyDescent="0.3">
      <c r="A406" s="2">
        <v>44236</v>
      </c>
      <c r="B406">
        <v>44997.44199937112</v>
      </c>
      <c r="C406">
        <v>18440</v>
      </c>
      <c r="D406">
        <f t="shared" si="11"/>
        <v>69686862.400000006</v>
      </c>
      <c r="E406">
        <v>78036800</v>
      </c>
      <c r="F406">
        <v>-0.6</v>
      </c>
      <c r="G406">
        <v>-5.8</v>
      </c>
      <c r="H406">
        <v>3.9</v>
      </c>
      <c r="I406" s="4">
        <v>0.35</v>
      </c>
      <c r="J406">
        <v>13</v>
      </c>
      <c r="K406">
        <v>270</v>
      </c>
      <c r="L406">
        <v>8.3000000000000007</v>
      </c>
      <c r="M406">
        <v>320</v>
      </c>
      <c r="N406">
        <v>4.9000000000000004</v>
      </c>
      <c r="O406">
        <v>4271</v>
      </c>
      <c r="P406">
        <v>290</v>
      </c>
      <c r="Q406">
        <v>-12.9</v>
      </c>
      <c r="R406">
        <v>26</v>
      </c>
      <c r="S406">
        <v>39.9</v>
      </c>
      <c r="T406">
        <v>2.2999999999999998</v>
      </c>
      <c r="U406">
        <v>1000.7</v>
      </c>
      <c r="V406">
        <v>1029.5</v>
      </c>
      <c r="W406">
        <v>1025.4000000000001</v>
      </c>
      <c r="X406">
        <v>1027.4000000000001</v>
      </c>
      <c r="Y406">
        <v>0.5</v>
      </c>
      <c r="Z406">
        <v>-6.4</v>
      </c>
      <c r="AA406">
        <v>35823</v>
      </c>
    </row>
    <row r="407" spans="1:27" x14ac:dyDescent="0.3">
      <c r="A407" s="2">
        <v>44237</v>
      </c>
      <c r="B407">
        <v>53665.108762425698</v>
      </c>
      <c r="C407">
        <v>24575</v>
      </c>
      <c r="D407">
        <f t="shared" si="11"/>
        <v>131115796.60000001</v>
      </c>
      <c r="E407">
        <v>146826200</v>
      </c>
      <c r="F407">
        <v>1.9</v>
      </c>
      <c r="G407">
        <v>-5.5</v>
      </c>
      <c r="H407">
        <v>6.2</v>
      </c>
      <c r="I407" s="4">
        <v>0.34</v>
      </c>
      <c r="J407">
        <v>13.9</v>
      </c>
      <c r="K407">
        <v>290</v>
      </c>
      <c r="L407">
        <v>8.1999999999999993</v>
      </c>
      <c r="M407">
        <v>290</v>
      </c>
      <c r="N407">
        <v>4</v>
      </c>
      <c r="O407">
        <v>3469</v>
      </c>
      <c r="P407">
        <v>290</v>
      </c>
      <c r="Q407">
        <v>-4.7</v>
      </c>
      <c r="R407">
        <v>49</v>
      </c>
      <c r="S407">
        <v>62.1</v>
      </c>
      <c r="T407">
        <v>4.4000000000000004</v>
      </c>
      <c r="U407">
        <v>999</v>
      </c>
      <c r="V407">
        <v>1027.0999999999999</v>
      </c>
      <c r="W407">
        <v>1023.2</v>
      </c>
      <c r="X407">
        <v>1025.4000000000001</v>
      </c>
      <c r="Y407">
        <v>2.2000000000000002</v>
      </c>
      <c r="Z407">
        <v>-8.6</v>
      </c>
      <c r="AA407">
        <v>35823</v>
      </c>
    </row>
    <row r="408" spans="1:27" x14ac:dyDescent="0.3">
      <c r="A408" s="2">
        <v>44238</v>
      </c>
      <c r="B408">
        <v>0</v>
      </c>
      <c r="C408">
        <v>0</v>
      </c>
      <c r="D408">
        <f t="shared" si="11"/>
        <v>0</v>
      </c>
      <c r="E408">
        <v>0</v>
      </c>
      <c r="F408">
        <v>2.5</v>
      </c>
      <c r="G408">
        <v>-4.4000000000000004</v>
      </c>
      <c r="H408">
        <v>10.7</v>
      </c>
      <c r="I408" s="4">
        <v>0.33</v>
      </c>
      <c r="J408">
        <v>5.5</v>
      </c>
      <c r="K408">
        <v>340</v>
      </c>
      <c r="L408">
        <v>3.1</v>
      </c>
      <c r="M408">
        <v>360</v>
      </c>
      <c r="N408">
        <v>1.3</v>
      </c>
      <c r="O408">
        <v>1143</v>
      </c>
      <c r="P408">
        <v>160</v>
      </c>
      <c r="Q408">
        <v>-3.3</v>
      </c>
      <c r="R408">
        <v>37</v>
      </c>
      <c r="S408">
        <v>68.400000000000006</v>
      </c>
      <c r="T408">
        <v>4.8</v>
      </c>
      <c r="U408">
        <v>999.9</v>
      </c>
      <c r="V408">
        <v>1028.9000000000001</v>
      </c>
      <c r="W408">
        <v>1023.6</v>
      </c>
      <c r="X408">
        <v>1026.3</v>
      </c>
      <c r="Y408">
        <v>3.9</v>
      </c>
      <c r="Z408">
        <v>-6.7</v>
      </c>
      <c r="AA408">
        <v>35823</v>
      </c>
    </row>
    <row r="409" spans="1:27" x14ac:dyDescent="0.3">
      <c r="A409" s="2">
        <v>44239</v>
      </c>
      <c r="B409">
        <v>0</v>
      </c>
      <c r="C409">
        <v>0</v>
      </c>
      <c r="D409">
        <f t="shared" si="11"/>
        <v>0</v>
      </c>
      <c r="E409">
        <v>0</v>
      </c>
      <c r="F409">
        <v>4.9000000000000004</v>
      </c>
      <c r="G409">
        <v>-3.6</v>
      </c>
      <c r="H409">
        <v>14.8</v>
      </c>
      <c r="I409" s="4">
        <v>0.32</v>
      </c>
      <c r="J409">
        <v>6.5</v>
      </c>
      <c r="K409">
        <v>290</v>
      </c>
      <c r="L409">
        <v>3.6</v>
      </c>
      <c r="M409">
        <v>290</v>
      </c>
      <c r="N409">
        <v>1.5</v>
      </c>
      <c r="O409">
        <v>1278</v>
      </c>
      <c r="P409">
        <v>320</v>
      </c>
      <c r="Q409">
        <v>-4.5</v>
      </c>
      <c r="R409">
        <v>14</v>
      </c>
      <c r="S409">
        <v>56.3</v>
      </c>
      <c r="T409">
        <v>4.4000000000000004</v>
      </c>
      <c r="U409">
        <v>998.7</v>
      </c>
      <c r="V409">
        <v>1026.5</v>
      </c>
      <c r="W409">
        <v>1022</v>
      </c>
      <c r="X409">
        <v>1024.8</v>
      </c>
      <c r="Y409">
        <v>5.5</v>
      </c>
      <c r="Z409">
        <v>-5.5</v>
      </c>
      <c r="AA409">
        <v>35823</v>
      </c>
    </row>
    <row r="410" spans="1:27" x14ac:dyDescent="0.3">
      <c r="A410" s="2">
        <v>44240</v>
      </c>
      <c r="B410">
        <v>0</v>
      </c>
      <c r="C410">
        <v>0</v>
      </c>
      <c r="D410">
        <f t="shared" si="11"/>
        <v>0</v>
      </c>
      <c r="E410">
        <v>0</v>
      </c>
      <c r="F410">
        <v>4.0999999999999996</v>
      </c>
      <c r="G410">
        <v>-4.4000000000000004</v>
      </c>
      <c r="H410">
        <v>15.8</v>
      </c>
      <c r="I410" s="4">
        <v>0.31</v>
      </c>
      <c r="J410">
        <v>4.3</v>
      </c>
      <c r="K410">
        <v>180</v>
      </c>
      <c r="L410">
        <v>3.2</v>
      </c>
      <c r="M410">
        <v>290</v>
      </c>
      <c r="N410">
        <v>1.5</v>
      </c>
      <c r="O410">
        <v>1306</v>
      </c>
      <c r="P410">
        <v>320</v>
      </c>
      <c r="Q410">
        <v>-5.5</v>
      </c>
      <c r="R410">
        <v>20</v>
      </c>
      <c r="S410">
        <v>54</v>
      </c>
      <c r="T410">
        <v>4</v>
      </c>
      <c r="U410">
        <v>998.6</v>
      </c>
      <c r="V410">
        <v>1027.8</v>
      </c>
      <c r="W410">
        <v>1021.6</v>
      </c>
      <c r="X410">
        <v>1024.7</v>
      </c>
      <c r="Y410">
        <v>5.0999999999999996</v>
      </c>
      <c r="Z410">
        <v>-6.6</v>
      </c>
      <c r="AA410">
        <v>35823</v>
      </c>
    </row>
    <row r="411" spans="1:27" x14ac:dyDescent="0.3">
      <c r="A411" s="2">
        <v>44241</v>
      </c>
      <c r="B411">
        <v>0</v>
      </c>
      <c r="C411">
        <v>0</v>
      </c>
      <c r="D411">
        <f t="shared" si="11"/>
        <v>0</v>
      </c>
      <c r="E411">
        <v>0</v>
      </c>
      <c r="F411">
        <v>6.6</v>
      </c>
      <c r="G411">
        <v>-0.7</v>
      </c>
      <c r="H411">
        <v>12.9</v>
      </c>
      <c r="I411" s="4">
        <v>0.3</v>
      </c>
      <c r="J411">
        <v>4.0999999999999996</v>
      </c>
      <c r="K411">
        <v>320</v>
      </c>
      <c r="L411">
        <v>3.1</v>
      </c>
      <c r="M411">
        <v>320</v>
      </c>
      <c r="N411">
        <v>1</v>
      </c>
      <c r="O411">
        <v>894</v>
      </c>
      <c r="P411">
        <v>320</v>
      </c>
      <c r="Q411">
        <v>-0.2</v>
      </c>
      <c r="R411">
        <v>34</v>
      </c>
      <c r="S411">
        <v>63.9</v>
      </c>
      <c r="T411">
        <v>6.2</v>
      </c>
      <c r="U411">
        <v>990.5</v>
      </c>
      <c r="V411">
        <v>1023</v>
      </c>
      <c r="W411">
        <v>1011.3</v>
      </c>
      <c r="X411">
        <v>1016.1</v>
      </c>
      <c r="Y411">
        <v>6.5</v>
      </c>
      <c r="Z411">
        <v>-3.4</v>
      </c>
      <c r="AA411">
        <v>35823</v>
      </c>
    </row>
    <row r="412" spans="1:27" x14ac:dyDescent="0.3">
      <c r="A412" s="2">
        <v>44242</v>
      </c>
      <c r="B412">
        <v>32963.906479882302</v>
      </c>
      <c r="C412">
        <v>11740</v>
      </c>
      <c r="D412">
        <f t="shared" si="11"/>
        <v>32784083.900000002</v>
      </c>
      <c r="E412">
        <v>36712300</v>
      </c>
      <c r="F412">
        <v>2.5</v>
      </c>
      <c r="G412">
        <v>-3.8</v>
      </c>
      <c r="H412">
        <v>8.5</v>
      </c>
      <c r="I412" s="4">
        <v>0.3</v>
      </c>
      <c r="J412">
        <v>20.2</v>
      </c>
      <c r="K412">
        <v>290</v>
      </c>
      <c r="L412">
        <v>11.9</v>
      </c>
      <c r="M412">
        <v>290</v>
      </c>
      <c r="N412">
        <v>6.9</v>
      </c>
      <c r="O412">
        <v>5991</v>
      </c>
      <c r="P412">
        <v>320</v>
      </c>
      <c r="Q412">
        <v>-3.6</v>
      </c>
      <c r="R412">
        <v>40</v>
      </c>
      <c r="S412">
        <v>65.8</v>
      </c>
      <c r="T412">
        <v>5.2</v>
      </c>
      <c r="U412">
        <v>982.9</v>
      </c>
      <c r="V412">
        <v>1014.4</v>
      </c>
      <c r="W412">
        <v>1005.7</v>
      </c>
      <c r="X412">
        <v>1008.8</v>
      </c>
      <c r="Y412">
        <v>5.2</v>
      </c>
      <c r="Z412">
        <v>-4.2</v>
      </c>
      <c r="AA412">
        <v>35823</v>
      </c>
    </row>
    <row r="413" spans="1:27" x14ac:dyDescent="0.3">
      <c r="A413" s="2">
        <v>44243</v>
      </c>
      <c r="B413">
        <v>44579.661877072969</v>
      </c>
      <c r="C413">
        <v>17090</v>
      </c>
      <c r="D413">
        <f t="shared" si="11"/>
        <v>45570683</v>
      </c>
      <c r="E413">
        <v>51031000</v>
      </c>
      <c r="F413">
        <v>-4.5</v>
      </c>
      <c r="G413">
        <v>-7.8</v>
      </c>
      <c r="H413">
        <v>-1.9</v>
      </c>
      <c r="I413" s="4">
        <v>0.1</v>
      </c>
      <c r="J413">
        <v>17.399999999999999</v>
      </c>
      <c r="K413">
        <v>320</v>
      </c>
      <c r="L413">
        <v>10.1</v>
      </c>
      <c r="M413">
        <v>290</v>
      </c>
      <c r="N413">
        <v>6.1</v>
      </c>
      <c r="O413">
        <v>5264</v>
      </c>
      <c r="P413">
        <v>290</v>
      </c>
      <c r="Q413">
        <v>-12.9</v>
      </c>
      <c r="R413">
        <v>36</v>
      </c>
      <c r="S413">
        <v>52.8</v>
      </c>
      <c r="T413">
        <v>2.2999999999999998</v>
      </c>
      <c r="U413">
        <v>988.5</v>
      </c>
      <c r="V413">
        <v>1017</v>
      </c>
      <c r="W413">
        <v>1013.6</v>
      </c>
      <c r="X413">
        <v>1015.3</v>
      </c>
      <c r="Y413">
        <v>-1.8</v>
      </c>
      <c r="Z413">
        <v>-10</v>
      </c>
      <c r="AA413">
        <v>35823</v>
      </c>
    </row>
    <row r="414" spans="1:27" x14ac:dyDescent="0.3">
      <c r="A414" s="2">
        <v>44244</v>
      </c>
      <c r="B414">
        <v>55774.863623775957</v>
      </c>
      <c r="C414">
        <v>26935</v>
      </c>
      <c r="D414">
        <f t="shared" si="11"/>
        <v>79743471.200000003</v>
      </c>
      <c r="E414">
        <v>89298400</v>
      </c>
      <c r="F414">
        <v>-8.1</v>
      </c>
      <c r="G414">
        <v>-10.1</v>
      </c>
      <c r="H414">
        <v>-5.3</v>
      </c>
      <c r="I414" s="4">
        <v>9.1666666699999996E-2</v>
      </c>
      <c r="J414">
        <v>18.3</v>
      </c>
      <c r="K414">
        <v>290</v>
      </c>
      <c r="L414">
        <v>10.3</v>
      </c>
      <c r="M414">
        <v>320</v>
      </c>
      <c r="N414">
        <v>7.6</v>
      </c>
      <c r="O414">
        <v>6577</v>
      </c>
      <c r="P414">
        <v>290</v>
      </c>
      <c r="Q414">
        <v>-18.100000000000001</v>
      </c>
      <c r="R414">
        <v>31</v>
      </c>
      <c r="S414">
        <v>45.4</v>
      </c>
      <c r="T414">
        <v>1.5</v>
      </c>
      <c r="U414">
        <v>988.6</v>
      </c>
      <c r="V414">
        <v>1019.1</v>
      </c>
      <c r="W414">
        <v>1013.4</v>
      </c>
      <c r="X414">
        <v>1015.8</v>
      </c>
      <c r="Y414">
        <v>-4</v>
      </c>
      <c r="Z414">
        <v>-10.1</v>
      </c>
      <c r="AA414">
        <v>35823</v>
      </c>
    </row>
    <row r="415" spans="1:27" x14ac:dyDescent="0.3">
      <c r="A415" s="2">
        <v>44245</v>
      </c>
      <c r="B415">
        <v>60944.193387400694</v>
      </c>
      <c r="C415">
        <v>10320</v>
      </c>
      <c r="D415">
        <f t="shared" si="11"/>
        <v>35796976.600000001</v>
      </c>
      <c r="E415">
        <v>40086200</v>
      </c>
      <c r="F415">
        <v>-6.6</v>
      </c>
      <c r="G415">
        <v>-10.8</v>
      </c>
      <c r="H415">
        <v>-2.5</v>
      </c>
      <c r="I415" s="4">
        <v>8.3333333300000006E-2</v>
      </c>
      <c r="J415">
        <v>13.7</v>
      </c>
      <c r="K415">
        <v>320</v>
      </c>
      <c r="L415">
        <v>8.5</v>
      </c>
      <c r="M415">
        <v>290</v>
      </c>
      <c r="N415">
        <v>5.6</v>
      </c>
      <c r="O415">
        <v>4852</v>
      </c>
      <c r="P415">
        <v>290</v>
      </c>
      <c r="Q415">
        <v>-16.5</v>
      </c>
      <c r="R415">
        <v>35</v>
      </c>
      <c r="S415">
        <v>45.4</v>
      </c>
      <c r="T415">
        <v>1.7</v>
      </c>
      <c r="U415">
        <v>994</v>
      </c>
      <c r="V415">
        <v>1023</v>
      </c>
      <c r="W415">
        <v>1018.9</v>
      </c>
      <c r="X415">
        <v>1021.2</v>
      </c>
      <c r="Y415">
        <v>-3.1</v>
      </c>
      <c r="Z415">
        <v>-11.2</v>
      </c>
      <c r="AA415">
        <v>35823</v>
      </c>
    </row>
    <row r="416" spans="1:27" x14ac:dyDescent="0.3">
      <c r="A416" s="2">
        <v>44246</v>
      </c>
      <c r="B416">
        <v>60483.415826960467</v>
      </c>
      <c r="C416">
        <v>21130</v>
      </c>
      <c r="D416">
        <f t="shared" si="11"/>
        <v>67741729.799999997</v>
      </c>
      <c r="E416">
        <v>75858600</v>
      </c>
      <c r="F416">
        <v>0.8</v>
      </c>
      <c r="G416">
        <v>-7.9</v>
      </c>
      <c r="H416">
        <v>8.5</v>
      </c>
      <c r="I416" s="4">
        <v>7.4999999999999997E-2</v>
      </c>
      <c r="J416">
        <v>14.8</v>
      </c>
      <c r="K416">
        <v>320</v>
      </c>
      <c r="L416">
        <v>9.3000000000000007</v>
      </c>
      <c r="M416">
        <v>320</v>
      </c>
      <c r="N416">
        <v>4.2</v>
      </c>
      <c r="O416">
        <v>3638</v>
      </c>
      <c r="P416">
        <v>320</v>
      </c>
      <c r="Q416">
        <v>-7.4</v>
      </c>
      <c r="R416">
        <v>33</v>
      </c>
      <c r="S416">
        <v>55.8</v>
      </c>
      <c r="T416">
        <v>3.6</v>
      </c>
      <c r="U416">
        <v>990.8</v>
      </c>
      <c r="V416">
        <v>1022.8</v>
      </c>
      <c r="W416">
        <v>1012.3</v>
      </c>
      <c r="X416">
        <v>1017.1</v>
      </c>
      <c r="Y416">
        <v>1.7</v>
      </c>
      <c r="Z416">
        <v>-8.3000000000000007</v>
      </c>
      <c r="AA416">
        <v>35823</v>
      </c>
    </row>
    <row r="417" spans="1:27" x14ac:dyDescent="0.3">
      <c r="A417" s="2">
        <v>44247</v>
      </c>
      <c r="B417">
        <v>56373.697653120238</v>
      </c>
      <c r="C417">
        <v>15844</v>
      </c>
      <c r="D417">
        <f t="shared" si="11"/>
        <v>46323482</v>
      </c>
      <c r="E417">
        <v>51874000</v>
      </c>
      <c r="F417">
        <v>6.6</v>
      </c>
      <c r="G417">
        <v>-0.9</v>
      </c>
      <c r="H417">
        <v>15</v>
      </c>
      <c r="I417" s="4">
        <v>6.6666666700000002E-2</v>
      </c>
      <c r="J417">
        <v>17.100000000000001</v>
      </c>
      <c r="K417">
        <v>320</v>
      </c>
      <c r="L417">
        <v>10</v>
      </c>
      <c r="M417">
        <v>320</v>
      </c>
      <c r="N417">
        <v>3.9</v>
      </c>
      <c r="O417">
        <v>3392</v>
      </c>
      <c r="P417">
        <v>320</v>
      </c>
      <c r="Q417">
        <v>-2.5</v>
      </c>
      <c r="R417">
        <v>24</v>
      </c>
      <c r="S417">
        <v>56.5</v>
      </c>
      <c r="T417">
        <v>5.2</v>
      </c>
      <c r="U417">
        <v>984.6</v>
      </c>
      <c r="V417">
        <v>1013</v>
      </c>
      <c r="W417">
        <v>1008</v>
      </c>
      <c r="X417">
        <v>1010.2</v>
      </c>
      <c r="Y417">
        <v>4.8</v>
      </c>
      <c r="Z417">
        <v>-4.2</v>
      </c>
      <c r="AA417">
        <v>35823</v>
      </c>
    </row>
    <row r="418" spans="1:27" x14ac:dyDescent="0.3">
      <c r="A418" s="2">
        <v>44248</v>
      </c>
      <c r="B418">
        <v>0</v>
      </c>
      <c r="C418">
        <v>0</v>
      </c>
      <c r="D418">
        <f t="shared" si="11"/>
        <v>0</v>
      </c>
      <c r="E418">
        <v>0</v>
      </c>
      <c r="F418">
        <v>11</v>
      </c>
      <c r="G418">
        <v>-2.5</v>
      </c>
      <c r="H418">
        <v>21.6</v>
      </c>
      <c r="I418" s="4">
        <v>5.8333333299999998E-2</v>
      </c>
      <c r="J418">
        <v>15.8</v>
      </c>
      <c r="K418">
        <v>230</v>
      </c>
      <c r="L418">
        <v>7.3</v>
      </c>
      <c r="M418">
        <v>250</v>
      </c>
      <c r="N418">
        <v>2.4</v>
      </c>
      <c r="O418">
        <v>2100</v>
      </c>
      <c r="P418">
        <v>320</v>
      </c>
      <c r="Q418">
        <v>-2.2000000000000002</v>
      </c>
      <c r="R418">
        <v>19</v>
      </c>
      <c r="S418">
        <v>47.1</v>
      </c>
      <c r="T418">
        <v>5.2</v>
      </c>
      <c r="U418">
        <v>985.3</v>
      </c>
      <c r="V418">
        <v>1013.5</v>
      </c>
      <c r="W418">
        <v>1006.9</v>
      </c>
      <c r="X418">
        <v>1010.4</v>
      </c>
      <c r="Y418">
        <v>8.3000000000000007</v>
      </c>
      <c r="Z418">
        <v>-4.9000000000000004</v>
      </c>
      <c r="AA418">
        <v>35823</v>
      </c>
    </row>
    <row r="419" spans="1:27" x14ac:dyDescent="0.3">
      <c r="A419" s="2">
        <v>44249</v>
      </c>
      <c r="B419">
        <v>53631.566128551109</v>
      </c>
      <c r="C419">
        <v>65660</v>
      </c>
      <c r="D419">
        <f t="shared" si="11"/>
        <v>187858891.90000001</v>
      </c>
      <c r="E419">
        <v>210368300</v>
      </c>
      <c r="F419">
        <v>10</v>
      </c>
      <c r="G419">
        <v>2.8</v>
      </c>
      <c r="H419">
        <v>17.8</v>
      </c>
      <c r="I419" s="4">
        <v>0.05</v>
      </c>
      <c r="J419">
        <v>15.4</v>
      </c>
      <c r="K419">
        <v>290</v>
      </c>
      <c r="L419">
        <v>9.3000000000000007</v>
      </c>
      <c r="M419">
        <v>290</v>
      </c>
      <c r="N419">
        <v>4.7</v>
      </c>
      <c r="O419">
        <v>4028</v>
      </c>
      <c r="P419">
        <v>290</v>
      </c>
      <c r="Q419">
        <v>-1</v>
      </c>
      <c r="R419">
        <v>28</v>
      </c>
      <c r="S419">
        <v>47</v>
      </c>
      <c r="T419">
        <v>5.8</v>
      </c>
      <c r="U419">
        <v>987.4</v>
      </c>
      <c r="V419">
        <v>1019.7</v>
      </c>
      <c r="W419">
        <v>1009.1</v>
      </c>
      <c r="X419">
        <v>1012.7</v>
      </c>
      <c r="Y419">
        <v>9.5</v>
      </c>
      <c r="Z419">
        <v>0.1</v>
      </c>
      <c r="AA419">
        <v>35823</v>
      </c>
    </row>
    <row r="420" spans="1:27" x14ac:dyDescent="0.3">
      <c r="A420" s="2">
        <v>44250</v>
      </c>
      <c r="B420">
        <v>57490.882656417067</v>
      </c>
      <c r="C420">
        <v>90949</v>
      </c>
      <c r="D420">
        <f t="shared" si="11"/>
        <v>321329172.30000001</v>
      </c>
      <c r="E420">
        <v>359831100</v>
      </c>
      <c r="F420">
        <v>2.5</v>
      </c>
      <c r="G420">
        <v>-1.4</v>
      </c>
      <c r="H420">
        <v>7</v>
      </c>
      <c r="I420" s="4">
        <v>4.16666667E-2</v>
      </c>
      <c r="J420">
        <v>11.8</v>
      </c>
      <c r="K420">
        <v>290</v>
      </c>
      <c r="L420">
        <v>7.3</v>
      </c>
      <c r="M420">
        <v>320</v>
      </c>
      <c r="N420">
        <v>5.4</v>
      </c>
      <c r="O420">
        <v>4653</v>
      </c>
      <c r="P420">
        <v>290</v>
      </c>
      <c r="Q420">
        <v>-14</v>
      </c>
      <c r="R420">
        <v>16</v>
      </c>
      <c r="S420">
        <v>29.6</v>
      </c>
      <c r="T420">
        <v>2.1</v>
      </c>
      <c r="U420">
        <v>997.6</v>
      </c>
      <c r="V420">
        <v>1025.8</v>
      </c>
      <c r="W420">
        <v>1019.7</v>
      </c>
      <c r="X420">
        <v>1023.9</v>
      </c>
      <c r="Y420">
        <v>4.4000000000000004</v>
      </c>
      <c r="Z420">
        <v>-2.6</v>
      </c>
      <c r="AA420">
        <v>35823</v>
      </c>
    </row>
    <row r="421" spans="1:27" x14ac:dyDescent="0.3">
      <c r="A421" s="2">
        <v>44251</v>
      </c>
      <c r="B421">
        <v>44570.01174880896</v>
      </c>
      <c r="C421">
        <v>75494</v>
      </c>
      <c r="D421">
        <f t="shared" si="11"/>
        <v>212673665.20000002</v>
      </c>
      <c r="E421">
        <v>238156400</v>
      </c>
      <c r="F421">
        <v>2.2999999999999998</v>
      </c>
      <c r="G421">
        <v>-3.5</v>
      </c>
      <c r="H421">
        <v>10.6</v>
      </c>
      <c r="I421" s="4">
        <v>3.3333333299999997E-2</v>
      </c>
      <c r="J421">
        <v>5.5</v>
      </c>
      <c r="K421">
        <v>140</v>
      </c>
      <c r="L421">
        <v>3.6</v>
      </c>
      <c r="M421">
        <v>160</v>
      </c>
      <c r="N421">
        <v>1.5</v>
      </c>
      <c r="O421">
        <v>1259</v>
      </c>
      <c r="P421">
        <v>160</v>
      </c>
      <c r="Q421">
        <v>-8</v>
      </c>
      <c r="R421">
        <v>22</v>
      </c>
      <c r="S421">
        <v>49.8</v>
      </c>
      <c r="T421">
        <v>3.4</v>
      </c>
      <c r="U421">
        <v>999.6</v>
      </c>
      <c r="V421">
        <v>1028.2</v>
      </c>
      <c r="W421">
        <v>1023</v>
      </c>
      <c r="X421">
        <v>1026</v>
      </c>
      <c r="Y421">
        <v>5.6</v>
      </c>
      <c r="Z421">
        <v>-6.5</v>
      </c>
      <c r="AA421">
        <v>35823</v>
      </c>
    </row>
    <row r="422" spans="1:27" x14ac:dyDescent="0.3">
      <c r="A422" s="2">
        <v>44252</v>
      </c>
      <c r="B422">
        <v>55829.422165245283</v>
      </c>
      <c r="C422">
        <v>40310</v>
      </c>
      <c r="D422">
        <f t="shared" si="11"/>
        <v>115035545.60000001</v>
      </c>
      <c r="E422">
        <v>128819200</v>
      </c>
      <c r="F422">
        <v>2.9</v>
      </c>
      <c r="G422">
        <v>-3.8</v>
      </c>
      <c r="H422">
        <v>9</v>
      </c>
      <c r="I422" s="4">
        <v>2.5000000000000001E-2</v>
      </c>
      <c r="J422">
        <v>3.7</v>
      </c>
      <c r="K422">
        <v>160</v>
      </c>
      <c r="L422">
        <v>2.6</v>
      </c>
      <c r="M422">
        <v>140</v>
      </c>
      <c r="N422">
        <v>1.3</v>
      </c>
      <c r="O422">
        <v>1119</v>
      </c>
      <c r="P422">
        <v>320</v>
      </c>
      <c r="Q422">
        <v>-1.7</v>
      </c>
      <c r="R422">
        <v>41</v>
      </c>
      <c r="S422">
        <v>73.3</v>
      </c>
      <c r="T422">
        <v>5.4</v>
      </c>
      <c r="U422">
        <v>998.5</v>
      </c>
      <c r="V422">
        <v>1026.9000000000001</v>
      </c>
      <c r="W422">
        <v>1022.4</v>
      </c>
      <c r="X422">
        <v>1024.8</v>
      </c>
      <c r="Y422">
        <v>3.9</v>
      </c>
      <c r="Z422">
        <v>-6.2</v>
      </c>
      <c r="AA422">
        <v>35823</v>
      </c>
    </row>
    <row r="423" spans="1:27" x14ac:dyDescent="0.3">
      <c r="A423" s="2">
        <v>44253</v>
      </c>
      <c r="B423">
        <v>55796.540575378327</v>
      </c>
      <c r="C423">
        <v>28200</v>
      </c>
      <c r="D423">
        <f t="shared" si="11"/>
        <v>73066420.900000006</v>
      </c>
      <c r="E423">
        <v>81821300</v>
      </c>
      <c r="F423">
        <v>4.5999999999999996</v>
      </c>
      <c r="G423">
        <v>-1.6</v>
      </c>
      <c r="H423">
        <v>12.4</v>
      </c>
      <c r="I423" s="4">
        <v>1.6666666699999999E-2</v>
      </c>
      <c r="J423">
        <v>8.3000000000000007</v>
      </c>
      <c r="K423">
        <v>160</v>
      </c>
      <c r="L423">
        <v>5.3</v>
      </c>
      <c r="M423">
        <v>160</v>
      </c>
      <c r="N423">
        <v>2.2999999999999998</v>
      </c>
      <c r="O423">
        <v>1988</v>
      </c>
      <c r="P423">
        <v>320</v>
      </c>
      <c r="Q423">
        <v>-2.9</v>
      </c>
      <c r="R423">
        <v>32</v>
      </c>
      <c r="S423">
        <v>62.3</v>
      </c>
      <c r="T423">
        <v>5</v>
      </c>
      <c r="U423">
        <v>999.1</v>
      </c>
      <c r="V423">
        <v>1028.7</v>
      </c>
      <c r="W423">
        <v>1022.4</v>
      </c>
      <c r="X423">
        <v>1025.2</v>
      </c>
      <c r="Y423">
        <v>6.5</v>
      </c>
      <c r="Z423">
        <v>-4.2</v>
      </c>
      <c r="AA423">
        <v>35823</v>
      </c>
    </row>
    <row r="424" spans="1:27" x14ac:dyDescent="0.3">
      <c r="A424" s="2">
        <v>44254</v>
      </c>
      <c r="B424">
        <v>66866.854126265884</v>
      </c>
      <c r="C424">
        <v>4920</v>
      </c>
      <c r="D424">
        <f t="shared" si="11"/>
        <v>15412108.4</v>
      </c>
      <c r="E424">
        <v>17258800</v>
      </c>
      <c r="F424">
        <v>3.5</v>
      </c>
      <c r="G424">
        <v>-1.5</v>
      </c>
      <c r="H424">
        <v>9.5</v>
      </c>
      <c r="I424" s="4">
        <v>8.3333333299999996E-3</v>
      </c>
      <c r="J424">
        <v>9.9</v>
      </c>
      <c r="K424">
        <v>140</v>
      </c>
      <c r="L424">
        <v>5.7</v>
      </c>
      <c r="M424">
        <v>110</v>
      </c>
      <c r="N424">
        <v>2.5</v>
      </c>
      <c r="O424">
        <v>2144</v>
      </c>
      <c r="P424">
        <v>320</v>
      </c>
      <c r="Q424">
        <v>-2.2999999999999998</v>
      </c>
      <c r="R424">
        <v>44</v>
      </c>
      <c r="S424">
        <v>68.3</v>
      </c>
      <c r="T424">
        <v>5.2</v>
      </c>
      <c r="U424">
        <v>1005.4</v>
      </c>
      <c r="V424">
        <v>1033.5999999999999</v>
      </c>
      <c r="W424">
        <v>1028.4000000000001</v>
      </c>
      <c r="X424">
        <v>1031.8</v>
      </c>
      <c r="Y424">
        <v>6.5</v>
      </c>
      <c r="Z424">
        <v>-3.5</v>
      </c>
      <c r="AA424">
        <v>35823</v>
      </c>
    </row>
    <row r="425" spans="1:27" x14ac:dyDescent="0.3">
      <c r="A425" s="2">
        <v>44255</v>
      </c>
      <c r="B425">
        <v>0</v>
      </c>
      <c r="C425">
        <v>0</v>
      </c>
      <c r="D425">
        <f t="shared" si="11"/>
        <v>0</v>
      </c>
      <c r="E425">
        <v>0</v>
      </c>
      <c r="F425">
        <v>4.8</v>
      </c>
      <c r="G425">
        <v>-3.6</v>
      </c>
      <c r="H425">
        <v>12.3</v>
      </c>
      <c r="I425" s="4">
        <v>0</v>
      </c>
      <c r="J425">
        <v>4.4000000000000004</v>
      </c>
      <c r="K425">
        <v>140</v>
      </c>
      <c r="L425">
        <v>3.1</v>
      </c>
      <c r="M425">
        <v>320</v>
      </c>
      <c r="N425">
        <v>1.5</v>
      </c>
      <c r="O425">
        <v>1315</v>
      </c>
      <c r="P425">
        <v>320</v>
      </c>
      <c r="Q425">
        <v>-0.5</v>
      </c>
      <c r="R425">
        <v>44</v>
      </c>
      <c r="S425">
        <v>70.599999999999994</v>
      </c>
      <c r="T425">
        <v>6</v>
      </c>
      <c r="U425">
        <v>1002</v>
      </c>
      <c r="V425">
        <v>1033.5</v>
      </c>
      <c r="W425">
        <v>1024.5</v>
      </c>
      <c r="X425">
        <v>1028.2</v>
      </c>
      <c r="Y425">
        <v>6.3</v>
      </c>
      <c r="Z425">
        <v>-6.4</v>
      </c>
      <c r="AA425">
        <v>35823</v>
      </c>
    </row>
    <row r="426" spans="1:27" x14ac:dyDescent="0.3">
      <c r="A426" s="2">
        <v>44256</v>
      </c>
      <c r="B426">
        <v>50641.999067508077</v>
      </c>
      <c r="C426">
        <v>39147</v>
      </c>
      <c r="D426">
        <f>E426*0.895</f>
        <v>121241443.5</v>
      </c>
      <c r="E426">
        <v>135465300</v>
      </c>
      <c r="F426">
        <v>6</v>
      </c>
      <c r="G426">
        <v>0.4</v>
      </c>
      <c r="H426">
        <v>10.199999999999999</v>
      </c>
      <c r="I426" s="4">
        <v>77</v>
      </c>
      <c r="J426">
        <v>4.8</v>
      </c>
      <c r="K426">
        <v>140</v>
      </c>
      <c r="L426">
        <v>2.9</v>
      </c>
      <c r="M426">
        <v>140</v>
      </c>
      <c r="N426">
        <v>1.1000000000000001</v>
      </c>
      <c r="O426">
        <v>977</v>
      </c>
      <c r="P426">
        <v>160</v>
      </c>
      <c r="Q426">
        <v>5.3</v>
      </c>
      <c r="R426">
        <v>74</v>
      </c>
      <c r="S426">
        <v>96.4</v>
      </c>
      <c r="T426">
        <v>9.1</v>
      </c>
      <c r="U426">
        <v>990.4</v>
      </c>
      <c r="V426">
        <v>1024.5</v>
      </c>
      <c r="W426">
        <v>1010.6</v>
      </c>
      <c r="X426">
        <v>1016.2</v>
      </c>
      <c r="Y426">
        <v>7.1</v>
      </c>
      <c r="Z426">
        <v>0.3</v>
      </c>
      <c r="AA426">
        <v>35880</v>
      </c>
    </row>
    <row r="427" spans="1:27" x14ac:dyDescent="0.3">
      <c r="A427" s="2">
        <v>44257</v>
      </c>
      <c r="B427">
        <v>62390.920139923022</v>
      </c>
      <c r="C427">
        <v>34730</v>
      </c>
      <c r="D427">
        <f t="shared" ref="D427:D456" si="12">E427*0.895</f>
        <v>109600715.5</v>
      </c>
      <c r="E427">
        <v>122458900</v>
      </c>
      <c r="F427">
        <v>1.4</v>
      </c>
      <c r="G427">
        <v>-1.6</v>
      </c>
      <c r="H427">
        <v>4.9000000000000004</v>
      </c>
      <c r="I427" s="4">
        <v>3.1</v>
      </c>
      <c r="J427">
        <v>6.9</v>
      </c>
      <c r="K427">
        <v>320</v>
      </c>
      <c r="L427">
        <v>4.5999999999999996</v>
      </c>
      <c r="M427">
        <v>290</v>
      </c>
      <c r="N427">
        <v>1.4</v>
      </c>
      <c r="O427">
        <v>1243</v>
      </c>
      <c r="P427">
        <v>290</v>
      </c>
      <c r="Q427">
        <v>-1.6</v>
      </c>
      <c r="R427">
        <v>59</v>
      </c>
      <c r="S427">
        <v>81</v>
      </c>
      <c r="T427">
        <v>5.4</v>
      </c>
      <c r="U427">
        <v>998.2</v>
      </c>
      <c r="V427">
        <v>1030.7</v>
      </c>
      <c r="W427">
        <v>1014.5</v>
      </c>
      <c r="X427">
        <v>1024.7</v>
      </c>
      <c r="Y427">
        <v>3.7</v>
      </c>
      <c r="Z427">
        <v>-4.0999999999999996</v>
      </c>
      <c r="AA427">
        <v>35880</v>
      </c>
    </row>
    <row r="428" spans="1:27" x14ac:dyDescent="0.3">
      <c r="A428" s="2">
        <v>44258</v>
      </c>
      <c r="B428">
        <v>57422.852556326827</v>
      </c>
      <c r="C428">
        <v>49363</v>
      </c>
      <c r="D428">
        <f t="shared" si="12"/>
        <v>144033155.5</v>
      </c>
      <c r="E428">
        <v>160930900</v>
      </c>
      <c r="F428">
        <v>1.4</v>
      </c>
      <c r="G428">
        <v>-3.1</v>
      </c>
      <c r="H428">
        <v>7</v>
      </c>
      <c r="I428" s="4">
        <v>2.0499999999999998</v>
      </c>
      <c r="J428">
        <v>4.7</v>
      </c>
      <c r="K428">
        <v>70</v>
      </c>
      <c r="L428">
        <v>2.9</v>
      </c>
      <c r="M428">
        <v>140</v>
      </c>
      <c r="N428">
        <v>1.1000000000000001</v>
      </c>
      <c r="O428">
        <v>974</v>
      </c>
      <c r="P428">
        <v>140</v>
      </c>
      <c r="Q428">
        <v>-1.8</v>
      </c>
      <c r="R428">
        <v>49</v>
      </c>
      <c r="S428">
        <v>81.900000000000006</v>
      </c>
      <c r="T428">
        <v>5.4</v>
      </c>
      <c r="U428">
        <v>1004.2</v>
      </c>
      <c r="V428">
        <v>1034.4000000000001</v>
      </c>
      <c r="W428">
        <v>1028.3</v>
      </c>
      <c r="X428">
        <v>1030.8</v>
      </c>
      <c r="Y428">
        <v>4.9000000000000004</v>
      </c>
      <c r="Z428">
        <v>-5.4</v>
      </c>
      <c r="AA428">
        <v>35880</v>
      </c>
    </row>
    <row r="429" spans="1:27" x14ac:dyDescent="0.3">
      <c r="A429" s="2">
        <v>44259</v>
      </c>
      <c r="B429">
        <v>52839.213748039903</v>
      </c>
      <c r="C429">
        <v>49500</v>
      </c>
      <c r="D429">
        <f t="shared" si="12"/>
        <v>129254110</v>
      </c>
      <c r="E429">
        <v>144418000</v>
      </c>
      <c r="F429">
        <v>3.8</v>
      </c>
      <c r="G429">
        <v>-1.7</v>
      </c>
      <c r="H429">
        <v>9.3000000000000007</v>
      </c>
      <c r="I429" s="4">
        <v>1</v>
      </c>
      <c r="J429">
        <v>6.5</v>
      </c>
      <c r="K429">
        <v>320</v>
      </c>
      <c r="L429">
        <v>4.5999999999999996</v>
      </c>
      <c r="M429">
        <v>320</v>
      </c>
      <c r="N429">
        <v>1</v>
      </c>
      <c r="O429">
        <v>900</v>
      </c>
      <c r="P429">
        <v>160</v>
      </c>
      <c r="Q429">
        <v>1</v>
      </c>
      <c r="R429">
        <v>54</v>
      </c>
      <c r="S429">
        <v>84.3</v>
      </c>
      <c r="T429">
        <v>6.7</v>
      </c>
      <c r="U429">
        <v>999.5</v>
      </c>
      <c r="V429">
        <v>1029.5</v>
      </c>
      <c r="W429">
        <v>1022.2</v>
      </c>
      <c r="X429">
        <v>1025.7</v>
      </c>
      <c r="Y429">
        <v>5.0999999999999996</v>
      </c>
      <c r="Z429">
        <v>-3.6</v>
      </c>
      <c r="AA429">
        <v>35880</v>
      </c>
    </row>
    <row r="430" spans="1:27" x14ac:dyDescent="0.3">
      <c r="A430" s="2">
        <v>44260</v>
      </c>
      <c r="B430">
        <v>52999.643254196599</v>
      </c>
      <c r="C430">
        <v>64035</v>
      </c>
      <c r="D430">
        <f t="shared" si="12"/>
        <v>166543032</v>
      </c>
      <c r="E430">
        <v>186081600</v>
      </c>
      <c r="F430">
        <v>7.4</v>
      </c>
      <c r="G430">
        <v>0.2</v>
      </c>
      <c r="H430">
        <v>16.2</v>
      </c>
      <c r="I430" s="4">
        <v>2.35</v>
      </c>
      <c r="J430">
        <v>9</v>
      </c>
      <c r="K430">
        <v>290</v>
      </c>
      <c r="L430">
        <v>5.6</v>
      </c>
      <c r="M430">
        <v>290</v>
      </c>
      <c r="N430">
        <v>1.8</v>
      </c>
      <c r="O430">
        <v>1555</v>
      </c>
      <c r="P430">
        <v>320</v>
      </c>
      <c r="Q430">
        <v>3</v>
      </c>
      <c r="R430">
        <v>35</v>
      </c>
      <c r="S430">
        <v>78.099999999999994</v>
      </c>
      <c r="T430">
        <v>7.6</v>
      </c>
      <c r="U430">
        <v>994.9</v>
      </c>
      <c r="V430">
        <v>1023.3</v>
      </c>
      <c r="W430">
        <v>1017.1</v>
      </c>
      <c r="X430">
        <v>1020.6</v>
      </c>
      <c r="Y430">
        <v>9.8000000000000007</v>
      </c>
      <c r="Z430">
        <v>0.1</v>
      </c>
      <c r="AA430">
        <v>35880</v>
      </c>
    </row>
    <row r="431" spans="1:27" x14ac:dyDescent="0.3">
      <c r="A431" s="2">
        <v>44261</v>
      </c>
      <c r="B431">
        <v>54302.855496256081</v>
      </c>
      <c r="C431">
        <v>19980</v>
      </c>
      <c r="D431">
        <f t="shared" si="12"/>
        <v>43025335</v>
      </c>
      <c r="E431">
        <v>48073000</v>
      </c>
      <c r="F431">
        <v>4.2</v>
      </c>
      <c r="G431">
        <v>1.7</v>
      </c>
      <c r="H431">
        <v>10.199999999999999</v>
      </c>
      <c r="I431" s="4">
        <v>3.7</v>
      </c>
      <c r="J431">
        <v>6.2</v>
      </c>
      <c r="K431">
        <v>110</v>
      </c>
      <c r="L431">
        <v>4.0999999999999996</v>
      </c>
      <c r="M431">
        <v>140</v>
      </c>
      <c r="N431">
        <v>2</v>
      </c>
      <c r="O431">
        <v>1691</v>
      </c>
      <c r="P431">
        <v>110</v>
      </c>
      <c r="Q431">
        <v>-0.6</v>
      </c>
      <c r="R431">
        <v>56</v>
      </c>
      <c r="S431">
        <v>72</v>
      </c>
      <c r="T431">
        <v>5.9</v>
      </c>
      <c r="U431">
        <v>1003</v>
      </c>
      <c r="V431">
        <v>1033.5999999999999</v>
      </c>
      <c r="W431">
        <v>1021.6</v>
      </c>
      <c r="X431">
        <v>1029.2</v>
      </c>
      <c r="Y431">
        <v>5.5</v>
      </c>
      <c r="Z431">
        <v>-0.8</v>
      </c>
      <c r="AA431">
        <v>35880</v>
      </c>
    </row>
    <row r="432" spans="1:27" x14ac:dyDescent="0.3">
      <c r="A432" s="2">
        <v>44262</v>
      </c>
      <c r="B432">
        <v>0</v>
      </c>
      <c r="C432">
        <v>0</v>
      </c>
      <c r="D432">
        <f t="shared" si="12"/>
        <v>0</v>
      </c>
      <c r="E432">
        <v>0</v>
      </c>
      <c r="F432">
        <v>4.2</v>
      </c>
      <c r="G432">
        <v>1.1000000000000001</v>
      </c>
      <c r="H432">
        <v>9.1999999999999993</v>
      </c>
      <c r="I432" s="4">
        <v>5.05</v>
      </c>
      <c r="J432">
        <v>5.6</v>
      </c>
      <c r="K432">
        <v>140</v>
      </c>
      <c r="L432">
        <v>3.8</v>
      </c>
      <c r="M432">
        <v>180</v>
      </c>
      <c r="N432">
        <v>1.4</v>
      </c>
      <c r="O432">
        <v>1204</v>
      </c>
      <c r="P432">
        <v>340</v>
      </c>
      <c r="Q432">
        <v>-1.2</v>
      </c>
      <c r="R432">
        <v>51</v>
      </c>
      <c r="S432">
        <v>69.099999999999994</v>
      </c>
      <c r="T432">
        <v>5.6</v>
      </c>
      <c r="U432">
        <v>1003.1</v>
      </c>
      <c r="V432">
        <v>1033.2</v>
      </c>
      <c r="W432">
        <v>1025.8</v>
      </c>
      <c r="X432">
        <v>1029.4000000000001</v>
      </c>
      <c r="Y432">
        <v>7.9</v>
      </c>
      <c r="Z432">
        <v>-0.7</v>
      </c>
      <c r="AA432">
        <v>35880</v>
      </c>
    </row>
    <row r="433" spans="1:27" x14ac:dyDescent="0.3">
      <c r="A433" s="2">
        <v>44263</v>
      </c>
      <c r="B433">
        <v>40802.642685507562</v>
      </c>
      <c r="C433">
        <v>94610</v>
      </c>
      <c r="D433">
        <f t="shared" si="12"/>
        <v>234691375</v>
      </c>
      <c r="E433">
        <v>262225000</v>
      </c>
      <c r="F433">
        <v>5</v>
      </c>
      <c r="G433">
        <v>-1.9</v>
      </c>
      <c r="H433">
        <v>13.4</v>
      </c>
      <c r="I433" s="4">
        <v>6.4</v>
      </c>
      <c r="J433">
        <v>6.6</v>
      </c>
      <c r="K433">
        <v>160</v>
      </c>
      <c r="L433">
        <v>4.4000000000000004</v>
      </c>
      <c r="M433">
        <v>160</v>
      </c>
      <c r="N433">
        <v>1.2</v>
      </c>
      <c r="O433">
        <v>1068</v>
      </c>
      <c r="P433">
        <v>160</v>
      </c>
      <c r="Q433">
        <v>-1.5</v>
      </c>
      <c r="R433">
        <v>24</v>
      </c>
      <c r="S433">
        <v>70</v>
      </c>
      <c r="T433">
        <v>5.6</v>
      </c>
      <c r="U433">
        <v>1001.6</v>
      </c>
      <c r="V433">
        <v>1030.0999999999999</v>
      </c>
      <c r="W433">
        <v>1024.9000000000001</v>
      </c>
      <c r="X433">
        <v>1027.7</v>
      </c>
      <c r="Y433">
        <v>7.8</v>
      </c>
      <c r="Z433">
        <v>-5</v>
      </c>
      <c r="AA433">
        <v>35880</v>
      </c>
    </row>
    <row r="434" spans="1:27" x14ac:dyDescent="0.3">
      <c r="A434" s="2">
        <v>44264</v>
      </c>
      <c r="B434">
        <v>63741.400542366522</v>
      </c>
      <c r="C434">
        <v>50870</v>
      </c>
      <c r="D434">
        <f t="shared" si="12"/>
        <v>148497326</v>
      </c>
      <c r="E434">
        <v>165918800</v>
      </c>
      <c r="F434">
        <v>7.4</v>
      </c>
      <c r="G434">
        <v>-0.2</v>
      </c>
      <c r="H434">
        <v>13.9</v>
      </c>
      <c r="I434" s="4">
        <v>7.75</v>
      </c>
      <c r="J434">
        <v>12.2</v>
      </c>
      <c r="K434">
        <v>290</v>
      </c>
      <c r="L434">
        <v>7.5</v>
      </c>
      <c r="M434">
        <v>320</v>
      </c>
      <c r="N434">
        <v>2.9</v>
      </c>
      <c r="O434">
        <v>2487</v>
      </c>
      <c r="P434">
        <v>290</v>
      </c>
      <c r="Q434">
        <v>-1.4</v>
      </c>
      <c r="R434">
        <v>33</v>
      </c>
      <c r="S434">
        <v>58.9</v>
      </c>
      <c r="T434">
        <v>5.6</v>
      </c>
      <c r="U434">
        <v>999.1</v>
      </c>
      <c r="V434">
        <v>1028.2</v>
      </c>
      <c r="W434">
        <v>1021.3</v>
      </c>
      <c r="X434">
        <v>1024.9000000000001</v>
      </c>
      <c r="Y434">
        <v>10</v>
      </c>
      <c r="Z434">
        <v>-2.2000000000000002</v>
      </c>
      <c r="AA434">
        <v>35880</v>
      </c>
    </row>
    <row r="435" spans="1:27" x14ac:dyDescent="0.3">
      <c r="A435" s="2">
        <v>44265</v>
      </c>
      <c r="B435">
        <v>47100.529631635924</v>
      </c>
      <c r="C435">
        <v>60214</v>
      </c>
      <c r="D435">
        <f t="shared" si="12"/>
        <v>147135136</v>
      </c>
      <c r="E435">
        <v>164396800</v>
      </c>
      <c r="F435">
        <v>6.4</v>
      </c>
      <c r="G435">
        <v>-1.6</v>
      </c>
      <c r="H435">
        <v>14.9</v>
      </c>
      <c r="I435" s="4">
        <v>9.1</v>
      </c>
      <c r="J435">
        <v>12.1</v>
      </c>
      <c r="K435">
        <v>320</v>
      </c>
      <c r="L435">
        <v>8.1</v>
      </c>
      <c r="M435">
        <v>320</v>
      </c>
      <c r="N435">
        <v>2.1</v>
      </c>
      <c r="O435">
        <v>1807</v>
      </c>
      <c r="P435">
        <v>160</v>
      </c>
      <c r="Q435">
        <v>-1.3</v>
      </c>
      <c r="R435">
        <v>29</v>
      </c>
      <c r="S435">
        <v>61.6</v>
      </c>
      <c r="T435">
        <v>5.6</v>
      </c>
      <c r="U435">
        <v>1003.2</v>
      </c>
      <c r="V435">
        <v>1032</v>
      </c>
      <c r="W435">
        <v>1025</v>
      </c>
      <c r="X435">
        <v>1029.3</v>
      </c>
      <c r="Y435">
        <v>10.1</v>
      </c>
      <c r="Z435">
        <v>-4.8</v>
      </c>
      <c r="AA435">
        <v>35880</v>
      </c>
    </row>
    <row r="436" spans="1:27" x14ac:dyDescent="0.3">
      <c r="A436" s="2">
        <v>44266</v>
      </c>
      <c r="B436">
        <v>47235.820713319023</v>
      </c>
      <c r="C436">
        <v>48680</v>
      </c>
      <c r="D436">
        <f t="shared" si="12"/>
        <v>138412376.5</v>
      </c>
      <c r="E436">
        <v>154650700</v>
      </c>
      <c r="F436">
        <v>7.6</v>
      </c>
      <c r="G436">
        <v>-1.6</v>
      </c>
      <c r="H436">
        <v>17.100000000000001</v>
      </c>
      <c r="I436" s="4">
        <v>10.45</v>
      </c>
      <c r="J436">
        <v>5.8</v>
      </c>
      <c r="K436">
        <v>160</v>
      </c>
      <c r="L436">
        <v>3.7</v>
      </c>
      <c r="M436">
        <v>160</v>
      </c>
      <c r="N436">
        <v>1.5</v>
      </c>
      <c r="O436">
        <v>1281</v>
      </c>
      <c r="P436">
        <v>160</v>
      </c>
      <c r="Q436">
        <v>-0.1</v>
      </c>
      <c r="R436">
        <v>27</v>
      </c>
      <c r="S436">
        <v>63.1</v>
      </c>
      <c r="T436">
        <v>6.1</v>
      </c>
      <c r="U436">
        <v>1000.6</v>
      </c>
      <c r="V436">
        <v>1031.4000000000001</v>
      </c>
      <c r="W436">
        <v>1022.4</v>
      </c>
      <c r="X436">
        <v>1026.5</v>
      </c>
      <c r="Y436">
        <v>11.1</v>
      </c>
      <c r="Z436">
        <v>-3.9</v>
      </c>
      <c r="AA436">
        <v>35880</v>
      </c>
    </row>
    <row r="437" spans="1:27" x14ac:dyDescent="0.3">
      <c r="A437" s="2">
        <v>44267</v>
      </c>
      <c r="B437">
        <v>52837.150816020658</v>
      </c>
      <c r="C437">
        <v>36670</v>
      </c>
      <c r="D437">
        <f t="shared" si="12"/>
        <v>103301168.5</v>
      </c>
      <c r="E437">
        <v>115420300</v>
      </c>
      <c r="F437">
        <v>7.5</v>
      </c>
      <c r="G437">
        <v>5.2</v>
      </c>
      <c r="H437">
        <v>9.1999999999999993</v>
      </c>
      <c r="I437" s="4">
        <v>11.8</v>
      </c>
      <c r="J437">
        <v>4.9000000000000004</v>
      </c>
      <c r="K437">
        <v>290</v>
      </c>
      <c r="L437">
        <v>2.8</v>
      </c>
      <c r="M437">
        <v>340</v>
      </c>
      <c r="N437">
        <v>1.2</v>
      </c>
      <c r="O437">
        <v>1054</v>
      </c>
      <c r="P437">
        <v>290</v>
      </c>
      <c r="Q437">
        <v>4.3</v>
      </c>
      <c r="R437">
        <v>59</v>
      </c>
      <c r="S437">
        <v>81.8</v>
      </c>
      <c r="T437">
        <v>8.4</v>
      </c>
      <c r="U437">
        <v>996.3</v>
      </c>
      <c r="V437">
        <v>1024</v>
      </c>
      <c r="W437">
        <v>1020</v>
      </c>
      <c r="X437">
        <v>1022.1</v>
      </c>
      <c r="Y437">
        <v>7.4</v>
      </c>
      <c r="Z437">
        <v>4.2</v>
      </c>
      <c r="AA437">
        <v>35880</v>
      </c>
    </row>
    <row r="438" spans="1:27" x14ac:dyDescent="0.3">
      <c r="A438" s="2">
        <v>44268</v>
      </c>
      <c r="B438">
        <v>31775.26457628042</v>
      </c>
      <c r="C438">
        <v>8665</v>
      </c>
      <c r="D438">
        <f t="shared" si="12"/>
        <v>23484800</v>
      </c>
      <c r="E438">
        <v>26240000</v>
      </c>
      <c r="F438">
        <v>8</v>
      </c>
      <c r="G438">
        <v>-0.2</v>
      </c>
      <c r="H438">
        <v>15.1</v>
      </c>
      <c r="I438" s="4">
        <v>8.85</v>
      </c>
      <c r="J438">
        <v>9.1999999999999993</v>
      </c>
      <c r="K438">
        <v>290</v>
      </c>
      <c r="L438">
        <v>5.4</v>
      </c>
      <c r="M438">
        <v>320</v>
      </c>
      <c r="N438">
        <v>2.2000000000000002</v>
      </c>
      <c r="O438">
        <v>1869</v>
      </c>
      <c r="P438">
        <v>290</v>
      </c>
      <c r="Q438">
        <v>2</v>
      </c>
      <c r="R438">
        <v>38</v>
      </c>
      <c r="S438">
        <v>69</v>
      </c>
      <c r="T438">
        <v>7.1</v>
      </c>
      <c r="U438">
        <v>995.3</v>
      </c>
      <c r="V438">
        <v>1024.5</v>
      </c>
      <c r="W438">
        <v>1018</v>
      </c>
      <c r="X438">
        <v>1021</v>
      </c>
      <c r="Y438">
        <v>10.1</v>
      </c>
      <c r="Z438">
        <v>-2.2999999999999998</v>
      </c>
      <c r="AA438">
        <v>35880</v>
      </c>
    </row>
    <row r="439" spans="1:27" x14ac:dyDescent="0.3">
      <c r="A439" s="2">
        <v>44269</v>
      </c>
      <c r="B439">
        <v>0</v>
      </c>
      <c r="C439">
        <v>0</v>
      </c>
      <c r="D439">
        <f t="shared" si="12"/>
        <v>0</v>
      </c>
      <c r="E439">
        <v>0</v>
      </c>
      <c r="F439">
        <v>8</v>
      </c>
      <c r="G439">
        <v>2.2999999999999998</v>
      </c>
      <c r="H439">
        <v>14</v>
      </c>
      <c r="I439" s="4">
        <v>5.9</v>
      </c>
      <c r="J439">
        <v>10.1</v>
      </c>
      <c r="K439">
        <v>290</v>
      </c>
      <c r="L439">
        <v>6.6</v>
      </c>
      <c r="M439">
        <v>320</v>
      </c>
      <c r="N439">
        <v>2.7</v>
      </c>
      <c r="O439">
        <v>2304</v>
      </c>
      <c r="P439">
        <v>290</v>
      </c>
      <c r="Q439">
        <v>2.5</v>
      </c>
      <c r="R439">
        <v>48</v>
      </c>
      <c r="S439">
        <v>70.900000000000006</v>
      </c>
      <c r="T439">
        <v>7.3</v>
      </c>
      <c r="U439">
        <v>994.2</v>
      </c>
      <c r="V439">
        <v>1021.7</v>
      </c>
      <c r="W439">
        <v>1018.3</v>
      </c>
      <c r="X439">
        <v>1019.8</v>
      </c>
      <c r="Y439">
        <v>10.7</v>
      </c>
      <c r="Z439">
        <v>-0.1</v>
      </c>
      <c r="AA439">
        <v>35880</v>
      </c>
    </row>
    <row r="440" spans="1:27" x14ac:dyDescent="0.3">
      <c r="A440" s="2">
        <v>44270</v>
      </c>
      <c r="B440">
        <v>45121.167138309378</v>
      </c>
      <c r="C440">
        <v>69153</v>
      </c>
      <c r="D440">
        <f t="shared" si="12"/>
        <v>205787618.5</v>
      </c>
      <c r="E440">
        <v>229930300</v>
      </c>
      <c r="F440">
        <v>9.8000000000000007</v>
      </c>
      <c r="G440">
        <v>0</v>
      </c>
      <c r="H440">
        <v>16.899999999999999</v>
      </c>
      <c r="I440" s="4">
        <v>2.95</v>
      </c>
      <c r="J440">
        <v>7.7</v>
      </c>
      <c r="K440">
        <v>200</v>
      </c>
      <c r="L440">
        <v>4.9000000000000004</v>
      </c>
      <c r="M440">
        <v>160</v>
      </c>
      <c r="N440">
        <v>1.6</v>
      </c>
      <c r="O440">
        <v>1411</v>
      </c>
      <c r="P440">
        <v>320</v>
      </c>
      <c r="Q440">
        <v>1.7</v>
      </c>
      <c r="R440">
        <v>30</v>
      </c>
      <c r="S440">
        <v>62.1</v>
      </c>
      <c r="T440">
        <v>6.9</v>
      </c>
      <c r="U440">
        <v>991.1</v>
      </c>
      <c r="V440">
        <v>1021.1</v>
      </c>
      <c r="W440">
        <v>1012.1</v>
      </c>
      <c r="X440">
        <v>1016.5</v>
      </c>
      <c r="Y440">
        <v>11.7</v>
      </c>
      <c r="Z440">
        <v>-2.2000000000000002</v>
      </c>
      <c r="AA440">
        <v>35880</v>
      </c>
    </row>
    <row r="441" spans="1:27" x14ac:dyDescent="0.3">
      <c r="A441" s="2">
        <v>44271</v>
      </c>
      <c r="B441">
        <v>47056.318118946641</v>
      </c>
      <c r="C441">
        <v>60712</v>
      </c>
      <c r="D441">
        <f t="shared" si="12"/>
        <v>162699544</v>
      </c>
      <c r="E441">
        <v>181787200</v>
      </c>
      <c r="F441">
        <v>11.4</v>
      </c>
      <c r="G441">
        <v>7.2</v>
      </c>
      <c r="H441">
        <v>16</v>
      </c>
      <c r="I441" s="4">
        <v>0</v>
      </c>
      <c r="J441">
        <v>13.7</v>
      </c>
      <c r="K441">
        <v>320</v>
      </c>
      <c r="L441">
        <v>9.5</v>
      </c>
      <c r="M441">
        <v>290</v>
      </c>
      <c r="N441">
        <v>5.3</v>
      </c>
      <c r="O441">
        <v>4547</v>
      </c>
      <c r="P441">
        <v>290</v>
      </c>
      <c r="Q441">
        <v>-0.1</v>
      </c>
      <c r="R441">
        <v>20</v>
      </c>
      <c r="S441">
        <v>49.6</v>
      </c>
      <c r="T441">
        <v>6.5</v>
      </c>
      <c r="U441">
        <v>988.1</v>
      </c>
      <c r="V441">
        <v>1017</v>
      </c>
      <c r="W441">
        <v>1010.4</v>
      </c>
      <c r="X441">
        <v>1013.2</v>
      </c>
      <c r="Y441">
        <v>14.4</v>
      </c>
      <c r="Z441">
        <v>5.7</v>
      </c>
      <c r="AA441">
        <v>35880</v>
      </c>
    </row>
    <row r="442" spans="1:27" x14ac:dyDescent="0.3">
      <c r="A442" s="2">
        <v>44272</v>
      </c>
      <c r="B442">
        <v>49346.041168075739</v>
      </c>
      <c r="C442">
        <v>55288</v>
      </c>
      <c r="D442">
        <f t="shared" si="12"/>
        <v>143865611.5</v>
      </c>
      <c r="E442">
        <v>160743700</v>
      </c>
      <c r="F442">
        <v>8.1</v>
      </c>
      <c r="G442">
        <v>-0.7</v>
      </c>
      <c r="H442">
        <v>16.7</v>
      </c>
      <c r="I442" s="4">
        <v>0.57499999999999996</v>
      </c>
      <c r="J442">
        <v>7.1</v>
      </c>
      <c r="K442">
        <v>320</v>
      </c>
      <c r="L442">
        <v>4</v>
      </c>
      <c r="M442">
        <v>290</v>
      </c>
      <c r="N442">
        <v>1.5</v>
      </c>
      <c r="O442">
        <v>1328</v>
      </c>
      <c r="P442">
        <v>140</v>
      </c>
      <c r="Q442">
        <v>-0.2</v>
      </c>
      <c r="R442">
        <v>30</v>
      </c>
      <c r="S442">
        <v>59.9</v>
      </c>
      <c r="T442">
        <v>6.1</v>
      </c>
      <c r="U442">
        <v>994.1</v>
      </c>
      <c r="V442">
        <v>1022.6</v>
      </c>
      <c r="W442">
        <v>1017</v>
      </c>
      <c r="X442">
        <v>1019.8</v>
      </c>
      <c r="Y442">
        <v>12.2</v>
      </c>
      <c r="Z442">
        <v>-3.3</v>
      </c>
      <c r="AA442">
        <v>35880</v>
      </c>
    </row>
    <row r="443" spans="1:27" x14ac:dyDescent="0.3">
      <c r="A443" s="2">
        <v>44273</v>
      </c>
      <c r="B443">
        <v>45152.630518042373</v>
      </c>
      <c r="C443">
        <v>55060</v>
      </c>
      <c r="D443">
        <f t="shared" si="12"/>
        <v>125216317.5</v>
      </c>
      <c r="E443">
        <v>139906500</v>
      </c>
      <c r="F443">
        <v>9</v>
      </c>
      <c r="G443">
        <v>2.8</v>
      </c>
      <c r="H443">
        <v>14.8</v>
      </c>
      <c r="I443" s="4">
        <v>1.1499999999999999</v>
      </c>
      <c r="J443">
        <v>5</v>
      </c>
      <c r="K443">
        <v>160</v>
      </c>
      <c r="L443">
        <v>2.7</v>
      </c>
      <c r="M443">
        <v>110</v>
      </c>
      <c r="N443">
        <v>1.4</v>
      </c>
      <c r="O443">
        <v>1200</v>
      </c>
      <c r="P443">
        <v>160</v>
      </c>
      <c r="Q443">
        <v>3.6</v>
      </c>
      <c r="R443">
        <v>48</v>
      </c>
      <c r="S443">
        <v>71.099999999999994</v>
      </c>
      <c r="T443">
        <v>7.9</v>
      </c>
      <c r="U443">
        <v>996.3</v>
      </c>
      <c r="V443">
        <v>1024</v>
      </c>
      <c r="W443">
        <v>1018.6</v>
      </c>
      <c r="X443">
        <v>1021.9</v>
      </c>
      <c r="Y443">
        <v>12.7</v>
      </c>
      <c r="Z443">
        <v>0.7</v>
      </c>
      <c r="AA443">
        <v>35880</v>
      </c>
    </row>
    <row r="444" spans="1:27" x14ac:dyDescent="0.3">
      <c r="A444" s="2">
        <v>44274</v>
      </c>
      <c r="B444">
        <v>49778.039068880178</v>
      </c>
      <c r="C444">
        <v>38886</v>
      </c>
      <c r="D444">
        <f t="shared" si="12"/>
        <v>108570033.5</v>
      </c>
      <c r="E444">
        <v>121307300</v>
      </c>
      <c r="F444">
        <v>9.9</v>
      </c>
      <c r="G444">
        <v>5.9</v>
      </c>
      <c r="H444">
        <v>15.2</v>
      </c>
      <c r="I444" s="4">
        <v>1.7250000000000001</v>
      </c>
      <c r="J444">
        <v>6.8</v>
      </c>
      <c r="K444">
        <v>160</v>
      </c>
      <c r="L444">
        <v>4.8</v>
      </c>
      <c r="M444">
        <v>160</v>
      </c>
      <c r="N444">
        <v>1.8</v>
      </c>
      <c r="O444">
        <v>1520</v>
      </c>
      <c r="P444">
        <v>160</v>
      </c>
      <c r="Q444">
        <v>3.1</v>
      </c>
      <c r="R444">
        <v>45</v>
      </c>
      <c r="S444">
        <v>63.8</v>
      </c>
      <c r="T444">
        <v>7.6</v>
      </c>
      <c r="U444">
        <v>996.2</v>
      </c>
      <c r="V444">
        <v>1024.2</v>
      </c>
      <c r="W444">
        <v>1018.8</v>
      </c>
      <c r="X444">
        <v>1021.7</v>
      </c>
      <c r="Y444">
        <v>14.6</v>
      </c>
      <c r="Z444">
        <v>4.5999999999999996</v>
      </c>
      <c r="AA444">
        <v>35880</v>
      </c>
    </row>
    <row r="445" spans="1:27" x14ac:dyDescent="0.3">
      <c r="A445" s="2">
        <v>44275</v>
      </c>
      <c r="B445">
        <v>45369.663743589917</v>
      </c>
      <c r="C445">
        <v>15388</v>
      </c>
      <c r="D445">
        <f t="shared" si="12"/>
        <v>43216328</v>
      </c>
      <c r="E445">
        <v>48286400</v>
      </c>
      <c r="F445">
        <v>7.6</v>
      </c>
      <c r="G445">
        <v>4.0999999999999996</v>
      </c>
      <c r="H445">
        <v>10</v>
      </c>
      <c r="I445" s="4">
        <v>2.2999999999999998</v>
      </c>
      <c r="J445">
        <v>7</v>
      </c>
      <c r="K445">
        <v>320</v>
      </c>
      <c r="L445">
        <v>4.9000000000000004</v>
      </c>
      <c r="M445">
        <v>290</v>
      </c>
      <c r="N445">
        <v>1.4</v>
      </c>
      <c r="O445">
        <v>1211</v>
      </c>
      <c r="P445">
        <v>320</v>
      </c>
      <c r="Q445">
        <v>6.5</v>
      </c>
      <c r="R445">
        <v>71</v>
      </c>
      <c r="S445">
        <v>93.4</v>
      </c>
      <c r="T445">
        <v>9.8000000000000007</v>
      </c>
      <c r="U445">
        <v>988.5</v>
      </c>
      <c r="V445">
        <v>1021</v>
      </c>
      <c r="W445">
        <v>1010.9</v>
      </c>
      <c r="X445">
        <v>1014.1</v>
      </c>
      <c r="Y445">
        <v>8.4</v>
      </c>
      <c r="Z445">
        <v>3</v>
      </c>
      <c r="AA445">
        <v>35880</v>
      </c>
    </row>
    <row r="446" spans="1:27" x14ac:dyDescent="0.3">
      <c r="A446" s="2">
        <v>44276</v>
      </c>
      <c r="B446">
        <v>0</v>
      </c>
      <c r="C446">
        <v>0</v>
      </c>
      <c r="D446">
        <f t="shared" si="12"/>
        <v>0</v>
      </c>
      <c r="E446">
        <v>0</v>
      </c>
      <c r="F446">
        <v>6.1</v>
      </c>
      <c r="G446">
        <v>3.6</v>
      </c>
      <c r="H446">
        <v>9</v>
      </c>
      <c r="I446" s="4">
        <v>0</v>
      </c>
      <c r="J446">
        <v>17.399999999999999</v>
      </c>
      <c r="K446">
        <v>290</v>
      </c>
      <c r="L446">
        <v>9.8000000000000007</v>
      </c>
      <c r="M446">
        <v>290</v>
      </c>
      <c r="N446">
        <v>6</v>
      </c>
      <c r="O446">
        <v>5223</v>
      </c>
      <c r="P446">
        <v>290</v>
      </c>
      <c r="Q446">
        <v>-0.3</v>
      </c>
      <c r="R446">
        <v>40</v>
      </c>
      <c r="S446">
        <v>64.900000000000006</v>
      </c>
      <c r="T446">
        <v>6.1</v>
      </c>
      <c r="U446">
        <v>987.2</v>
      </c>
      <c r="V446">
        <v>1017.8</v>
      </c>
      <c r="W446">
        <v>1010.5</v>
      </c>
      <c r="X446">
        <v>1012.9</v>
      </c>
      <c r="Y446">
        <v>9.1999999999999993</v>
      </c>
      <c r="Z446">
        <v>3.2</v>
      </c>
      <c r="AA446">
        <v>35880</v>
      </c>
    </row>
    <row r="447" spans="1:27" x14ac:dyDescent="0.3">
      <c r="A447" s="2">
        <v>44277</v>
      </c>
      <c r="B447">
        <v>52583.338227283493</v>
      </c>
      <c r="C447">
        <v>58492</v>
      </c>
      <c r="D447">
        <f t="shared" si="12"/>
        <v>162890358</v>
      </c>
      <c r="E447">
        <v>182000400</v>
      </c>
      <c r="F447">
        <v>6</v>
      </c>
      <c r="G447">
        <v>1.5</v>
      </c>
      <c r="H447">
        <v>10.5</v>
      </c>
      <c r="I447" s="4">
        <v>7.05</v>
      </c>
      <c r="J447">
        <v>15</v>
      </c>
      <c r="K447">
        <v>320</v>
      </c>
      <c r="L447">
        <v>8.6</v>
      </c>
      <c r="M447">
        <v>290</v>
      </c>
      <c r="N447">
        <v>5.3</v>
      </c>
      <c r="O447">
        <v>4573</v>
      </c>
      <c r="P447">
        <v>290</v>
      </c>
      <c r="Q447">
        <v>-6.8</v>
      </c>
      <c r="R447">
        <v>23</v>
      </c>
      <c r="S447">
        <v>41.6</v>
      </c>
      <c r="T447">
        <v>3.7</v>
      </c>
      <c r="U447">
        <v>993.7</v>
      </c>
      <c r="V447">
        <v>1021.6</v>
      </c>
      <c r="W447">
        <v>1017.1</v>
      </c>
      <c r="X447">
        <v>1019.5</v>
      </c>
      <c r="Y447">
        <v>8.8000000000000007</v>
      </c>
      <c r="Z447">
        <v>1</v>
      </c>
      <c r="AA447">
        <v>35880</v>
      </c>
    </row>
    <row r="448" spans="1:27" x14ac:dyDescent="0.3">
      <c r="A448" s="2">
        <v>44278</v>
      </c>
      <c r="B448">
        <v>48769.467241979983</v>
      </c>
      <c r="C448">
        <v>51036</v>
      </c>
      <c r="D448">
        <f t="shared" si="12"/>
        <v>128299055.5</v>
      </c>
      <c r="E448">
        <v>143350900</v>
      </c>
      <c r="F448">
        <v>9.3000000000000007</v>
      </c>
      <c r="G448">
        <v>-1.2</v>
      </c>
      <c r="H448">
        <v>17</v>
      </c>
      <c r="I448" s="4">
        <v>14.1</v>
      </c>
      <c r="J448">
        <v>13.3</v>
      </c>
      <c r="K448">
        <v>320</v>
      </c>
      <c r="L448">
        <v>7.6</v>
      </c>
      <c r="M448">
        <v>320</v>
      </c>
      <c r="N448">
        <v>3.4</v>
      </c>
      <c r="O448">
        <v>2926</v>
      </c>
      <c r="P448">
        <v>290</v>
      </c>
      <c r="Q448">
        <v>-3.6</v>
      </c>
      <c r="R448">
        <v>21</v>
      </c>
      <c r="S448">
        <v>43.5</v>
      </c>
      <c r="T448">
        <v>4.7</v>
      </c>
      <c r="U448">
        <v>995.1</v>
      </c>
      <c r="V448">
        <v>1023.9</v>
      </c>
      <c r="W448">
        <v>1017.1</v>
      </c>
      <c r="X448">
        <v>1020.6</v>
      </c>
      <c r="Y448">
        <v>11.5</v>
      </c>
      <c r="Z448">
        <v>-4.0999999999999996</v>
      </c>
      <c r="AA448">
        <v>35880</v>
      </c>
    </row>
    <row r="449" spans="1:27" x14ac:dyDescent="0.3">
      <c r="A449" s="2">
        <v>44279</v>
      </c>
      <c r="B449">
        <v>46850.872298139308</v>
      </c>
      <c r="C449">
        <v>52830</v>
      </c>
      <c r="D449">
        <f t="shared" si="12"/>
        <v>128303709.5</v>
      </c>
      <c r="E449">
        <v>143356100</v>
      </c>
      <c r="F449">
        <v>11</v>
      </c>
      <c r="G449">
        <v>5</v>
      </c>
      <c r="H449">
        <v>17.7</v>
      </c>
      <c r="I449" s="4">
        <v>21.15</v>
      </c>
      <c r="J449">
        <v>9.8000000000000007</v>
      </c>
      <c r="K449">
        <v>270</v>
      </c>
      <c r="L449">
        <v>5.8</v>
      </c>
      <c r="M449">
        <v>320</v>
      </c>
      <c r="N449">
        <v>2.8</v>
      </c>
      <c r="O449">
        <v>2443</v>
      </c>
      <c r="P449">
        <v>290</v>
      </c>
      <c r="Q449">
        <v>-3</v>
      </c>
      <c r="R449">
        <v>19</v>
      </c>
      <c r="S449">
        <v>38.6</v>
      </c>
      <c r="T449">
        <v>4.9000000000000004</v>
      </c>
      <c r="U449">
        <v>994.8</v>
      </c>
      <c r="V449">
        <v>1022.9</v>
      </c>
      <c r="W449">
        <v>1016.7</v>
      </c>
      <c r="X449">
        <v>1020.1</v>
      </c>
      <c r="Y449">
        <v>12.9</v>
      </c>
      <c r="Z449">
        <v>3.9</v>
      </c>
      <c r="AA449">
        <v>35880</v>
      </c>
    </row>
    <row r="450" spans="1:27" x14ac:dyDescent="0.3">
      <c r="A450" s="2">
        <v>44280</v>
      </c>
      <c r="B450">
        <v>30184.030650908211</v>
      </c>
      <c r="C450">
        <v>52922</v>
      </c>
      <c r="D450">
        <f t="shared" si="12"/>
        <v>128557531.5</v>
      </c>
      <c r="E450">
        <v>143639700</v>
      </c>
      <c r="F450">
        <v>13.1</v>
      </c>
      <c r="G450">
        <v>4.3</v>
      </c>
      <c r="H450">
        <v>19.8</v>
      </c>
      <c r="I450" s="4">
        <v>28.2</v>
      </c>
      <c r="J450">
        <v>11.1</v>
      </c>
      <c r="K450">
        <v>290</v>
      </c>
      <c r="L450">
        <v>7.2</v>
      </c>
      <c r="M450">
        <v>320</v>
      </c>
      <c r="N450">
        <v>3.4</v>
      </c>
      <c r="O450">
        <v>2912</v>
      </c>
      <c r="P450">
        <v>320</v>
      </c>
      <c r="Q450">
        <v>0</v>
      </c>
      <c r="R450">
        <v>20</v>
      </c>
      <c r="S450">
        <v>43.3</v>
      </c>
      <c r="T450">
        <v>6.2</v>
      </c>
      <c r="U450">
        <v>995.1</v>
      </c>
      <c r="V450">
        <v>1022.7</v>
      </c>
      <c r="W450">
        <v>1017.7</v>
      </c>
      <c r="X450">
        <v>1020.2</v>
      </c>
      <c r="Y450">
        <v>15.3</v>
      </c>
      <c r="Z450">
        <v>1.1000000000000001</v>
      </c>
      <c r="AA450">
        <v>35880</v>
      </c>
    </row>
    <row r="451" spans="1:27" x14ac:dyDescent="0.3">
      <c r="A451" s="2">
        <v>44281</v>
      </c>
      <c r="B451">
        <v>46467.279572920517</v>
      </c>
      <c r="C451">
        <v>50600</v>
      </c>
      <c r="D451">
        <f t="shared" si="12"/>
        <v>128760428</v>
      </c>
      <c r="E451">
        <v>143866400</v>
      </c>
      <c r="F451">
        <v>12.2</v>
      </c>
      <c r="G451">
        <v>2</v>
      </c>
      <c r="H451">
        <v>21.7</v>
      </c>
      <c r="I451" s="4">
        <v>35.25</v>
      </c>
      <c r="J451">
        <v>6.3</v>
      </c>
      <c r="K451">
        <v>160</v>
      </c>
      <c r="L451">
        <v>3.8</v>
      </c>
      <c r="M451">
        <v>160</v>
      </c>
      <c r="N451">
        <v>1.8</v>
      </c>
      <c r="O451">
        <v>1539</v>
      </c>
      <c r="P451">
        <v>160</v>
      </c>
      <c r="Q451">
        <v>-1.7</v>
      </c>
      <c r="R451">
        <v>15</v>
      </c>
      <c r="S451">
        <v>43.8</v>
      </c>
      <c r="T451">
        <v>5.5</v>
      </c>
      <c r="U451">
        <v>996</v>
      </c>
      <c r="V451">
        <v>1024.4000000000001</v>
      </c>
      <c r="W451">
        <v>1017.8</v>
      </c>
      <c r="X451">
        <v>1021.3</v>
      </c>
      <c r="Y451">
        <v>14.7</v>
      </c>
      <c r="Z451">
        <v>-0.8</v>
      </c>
      <c r="AA451">
        <v>35880</v>
      </c>
    </row>
    <row r="452" spans="1:27" x14ac:dyDescent="0.3">
      <c r="A452" s="2">
        <v>44282</v>
      </c>
      <c r="B452">
        <v>51774.258111556694</v>
      </c>
      <c r="C452">
        <v>5275</v>
      </c>
      <c r="D452">
        <f t="shared" si="12"/>
        <v>15449669</v>
      </c>
      <c r="E452">
        <v>17262200</v>
      </c>
      <c r="F452">
        <v>10</v>
      </c>
      <c r="G452">
        <v>5</v>
      </c>
      <c r="H452">
        <v>16.2</v>
      </c>
      <c r="I452" s="4">
        <v>42.3</v>
      </c>
      <c r="J452">
        <v>4.2</v>
      </c>
      <c r="K452">
        <v>270</v>
      </c>
      <c r="L452">
        <v>2.7</v>
      </c>
      <c r="M452">
        <v>320</v>
      </c>
      <c r="N452">
        <v>1.2</v>
      </c>
      <c r="O452">
        <v>1059</v>
      </c>
      <c r="P452">
        <v>320</v>
      </c>
      <c r="Q452">
        <v>6.2</v>
      </c>
      <c r="R452">
        <v>36</v>
      </c>
      <c r="S452">
        <v>80.5</v>
      </c>
      <c r="T452">
        <v>9.8000000000000007</v>
      </c>
      <c r="U452">
        <v>988.3</v>
      </c>
      <c r="V452">
        <v>1021.6</v>
      </c>
      <c r="W452">
        <v>1004.4</v>
      </c>
      <c r="X452">
        <v>1013.6</v>
      </c>
      <c r="Y452">
        <v>10.5</v>
      </c>
      <c r="Z452">
        <v>3.1</v>
      </c>
      <c r="AA452">
        <v>35880</v>
      </c>
    </row>
    <row r="453" spans="1:27" x14ac:dyDescent="0.3">
      <c r="A453" s="2">
        <v>44283</v>
      </c>
      <c r="B453">
        <v>0</v>
      </c>
      <c r="C453">
        <v>0</v>
      </c>
      <c r="D453">
        <f t="shared" si="12"/>
        <v>0</v>
      </c>
      <c r="E453">
        <v>0</v>
      </c>
      <c r="F453">
        <v>11</v>
      </c>
      <c r="G453">
        <v>7.9</v>
      </c>
      <c r="H453">
        <v>14.7</v>
      </c>
      <c r="I453" s="4">
        <v>6.7</v>
      </c>
      <c r="J453">
        <v>11.8</v>
      </c>
      <c r="K453">
        <v>320</v>
      </c>
      <c r="L453">
        <v>7.1</v>
      </c>
      <c r="M453">
        <v>320</v>
      </c>
      <c r="N453">
        <v>3.1</v>
      </c>
      <c r="O453">
        <v>2646</v>
      </c>
      <c r="P453">
        <v>320</v>
      </c>
      <c r="Q453">
        <v>8.3000000000000007</v>
      </c>
      <c r="R453">
        <v>64</v>
      </c>
      <c r="S453">
        <v>84.5</v>
      </c>
      <c r="T453">
        <v>11.1</v>
      </c>
      <c r="U453">
        <v>977.9</v>
      </c>
      <c r="V453">
        <v>1005.8</v>
      </c>
      <c r="W453">
        <v>999.3</v>
      </c>
      <c r="X453">
        <v>1002.9</v>
      </c>
      <c r="Y453">
        <v>11.6</v>
      </c>
      <c r="Z453">
        <v>7</v>
      </c>
      <c r="AA453">
        <v>35880</v>
      </c>
    </row>
    <row r="454" spans="1:27" x14ac:dyDescent="0.3">
      <c r="A454" s="2">
        <v>44284</v>
      </c>
      <c r="B454">
        <v>46472.04036503641</v>
      </c>
      <c r="C454">
        <v>59815</v>
      </c>
      <c r="D454">
        <f t="shared" si="12"/>
        <v>160586538.5</v>
      </c>
      <c r="E454">
        <v>179426300</v>
      </c>
      <c r="F454">
        <v>11.8</v>
      </c>
      <c r="G454">
        <v>7.4</v>
      </c>
      <c r="H454">
        <v>15.6</v>
      </c>
      <c r="I454" s="4">
        <v>14.21666667</v>
      </c>
      <c r="J454">
        <v>19.100000000000001</v>
      </c>
      <c r="K454">
        <v>290</v>
      </c>
      <c r="L454">
        <v>9.6</v>
      </c>
      <c r="M454">
        <v>290</v>
      </c>
      <c r="N454">
        <v>5.3</v>
      </c>
      <c r="O454">
        <v>4572</v>
      </c>
      <c r="P454">
        <v>290</v>
      </c>
      <c r="Q454">
        <v>-0.4</v>
      </c>
      <c r="R454">
        <v>26</v>
      </c>
      <c r="S454">
        <v>46.3</v>
      </c>
      <c r="T454">
        <v>6.3</v>
      </c>
      <c r="U454">
        <v>981.8</v>
      </c>
      <c r="V454">
        <v>1010</v>
      </c>
      <c r="W454">
        <v>1003.6</v>
      </c>
      <c r="X454">
        <v>1006.8</v>
      </c>
      <c r="Y454">
        <v>13</v>
      </c>
      <c r="Z454">
        <v>6.6</v>
      </c>
      <c r="AA454">
        <v>35880</v>
      </c>
    </row>
    <row r="455" spans="1:27" x14ac:dyDescent="0.3">
      <c r="A455" s="2">
        <v>44285</v>
      </c>
      <c r="B455">
        <v>45442.071338477093</v>
      </c>
      <c r="C455">
        <v>39400</v>
      </c>
      <c r="D455">
        <f t="shared" si="12"/>
        <v>105819609</v>
      </c>
      <c r="E455">
        <v>118234200</v>
      </c>
      <c r="F455">
        <v>11.9</v>
      </c>
      <c r="G455">
        <v>5.6</v>
      </c>
      <c r="H455">
        <v>18.8</v>
      </c>
      <c r="I455" s="4">
        <v>21.733333330000001</v>
      </c>
      <c r="J455">
        <v>10.8</v>
      </c>
      <c r="K455">
        <v>270</v>
      </c>
      <c r="L455">
        <v>6.1</v>
      </c>
      <c r="M455">
        <v>290</v>
      </c>
      <c r="N455">
        <v>3.4</v>
      </c>
      <c r="O455">
        <v>2929</v>
      </c>
      <c r="P455">
        <v>290</v>
      </c>
      <c r="Q455">
        <v>-4.3</v>
      </c>
      <c r="R455">
        <v>18</v>
      </c>
      <c r="S455">
        <v>33.1</v>
      </c>
      <c r="T455">
        <v>4.5</v>
      </c>
      <c r="U455">
        <v>986.7</v>
      </c>
      <c r="V455">
        <v>1014.6</v>
      </c>
      <c r="W455">
        <v>1009.6</v>
      </c>
      <c r="X455">
        <v>1011.7</v>
      </c>
      <c r="Y455">
        <v>13.9</v>
      </c>
      <c r="Z455">
        <v>4.8</v>
      </c>
      <c r="AA455">
        <v>35880</v>
      </c>
    </row>
    <row r="456" spans="1:27" x14ac:dyDescent="0.3">
      <c r="A456" s="2">
        <v>44286</v>
      </c>
      <c r="B456">
        <v>49621.07799727469</v>
      </c>
      <c r="C456">
        <v>38620</v>
      </c>
      <c r="D456">
        <f t="shared" si="12"/>
        <v>116095193.5</v>
      </c>
      <c r="E456">
        <v>129715300</v>
      </c>
      <c r="F456">
        <v>11.6</v>
      </c>
      <c r="G456">
        <v>0.9</v>
      </c>
      <c r="H456">
        <v>21.6</v>
      </c>
      <c r="I456" s="4">
        <v>29.25</v>
      </c>
      <c r="J456">
        <v>4.8</v>
      </c>
      <c r="K456">
        <v>140</v>
      </c>
      <c r="L456">
        <v>3.1</v>
      </c>
      <c r="M456">
        <v>140</v>
      </c>
      <c r="N456">
        <v>1.6</v>
      </c>
      <c r="O456">
        <v>1354</v>
      </c>
      <c r="P456">
        <v>320</v>
      </c>
      <c r="Q456">
        <v>-0.3</v>
      </c>
      <c r="R456">
        <v>18</v>
      </c>
      <c r="S456">
        <v>51.5</v>
      </c>
      <c r="T456">
        <v>6.1</v>
      </c>
      <c r="U456">
        <v>990.3</v>
      </c>
      <c r="V456">
        <v>1018.9</v>
      </c>
      <c r="W456">
        <v>1012</v>
      </c>
      <c r="X456">
        <v>1015.5</v>
      </c>
      <c r="Y456">
        <v>15.8</v>
      </c>
      <c r="Z456">
        <v>-2.2999999999999998</v>
      </c>
      <c r="AA456">
        <v>35880</v>
      </c>
    </row>
    <row r="457" spans="1:27" x14ac:dyDescent="0.3">
      <c r="A457" s="2">
        <v>44287</v>
      </c>
      <c r="B457">
        <v>43634.78180196396</v>
      </c>
      <c r="C457">
        <v>70981</v>
      </c>
      <c r="D457">
        <f>E457*0.896</f>
        <v>195645542.40000001</v>
      </c>
      <c r="E457">
        <v>218354400</v>
      </c>
      <c r="F457">
        <v>11.3</v>
      </c>
      <c r="G457">
        <v>3.1</v>
      </c>
      <c r="H457">
        <v>19.899999999999999</v>
      </c>
      <c r="I457" s="4">
        <v>36.766666669999999</v>
      </c>
      <c r="J457">
        <v>8.6999999999999993</v>
      </c>
      <c r="K457">
        <v>70</v>
      </c>
      <c r="L457">
        <v>5.0999999999999996</v>
      </c>
      <c r="M457">
        <v>140</v>
      </c>
      <c r="N457">
        <v>2.5</v>
      </c>
      <c r="O457">
        <v>2157</v>
      </c>
      <c r="P457">
        <v>320</v>
      </c>
      <c r="Q457">
        <v>0.3</v>
      </c>
      <c r="R457">
        <v>25</v>
      </c>
      <c r="S457">
        <v>51.6</v>
      </c>
      <c r="T457">
        <v>6.3</v>
      </c>
      <c r="U457">
        <v>996.8</v>
      </c>
      <c r="V457">
        <v>1024.8</v>
      </c>
      <c r="W457">
        <v>1018.8</v>
      </c>
      <c r="X457">
        <v>1022.1</v>
      </c>
      <c r="Y457">
        <v>14.5</v>
      </c>
      <c r="Z457">
        <v>0.8</v>
      </c>
      <c r="AA457">
        <v>35914</v>
      </c>
    </row>
    <row r="458" spans="1:27" x14ac:dyDescent="0.3">
      <c r="A458" s="2">
        <v>44288</v>
      </c>
      <c r="B458">
        <v>43011.146145534651</v>
      </c>
      <c r="C458">
        <v>34400</v>
      </c>
      <c r="D458">
        <f t="shared" ref="D458:D486" si="13">E458*0.896</f>
        <v>82415872</v>
      </c>
      <c r="E458">
        <v>91982000</v>
      </c>
      <c r="F458">
        <v>13.9</v>
      </c>
      <c r="G458">
        <v>5.4</v>
      </c>
      <c r="H458">
        <v>20.399999999999999</v>
      </c>
      <c r="I458" s="4">
        <v>44.283333329999998</v>
      </c>
      <c r="J458">
        <v>5.8</v>
      </c>
      <c r="K458">
        <v>140</v>
      </c>
      <c r="L458">
        <v>3.7</v>
      </c>
      <c r="M458">
        <v>140</v>
      </c>
      <c r="N458">
        <v>1.7</v>
      </c>
      <c r="O458">
        <v>1456</v>
      </c>
      <c r="P458">
        <v>140</v>
      </c>
      <c r="Q458">
        <v>4.8</v>
      </c>
      <c r="R458">
        <v>36</v>
      </c>
      <c r="S458">
        <v>55.8</v>
      </c>
      <c r="T458">
        <v>8.8000000000000007</v>
      </c>
      <c r="U458">
        <v>996.8</v>
      </c>
      <c r="V458">
        <v>1025.0999999999999</v>
      </c>
      <c r="W458">
        <v>1018.9</v>
      </c>
      <c r="X458">
        <v>1021.9</v>
      </c>
      <c r="Y458">
        <v>18.5</v>
      </c>
      <c r="Z458">
        <v>3.4</v>
      </c>
      <c r="AA458">
        <v>35914</v>
      </c>
    </row>
    <row r="459" spans="1:27" x14ac:dyDescent="0.3">
      <c r="A459" s="2">
        <v>44289</v>
      </c>
      <c r="B459">
        <v>41715.890596555597</v>
      </c>
      <c r="C459">
        <v>9590</v>
      </c>
      <c r="D459">
        <f t="shared" si="13"/>
        <v>24889804.800000001</v>
      </c>
      <c r="E459">
        <v>27778800</v>
      </c>
      <c r="F459">
        <v>13.1</v>
      </c>
      <c r="G459">
        <v>11</v>
      </c>
      <c r="H459">
        <v>17.2</v>
      </c>
      <c r="I459" s="4">
        <v>51.8</v>
      </c>
      <c r="J459">
        <v>5.7</v>
      </c>
      <c r="K459">
        <v>110</v>
      </c>
      <c r="L459">
        <v>2.8</v>
      </c>
      <c r="M459">
        <v>90</v>
      </c>
      <c r="N459">
        <v>0.8</v>
      </c>
      <c r="O459">
        <v>655</v>
      </c>
      <c r="P459">
        <v>180</v>
      </c>
      <c r="Q459">
        <v>10.8</v>
      </c>
      <c r="R459">
        <v>58</v>
      </c>
      <c r="S459">
        <v>87.1</v>
      </c>
      <c r="T459">
        <v>13.1</v>
      </c>
      <c r="U459">
        <v>989.4</v>
      </c>
      <c r="V459">
        <v>1020.5</v>
      </c>
      <c r="W459">
        <v>1010.5</v>
      </c>
      <c r="X459">
        <v>1014.4</v>
      </c>
      <c r="Y459">
        <v>14.2</v>
      </c>
      <c r="Z459">
        <v>9.8000000000000007</v>
      </c>
      <c r="AA459">
        <v>35914</v>
      </c>
    </row>
    <row r="460" spans="1:27" x14ac:dyDescent="0.3">
      <c r="A460" s="2">
        <v>44290</v>
      </c>
      <c r="B460">
        <v>0</v>
      </c>
      <c r="C460">
        <v>0</v>
      </c>
      <c r="D460">
        <f t="shared" si="13"/>
        <v>0</v>
      </c>
      <c r="E460">
        <v>0</v>
      </c>
      <c r="F460">
        <v>8.9</v>
      </c>
      <c r="G460">
        <v>3.4</v>
      </c>
      <c r="H460">
        <v>11.5</v>
      </c>
      <c r="I460" s="4">
        <v>14.8</v>
      </c>
      <c r="J460">
        <v>7.2</v>
      </c>
      <c r="K460">
        <v>50</v>
      </c>
      <c r="L460">
        <v>4</v>
      </c>
      <c r="M460">
        <v>70</v>
      </c>
      <c r="N460">
        <v>1.5</v>
      </c>
      <c r="O460">
        <v>1293</v>
      </c>
      <c r="P460">
        <v>160</v>
      </c>
      <c r="Q460">
        <v>5.5</v>
      </c>
      <c r="R460">
        <v>51</v>
      </c>
      <c r="S460">
        <v>81</v>
      </c>
      <c r="T460">
        <v>9.1999999999999993</v>
      </c>
      <c r="U460">
        <v>990.7</v>
      </c>
      <c r="V460">
        <v>1022</v>
      </c>
      <c r="W460">
        <v>1010.6</v>
      </c>
      <c r="X460">
        <v>1016.2</v>
      </c>
      <c r="Y460">
        <v>11.3</v>
      </c>
      <c r="Z460">
        <v>1.2</v>
      </c>
      <c r="AA460">
        <v>35914</v>
      </c>
    </row>
    <row r="461" spans="1:27" x14ac:dyDescent="0.3">
      <c r="A461" s="2">
        <v>44291</v>
      </c>
      <c r="B461">
        <v>46166.299000321313</v>
      </c>
      <c r="C461">
        <v>65570</v>
      </c>
      <c r="D461">
        <f t="shared" si="13"/>
        <v>160576729.59999999</v>
      </c>
      <c r="E461">
        <v>179215100</v>
      </c>
      <c r="F461">
        <v>8</v>
      </c>
      <c r="G461">
        <v>-0.5</v>
      </c>
      <c r="H461">
        <v>17.2</v>
      </c>
      <c r="I461" s="4">
        <v>17.975000000000001</v>
      </c>
      <c r="J461">
        <v>5</v>
      </c>
      <c r="K461">
        <v>160</v>
      </c>
      <c r="L461">
        <v>2.7</v>
      </c>
      <c r="M461">
        <v>180</v>
      </c>
      <c r="N461">
        <v>1.3</v>
      </c>
      <c r="O461">
        <v>1156</v>
      </c>
      <c r="P461">
        <v>320</v>
      </c>
      <c r="Q461">
        <v>-0.9</v>
      </c>
      <c r="R461">
        <v>23</v>
      </c>
      <c r="S461">
        <v>61.3</v>
      </c>
      <c r="T461">
        <v>5.8</v>
      </c>
      <c r="U461">
        <v>997.1</v>
      </c>
      <c r="V461">
        <v>1025.5999999999999</v>
      </c>
      <c r="W461">
        <v>1019.8</v>
      </c>
      <c r="X461">
        <v>1022.8</v>
      </c>
      <c r="Y461">
        <v>13.5</v>
      </c>
      <c r="Z461">
        <v>-3.8</v>
      </c>
      <c r="AA461">
        <v>35914</v>
      </c>
    </row>
    <row r="462" spans="1:27" x14ac:dyDescent="0.3">
      <c r="A462" s="2">
        <v>44292</v>
      </c>
      <c r="B462">
        <v>47245.870062695998</v>
      </c>
      <c r="C462">
        <v>53496</v>
      </c>
      <c r="D462">
        <f t="shared" si="13"/>
        <v>130699340.8</v>
      </c>
      <c r="E462">
        <v>145869800</v>
      </c>
      <c r="F462">
        <v>11.9</v>
      </c>
      <c r="G462">
        <v>2.6</v>
      </c>
      <c r="H462">
        <v>19.399999999999999</v>
      </c>
      <c r="I462" s="4">
        <v>21.15</v>
      </c>
      <c r="J462">
        <v>13.5</v>
      </c>
      <c r="K462">
        <v>270</v>
      </c>
      <c r="L462">
        <v>8.4</v>
      </c>
      <c r="M462">
        <v>320</v>
      </c>
      <c r="N462">
        <v>3</v>
      </c>
      <c r="O462">
        <v>2570</v>
      </c>
      <c r="P462">
        <v>290</v>
      </c>
      <c r="Q462">
        <v>0</v>
      </c>
      <c r="R462">
        <v>23</v>
      </c>
      <c r="S462">
        <v>50.1</v>
      </c>
      <c r="T462">
        <v>6.2</v>
      </c>
      <c r="U462">
        <v>994.1</v>
      </c>
      <c r="V462">
        <v>1023.3</v>
      </c>
      <c r="W462">
        <v>1015.6</v>
      </c>
      <c r="X462">
        <v>1019.3</v>
      </c>
      <c r="Y462">
        <v>16.3</v>
      </c>
      <c r="Z462">
        <v>0.5</v>
      </c>
      <c r="AA462">
        <v>35914</v>
      </c>
    </row>
    <row r="463" spans="1:27" x14ac:dyDescent="0.3">
      <c r="A463" s="2">
        <v>44293</v>
      </c>
      <c r="B463">
        <v>44200.559261749477</v>
      </c>
      <c r="C463">
        <v>69310</v>
      </c>
      <c r="D463">
        <f t="shared" si="13"/>
        <v>165869132.80000001</v>
      </c>
      <c r="E463">
        <v>185121800</v>
      </c>
      <c r="F463">
        <v>13.9</v>
      </c>
      <c r="G463">
        <v>4.9000000000000004</v>
      </c>
      <c r="H463">
        <v>20.5</v>
      </c>
      <c r="I463" s="4">
        <v>24.324999999999999</v>
      </c>
      <c r="J463">
        <v>12.7</v>
      </c>
      <c r="K463">
        <v>290</v>
      </c>
      <c r="L463">
        <v>7.9</v>
      </c>
      <c r="M463">
        <v>320</v>
      </c>
      <c r="N463">
        <v>3.4</v>
      </c>
      <c r="O463">
        <v>2946</v>
      </c>
      <c r="P463">
        <v>290</v>
      </c>
      <c r="Q463">
        <v>-0.2</v>
      </c>
      <c r="R463">
        <v>21</v>
      </c>
      <c r="S463">
        <v>41.4</v>
      </c>
      <c r="T463">
        <v>6.1</v>
      </c>
      <c r="U463">
        <v>993.3</v>
      </c>
      <c r="V463">
        <v>1021.3</v>
      </c>
      <c r="W463">
        <v>1015.5</v>
      </c>
      <c r="X463">
        <v>1018.3</v>
      </c>
      <c r="Y463">
        <v>17.8</v>
      </c>
      <c r="Z463">
        <v>1.8</v>
      </c>
      <c r="AA463">
        <v>35914</v>
      </c>
    </row>
    <row r="464" spans="1:27" x14ac:dyDescent="0.3">
      <c r="A464" s="2">
        <v>44294</v>
      </c>
      <c r="B464">
        <v>41947.938791789842</v>
      </c>
      <c r="C464">
        <v>41004</v>
      </c>
      <c r="D464">
        <f t="shared" si="13"/>
        <v>101263321.60000001</v>
      </c>
      <c r="E464">
        <v>113017100</v>
      </c>
      <c r="F464">
        <v>13.1</v>
      </c>
      <c r="G464">
        <v>7.8</v>
      </c>
      <c r="H464">
        <v>18.2</v>
      </c>
      <c r="I464" s="4">
        <v>27.5</v>
      </c>
      <c r="J464">
        <v>9.9</v>
      </c>
      <c r="K464">
        <v>290</v>
      </c>
      <c r="L464">
        <v>7</v>
      </c>
      <c r="M464">
        <v>320</v>
      </c>
      <c r="N464">
        <v>3.5</v>
      </c>
      <c r="O464">
        <v>3050</v>
      </c>
      <c r="P464">
        <v>320</v>
      </c>
      <c r="Q464">
        <v>-1</v>
      </c>
      <c r="R464">
        <v>20</v>
      </c>
      <c r="S464">
        <v>39.5</v>
      </c>
      <c r="T464">
        <v>5.7</v>
      </c>
      <c r="U464">
        <v>992.3</v>
      </c>
      <c r="V464">
        <v>1020</v>
      </c>
      <c r="W464">
        <v>1014.7</v>
      </c>
      <c r="X464">
        <v>1017.4</v>
      </c>
      <c r="Y464">
        <v>17.600000000000001</v>
      </c>
      <c r="Z464">
        <v>4.5999999999999996</v>
      </c>
      <c r="AA464">
        <v>35914</v>
      </c>
    </row>
    <row r="465" spans="1:27" x14ac:dyDescent="0.3">
      <c r="A465" s="2">
        <v>44295</v>
      </c>
      <c r="B465">
        <v>46015.543400170849</v>
      </c>
      <c r="C465">
        <v>40160</v>
      </c>
      <c r="D465">
        <f t="shared" si="13"/>
        <v>94340108.799999997</v>
      </c>
      <c r="E465">
        <v>105290300</v>
      </c>
      <c r="F465">
        <v>7.7</v>
      </c>
      <c r="G465">
        <v>1.8</v>
      </c>
      <c r="H465">
        <v>13.6</v>
      </c>
      <c r="I465" s="4">
        <v>30.675000000000001</v>
      </c>
      <c r="J465">
        <v>7.9</v>
      </c>
      <c r="K465">
        <v>160</v>
      </c>
      <c r="L465">
        <v>5.3</v>
      </c>
      <c r="M465">
        <v>160</v>
      </c>
      <c r="N465">
        <v>2.2000000000000002</v>
      </c>
      <c r="O465">
        <v>1927</v>
      </c>
      <c r="P465">
        <v>320</v>
      </c>
      <c r="Q465">
        <v>1</v>
      </c>
      <c r="R465">
        <v>43</v>
      </c>
      <c r="S465">
        <v>64.599999999999994</v>
      </c>
      <c r="T465">
        <v>6.6</v>
      </c>
      <c r="U465">
        <v>1001.3</v>
      </c>
      <c r="V465">
        <v>1032.5999999999999</v>
      </c>
      <c r="W465">
        <v>1020</v>
      </c>
      <c r="X465">
        <v>1027.2</v>
      </c>
      <c r="Y465">
        <v>13.9</v>
      </c>
      <c r="Z465">
        <v>-0.4</v>
      </c>
      <c r="AA465">
        <v>35914</v>
      </c>
    </row>
    <row r="466" spans="1:27" x14ac:dyDescent="0.3">
      <c r="A466" s="2">
        <v>44296</v>
      </c>
      <c r="B466">
        <v>33641.806020066892</v>
      </c>
      <c r="C466">
        <v>6480</v>
      </c>
      <c r="D466">
        <f t="shared" si="13"/>
        <v>11675417.6</v>
      </c>
      <c r="E466">
        <v>13030600</v>
      </c>
      <c r="F466">
        <v>8.6</v>
      </c>
      <c r="G466">
        <v>-0.2</v>
      </c>
      <c r="H466">
        <v>17.2</v>
      </c>
      <c r="I466" s="4">
        <v>33.85</v>
      </c>
      <c r="J466">
        <v>6.6</v>
      </c>
      <c r="K466">
        <v>140</v>
      </c>
      <c r="L466">
        <v>3.7</v>
      </c>
      <c r="M466">
        <v>160</v>
      </c>
      <c r="N466">
        <v>1.8</v>
      </c>
      <c r="O466">
        <v>1548</v>
      </c>
      <c r="P466">
        <v>320</v>
      </c>
      <c r="Q466">
        <v>1.2</v>
      </c>
      <c r="R466">
        <v>32</v>
      </c>
      <c r="S466">
        <v>64.599999999999994</v>
      </c>
      <c r="T466">
        <v>6.7</v>
      </c>
      <c r="U466">
        <v>1005.9</v>
      </c>
      <c r="V466">
        <v>1034.5</v>
      </c>
      <c r="W466">
        <v>1028.5</v>
      </c>
      <c r="X466">
        <v>1031.8</v>
      </c>
      <c r="Y466">
        <v>15.9</v>
      </c>
      <c r="Z466">
        <v>-2.1</v>
      </c>
      <c r="AA466">
        <v>35914</v>
      </c>
    </row>
    <row r="467" spans="1:27" x14ac:dyDescent="0.3">
      <c r="A467" s="2">
        <v>44297</v>
      </c>
      <c r="B467">
        <v>0</v>
      </c>
      <c r="C467">
        <v>0</v>
      </c>
      <c r="D467">
        <f t="shared" si="13"/>
        <v>0</v>
      </c>
      <c r="E467">
        <v>0</v>
      </c>
      <c r="F467">
        <v>11.6</v>
      </c>
      <c r="G467">
        <v>2.2999999999999998</v>
      </c>
      <c r="H467">
        <v>20.6</v>
      </c>
      <c r="I467" s="4">
        <v>37.024999999999999</v>
      </c>
      <c r="J467">
        <v>5.7</v>
      </c>
      <c r="K467">
        <v>140</v>
      </c>
      <c r="L467">
        <v>3.7</v>
      </c>
      <c r="M467">
        <v>110</v>
      </c>
      <c r="N467">
        <v>1.6</v>
      </c>
      <c r="O467">
        <v>1380</v>
      </c>
      <c r="P467">
        <v>320</v>
      </c>
      <c r="Q467">
        <v>2.1</v>
      </c>
      <c r="R467">
        <v>24</v>
      </c>
      <c r="S467">
        <v>58.4</v>
      </c>
      <c r="T467">
        <v>7.1</v>
      </c>
      <c r="U467">
        <v>1005</v>
      </c>
      <c r="V467">
        <v>1033.9000000000001</v>
      </c>
      <c r="W467">
        <v>1026.5999999999999</v>
      </c>
      <c r="X467">
        <v>1030.5</v>
      </c>
      <c r="Y467">
        <v>17.600000000000001</v>
      </c>
      <c r="Z467">
        <v>0.5</v>
      </c>
      <c r="AA467">
        <v>35914</v>
      </c>
    </row>
    <row r="468" spans="1:27" x14ac:dyDescent="0.3">
      <c r="A468" s="2">
        <v>44298</v>
      </c>
      <c r="B468">
        <v>47941.698041960277</v>
      </c>
      <c r="C468">
        <v>57097.2</v>
      </c>
      <c r="D468">
        <f t="shared" si="13"/>
        <v>135885747.19999999</v>
      </c>
      <c r="E468">
        <v>151658200</v>
      </c>
      <c r="F468">
        <v>10.1</v>
      </c>
      <c r="G468">
        <v>7.6</v>
      </c>
      <c r="H468">
        <v>14</v>
      </c>
      <c r="I468" s="4">
        <v>40.200000000000003</v>
      </c>
      <c r="J468">
        <v>3.4</v>
      </c>
      <c r="K468">
        <v>140</v>
      </c>
      <c r="L468">
        <v>2.2999999999999998</v>
      </c>
      <c r="M468">
        <v>140</v>
      </c>
      <c r="N468">
        <v>1</v>
      </c>
      <c r="O468">
        <v>822</v>
      </c>
      <c r="P468">
        <v>320</v>
      </c>
      <c r="Q468">
        <v>6.3</v>
      </c>
      <c r="R468">
        <v>31</v>
      </c>
      <c r="S468">
        <v>79.5</v>
      </c>
      <c r="T468">
        <v>9.8000000000000007</v>
      </c>
      <c r="U468">
        <v>995.5</v>
      </c>
      <c r="V468">
        <v>1029.5</v>
      </c>
      <c r="W468">
        <v>1011</v>
      </c>
      <c r="X468">
        <v>1021</v>
      </c>
      <c r="Y468">
        <v>12.2</v>
      </c>
      <c r="Z468">
        <v>6.7</v>
      </c>
      <c r="AA468">
        <v>35914</v>
      </c>
    </row>
    <row r="469" spans="1:27" x14ac:dyDescent="0.3">
      <c r="A469" s="2">
        <v>44299</v>
      </c>
      <c r="B469">
        <v>52516.504412703158</v>
      </c>
      <c r="C469">
        <v>37860</v>
      </c>
      <c r="D469">
        <f t="shared" si="13"/>
        <v>95908198.400000006</v>
      </c>
      <c r="E469">
        <v>107040400</v>
      </c>
      <c r="F469">
        <v>11.4</v>
      </c>
      <c r="G469">
        <v>6.2</v>
      </c>
      <c r="H469">
        <v>16.2</v>
      </c>
      <c r="I469" s="4">
        <v>6</v>
      </c>
      <c r="J469">
        <v>15.3</v>
      </c>
      <c r="K469">
        <v>320</v>
      </c>
      <c r="L469">
        <v>9.6</v>
      </c>
      <c r="M469">
        <v>320</v>
      </c>
      <c r="N469">
        <v>4.5999999999999996</v>
      </c>
      <c r="O469">
        <v>3985</v>
      </c>
      <c r="P469">
        <v>290</v>
      </c>
      <c r="Q469">
        <v>5.8</v>
      </c>
      <c r="R469">
        <v>35</v>
      </c>
      <c r="S469">
        <v>71.8</v>
      </c>
      <c r="T469">
        <v>9.6999999999999993</v>
      </c>
      <c r="U469">
        <v>986</v>
      </c>
      <c r="V469">
        <v>1016.3</v>
      </c>
      <c r="W469">
        <v>1007.6</v>
      </c>
      <c r="X469">
        <v>1011.1</v>
      </c>
      <c r="Y469">
        <v>13.7</v>
      </c>
      <c r="Z469">
        <v>5.7</v>
      </c>
      <c r="AA469">
        <v>35914</v>
      </c>
    </row>
    <row r="470" spans="1:27" x14ac:dyDescent="0.3">
      <c r="A470" s="2">
        <v>44300</v>
      </c>
      <c r="B470">
        <v>46381.790926252303</v>
      </c>
      <c r="C470">
        <v>67072</v>
      </c>
      <c r="D470">
        <f t="shared" si="13"/>
        <v>148216857.59999999</v>
      </c>
      <c r="E470">
        <v>165420600</v>
      </c>
      <c r="F470">
        <v>9.3000000000000007</v>
      </c>
      <c r="G470">
        <v>4.0999999999999996</v>
      </c>
      <c r="H470">
        <v>14.7</v>
      </c>
      <c r="I470" s="4">
        <v>4.0999999999999996</v>
      </c>
      <c r="J470">
        <v>13.5</v>
      </c>
      <c r="K470">
        <v>320</v>
      </c>
      <c r="L470">
        <v>8.6</v>
      </c>
      <c r="M470">
        <v>290</v>
      </c>
      <c r="N470">
        <v>4.7</v>
      </c>
      <c r="O470">
        <v>4076</v>
      </c>
      <c r="P470">
        <v>290</v>
      </c>
      <c r="Q470">
        <v>-3.4</v>
      </c>
      <c r="R470">
        <v>21</v>
      </c>
      <c r="S470">
        <v>43.6</v>
      </c>
      <c r="T470">
        <v>4.8</v>
      </c>
      <c r="U470">
        <v>992.4</v>
      </c>
      <c r="V470">
        <v>1020.3</v>
      </c>
      <c r="W470">
        <v>1016.1</v>
      </c>
      <c r="X470">
        <v>1017.8</v>
      </c>
      <c r="Y470">
        <v>14.9</v>
      </c>
      <c r="Z470">
        <v>3.5</v>
      </c>
      <c r="AA470">
        <v>35914</v>
      </c>
    </row>
    <row r="471" spans="1:27" x14ac:dyDescent="0.3">
      <c r="A471" s="2">
        <v>44301</v>
      </c>
      <c r="B471">
        <v>40251.689214018617</v>
      </c>
      <c r="C471">
        <v>46215</v>
      </c>
      <c r="D471">
        <f t="shared" si="13"/>
        <v>104699392</v>
      </c>
      <c r="E471">
        <v>116852000</v>
      </c>
      <c r="F471">
        <v>9</v>
      </c>
      <c r="G471">
        <v>0.9</v>
      </c>
      <c r="H471">
        <v>16.899999999999999</v>
      </c>
      <c r="I471" s="4">
        <v>2.2000000000000002</v>
      </c>
      <c r="J471">
        <v>12.2</v>
      </c>
      <c r="K471">
        <v>290</v>
      </c>
      <c r="L471">
        <v>6.3</v>
      </c>
      <c r="M471">
        <v>290</v>
      </c>
      <c r="N471">
        <v>2.1</v>
      </c>
      <c r="O471">
        <v>1785</v>
      </c>
      <c r="P471">
        <v>160</v>
      </c>
      <c r="Q471">
        <v>-1.6</v>
      </c>
      <c r="R471">
        <v>23</v>
      </c>
      <c r="S471">
        <v>52</v>
      </c>
      <c r="T471">
        <v>5.5</v>
      </c>
      <c r="U471">
        <v>993.7</v>
      </c>
      <c r="V471">
        <v>1022.2</v>
      </c>
      <c r="W471">
        <v>1016.1</v>
      </c>
      <c r="X471">
        <v>1019.2</v>
      </c>
      <c r="Y471">
        <v>14.8</v>
      </c>
      <c r="Z471">
        <v>-1.3</v>
      </c>
      <c r="AA471">
        <v>35914</v>
      </c>
    </row>
    <row r="472" spans="1:27" x14ac:dyDescent="0.3">
      <c r="A472" s="2">
        <v>44302</v>
      </c>
      <c r="B472">
        <v>46081.476357880492</v>
      </c>
      <c r="C472">
        <v>48650</v>
      </c>
      <c r="D472">
        <f t="shared" si="13"/>
        <v>109529548.8</v>
      </c>
      <c r="E472">
        <v>122242800</v>
      </c>
      <c r="F472">
        <v>10.199999999999999</v>
      </c>
      <c r="G472">
        <v>3.8</v>
      </c>
      <c r="H472">
        <v>16.5</v>
      </c>
      <c r="I472" s="4">
        <v>0.3</v>
      </c>
      <c r="J472">
        <v>9.1</v>
      </c>
      <c r="K472">
        <v>320</v>
      </c>
      <c r="L472">
        <v>6.2</v>
      </c>
      <c r="M472">
        <v>320</v>
      </c>
      <c r="N472">
        <v>1.8</v>
      </c>
      <c r="O472">
        <v>1584</v>
      </c>
      <c r="P472">
        <v>320</v>
      </c>
      <c r="Q472">
        <v>4.7</v>
      </c>
      <c r="R472">
        <v>42</v>
      </c>
      <c r="S472">
        <v>70</v>
      </c>
      <c r="T472">
        <v>8.6999999999999993</v>
      </c>
      <c r="U472">
        <v>991.5</v>
      </c>
      <c r="V472">
        <v>1019</v>
      </c>
      <c r="W472">
        <v>1014.7</v>
      </c>
      <c r="X472">
        <v>1016.9</v>
      </c>
      <c r="Y472">
        <v>12.4</v>
      </c>
      <c r="Z472">
        <v>2.1</v>
      </c>
      <c r="AA472">
        <v>35914</v>
      </c>
    </row>
    <row r="473" spans="1:27" x14ac:dyDescent="0.3">
      <c r="A473" s="2">
        <v>44303</v>
      </c>
      <c r="B473">
        <v>33871.524827368477</v>
      </c>
      <c r="C473">
        <v>9370</v>
      </c>
      <c r="D473">
        <f t="shared" si="13"/>
        <v>26216153.600000001</v>
      </c>
      <c r="E473">
        <v>29259100</v>
      </c>
      <c r="F473">
        <v>9.4</v>
      </c>
      <c r="G473">
        <v>3.4</v>
      </c>
      <c r="H473">
        <v>15.3</v>
      </c>
      <c r="I473" s="4">
        <v>0</v>
      </c>
      <c r="J473">
        <v>16.7</v>
      </c>
      <c r="K473">
        <v>320</v>
      </c>
      <c r="L473">
        <v>10.4</v>
      </c>
      <c r="M473">
        <v>320</v>
      </c>
      <c r="N473">
        <v>4.0999999999999996</v>
      </c>
      <c r="O473">
        <v>3524</v>
      </c>
      <c r="P473">
        <v>320</v>
      </c>
      <c r="Q473">
        <v>0</v>
      </c>
      <c r="R473">
        <v>24</v>
      </c>
      <c r="S473">
        <v>55.5</v>
      </c>
      <c r="T473">
        <v>6.2</v>
      </c>
      <c r="U473">
        <v>988.7</v>
      </c>
      <c r="V473">
        <v>1017.8</v>
      </c>
      <c r="W473">
        <v>1011</v>
      </c>
      <c r="X473">
        <v>1014.1</v>
      </c>
      <c r="Y473">
        <v>14.2</v>
      </c>
      <c r="Z473">
        <v>1.7</v>
      </c>
      <c r="AA473">
        <v>35914</v>
      </c>
    </row>
    <row r="474" spans="1:27" x14ac:dyDescent="0.3">
      <c r="A474" s="2">
        <v>44304</v>
      </c>
      <c r="B474">
        <v>0</v>
      </c>
      <c r="C474">
        <v>0</v>
      </c>
      <c r="D474">
        <f t="shared" si="13"/>
        <v>0</v>
      </c>
      <c r="E474">
        <v>0</v>
      </c>
      <c r="F474">
        <v>10.4</v>
      </c>
      <c r="G474">
        <v>6.2</v>
      </c>
      <c r="H474">
        <v>15.1</v>
      </c>
      <c r="I474" s="4">
        <v>0</v>
      </c>
      <c r="J474">
        <v>12.8</v>
      </c>
      <c r="K474">
        <v>320</v>
      </c>
      <c r="L474">
        <v>8.8000000000000007</v>
      </c>
      <c r="M474">
        <v>320</v>
      </c>
      <c r="N474">
        <v>5.0999999999999996</v>
      </c>
      <c r="O474">
        <v>4403</v>
      </c>
      <c r="P474">
        <v>290</v>
      </c>
      <c r="Q474">
        <v>0.5</v>
      </c>
      <c r="R474">
        <v>33</v>
      </c>
      <c r="S474">
        <v>51.8</v>
      </c>
      <c r="T474">
        <v>6.3</v>
      </c>
      <c r="U474">
        <v>989.9</v>
      </c>
      <c r="V474">
        <v>1016.9</v>
      </c>
      <c r="W474">
        <v>1013.2</v>
      </c>
      <c r="X474">
        <v>1015.2</v>
      </c>
      <c r="Y474">
        <v>17.7</v>
      </c>
      <c r="Z474">
        <v>5.7</v>
      </c>
      <c r="AA474">
        <v>35914</v>
      </c>
    </row>
    <row r="475" spans="1:27" x14ac:dyDescent="0.3">
      <c r="A475" s="2">
        <v>44305</v>
      </c>
      <c r="B475">
        <v>40368.547311535702</v>
      </c>
      <c r="C475">
        <v>90164.2</v>
      </c>
      <c r="D475">
        <f t="shared" si="13"/>
        <v>241012531.20000002</v>
      </c>
      <c r="E475">
        <v>268987200</v>
      </c>
      <c r="F475">
        <v>14.2</v>
      </c>
      <c r="G475">
        <v>4.4000000000000004</v>
      </c>
      <c r="H475">
        <v>20.100000000000001</v>
      </c>
      <c r="I475" s="4">
        <v>0</v>
      </c>
      <c r="J475">
        <v>15.7</v>
      </c>
      <c r="K475">
        <v>320</v>
      </c>
      <c r="L475">
        <v>9.5</v>
      </c>
      <c r="M475">
        <v>290</v>
      </c>
      <c r="N475">
        <v>5.5</v>
      </c>
      <c r="O475">
        <v>4742</v>
      </c>
      <c r="P475">
        <v>290</v>
      </c>
      <c r="Q475">
        <v>0</v>
      </c>
      <c r="R475">
        <v>24</v>
      </c>
      <c r="S475">
        <v>39.4</v>
      </c>
      <c r="T475">
        <v>6.1</v>
      </c>
      <c r="U475">
        <v>991.1</v>
      </c>
      <c r="V475">
        <v>1017.9</v>
      </c>
      <c r="W475">
        <v>1013.4</v>
      </c>
      <c r="X475">
        <v>1016</v>
      </c>
      <c r="Y475">
        <v>18</v>
      </c>
      <c r="Z475">
        <v>4.4000000000000004</v>
      </c>
      <c r="AA475">
        <v>35914</v>
      </c>
    </row>
    <row r="476" spans="1:27" x14ac:dyDescent="0.3">
      <c r="A476" s="2">
        <v>44306</v>
      </c>
      <c r="B476">
        <v>48141.064909074921</v>
      </c>
      <c r="C476">
        <v>61020</v>
      </c>
      <c r="D476">
        <f t="shared" si="13"/>
        <v>146601190.40000001</v>
      </c>
      <c r="E476">
        <v>163617400</v>
      </c>
      <c r="F476">
        <v>17.3</v>
      </c>
      <c r="G476">
        <v>8</v>
      </c>
      <c r="H476">
        <v>26.3</v>
      </c>
      <c r="I476" s="4">
        <v>0</v>
      </c>
      <c r="J476">
        <v>13.9</v>
      </c>
      <c r="K476">
        <v>290</v>
      </c>
      <c r="L476">
        <v>8.1999999999999993</v>
      </c>
      <c r="M476">
        <v>290</v>
      </c>
      <c r="N476">
        <v>3</v>
      </c>
      <c r="O476">
        <v>2624</v>
      </c>
      <c r="P476">
        <v>140</v>
      </c>
      <c r="Q476">
        <v>1.9</v>
      </c>
      <c r="R476">
        <v>19</v>
      </c>
      <c r="S476">
        <v>38.799999999999997</v>
      </c>
      <c r="T476">
        <v>7.1</v>
      </c>
      <c r="U476">
        <v>994.8</v>
      </c>
      <c r="V476">
        <v>1022.2</v>
      </c>
      <c r="W476">
        <v>1017.1</v>
      </c>
      <c r="X476">
        <v>1019.5</v>
      </c>
      <c r="Y476">
        <v>22.6</v>
      </c>
      <c r="Z476">
        <v>5.7</v>
      </c>
      <c r="AA476">
        <v>35914</v>
      </c>
    </row>
    <row r="477" spans="1:27" x14ac:dyDescent="0.3">
      <c r="A477" s="2">
        <v>44307</v>
      </c>
      <c r="B477">
        <v>56889.046555842069</v>
      </c>
      <c r="C477">
        <v>72240</v>
      </c>
      <c r="D477">
        <f t="shared" si="13"/>
        <v>176163724.80000001</v>
      </c>
      <c r="E477">
        <v>196611300</v>
      </c>
      <c r="F477">
        <v>17.5</v>
      </c>
      <c r="G477">
        <v>6.9</v>
      </c>
      <c r="H477">
        <v>27.3</v>
      </c>
      <c r="I477" s="4">
        <v>0</v>
      </c>
      <c r="J477">
        <v>5.6</v>
      </c>
      <c r="K477">
        <v>140</v>
      </c>
      <c r="L477">
        <v>3.6</v>
      </c>
      <c r="M477">
        <v>110</v>
      </c>
      <c r="N477">
        <v>1.7</v>
      </c>
      <c r="O477">
        <v>1469</v>
      </c>
      <c r="P477">
        <v>320</v>
      </c>
      <c r="Q477">
        <v>5.2</v>
      </c>
      <c r="R477">
        <v>15</v>
      </c>
      <c r="S477">
        <v>51.8</v>
      </c>
      <c r="T477">
        <v>8.9</v>
      </c>
      <c r="U477">
        <v>997.1</v>
      </c>
      <c r="V477">
        <v>1024.2</v>
      </c>
      <c r="W477">
        <v>1018.5</v>
      </c>
      <c r="X477">
        <v>1021.8</v>
      </c>
      <c r="Y477">
        <v>23.5</v>
      </c>
      <c r="Z477">
        <v>5.4</v>
      </c>
      <c r="AA477">
        <v>35914</v>
      </c>
    </row>
    <row r="478" spans="1:27" x14ac:dyDescent="0.3">
      <c r="A478" s="2">
        <v>44308</v>
      </c>
      <c r="B478">
        <v>39572.295708871883</v>
      </c>
      <c r="C478">
        <v>45580</v>
      </c>
      <c r="D478">
        <f t="shared" si="13"/>
        <v>90053465.600000009</v>
      </c>
      <c r="E478">
        <v>100506100</v>
      </c>
      <c r="F478">
        <v>18.3</v>
      </c>
      <c r="G478">
        <v>12.1</v>
      </c>
      <c r="H478">
        <v>26.9</v>
      </c>
      <c r="I478" s="4">
        <v>0</v>
      </c>
      <c r="J478">
        <v>8.1</v>
      </c>
      <c r="K478">
        <v>140</v>
      </c>
      <c r="L478">
        <v>5.0999999999999996</v>
      </c>
      <c r="M478">
        <v>140</v>
      </c>
      <c r="N478">
        <v>1.9</v>
      </c>
      <c r="O478">
        <v>1613</v>
      </c>
      <c r="P478">
        <v>140</v>
      </c>
      <c r="Q478">
        <v>5</v>
      </c>
      <c r="R478">
        <v>17</v>
      </c>
      <c r="S478">
        <v>47</v>
      </c>
      <c r="T478">
        <v>8.9</v>
      </c>
      <c r="U478">
        <v>995.8</v>
      </c>
      <c r="V478">
        <v>1022.9</v>
      </c>
      <c r="W478">
        <v>1017.6</v>
      </c>
      <c r="X478">
        <v>1020.4</v>
      </c>
      <c r="Y478">
        <v>21.8</v>
      </c>
      <c r="Z478">
        <v>11.2</v>
      </c>
      <c r="AA478">
        <v>35914</v>
      </c>
    </row>
    <row r="479" spans="1:27" x14ac:dyDescent="0.3">
      <c r="A479" s="2">
        <v>44309</v>
      </c>
      <c r="B479">
        <v>39601.617120413051</v>
      </c>
      <c r="C479">
        <v>29870</v>
      </c>
      <c r="D479">
        <f t="shared" si="13"/>
        <v>83907622.400000006</v>
      </c>
      <c r="E479">
        <v>93646900</v>
      </c>
      <c r="F479">
        <v>14.6</v>
      </c>
      <c r="G479">
        <v>10</v>
      </c>
      <c r="H479">
        <v>17.8</v>
      </c>
      <c r="I479" s="4">
        <v>0</v>
      </c>
      <c r="J479">
        <v>5.6</v>
      </c>
      <c r="K479">
        <v>180</v>
      </c>
      <c r="L479">
        <v>3.7</v>
      </c>
      <c r="M479">
        <v>160</v>
      </c>
      <c r="N479">
        <v>1.4</v>
      </c>
      <c r="O479">
        <v>1244</v>
      </c>
      <c r="P479">
        <v>320</v>
      </c>
      <c r="Q479">
        <v>2</v>
      </c>
      <c r="R479">
        <v>25</v>
      </c>
      <c r="S479">
        <v>45.1</v>
      </c>
      <c r="T479">
        <v>7.2</v>
      </c>
      <c r="U479">
        <v>996.9</v>
      </c>
      <c r="V479">
        <v>1023.9</v>
      </c>
      <c r="W479">
        <v>1019.7</v>
      </c>
      <c r="X479">
        <v>1021.9</v>
      </c>
      <c r="Y479">
        <v>16.5</v>
      </c>
      <c r="Z479">
        <v>8.6999999999999993</v>
      </c>
      <c r="AA479">
        <v>35914</v>
      </c>
    </row>
    <row r="480" spans="1:27" x14ac:dyDescent="0.3">
      <c r="A480" s="2">
        <v>44310</v>
      </c>
      <c r="B480">
        <v>45742.430208699137</v>
      </c>
      <c r="C480">
        <v>6440</v>
      </c>
      <c r="D480">
        <f t="shared" si="13"/>
        <v>17924032</v>
      </c>
      <c r="E480">
        <v>20004500</v>
      </c>
      <c r="F480">
        <v>15.1</v>
      </c>
      <c r="G480">
        <v>8.1</v>
      </c>
      <c r="H480">
        <v>22.8</v>
      </c>
      <c r="I480" s="4">
        <v>0</v>
      </c>
      <c r="J480">
        <v>7.2</v>
      </c>
      <c r="K480">
        <v>290</v>
      </c>
      <c r="L480">
        <v>4.7</v>
      </c>
      <c r="M480">
        <v>320</v>
      </c>
      <c r="N480">
        <v>1.5</v>
      </c>
      <c r="O480">
        <v>1285</v>
      </c>
      <c r="P480">
        <v>160</v>
      </c>
      <c r="Q480">
        <v>3</v>
      </c>
      <c r="R480">
        <v>17</v>
      </c>
      <c r="S480">
        <v>49.1</v>
      </c>
      <c r="T480">
        <v>7.7</v>
      </c>
      <c r="U480">
        <v>995.2</v>
      </c>
      <c r="V480">
        <v>1023.8</v>
      </c>
      <c r="W480">
        <v>1016.7</v>
      </c>
      <c r="X480">
        <v>1020.2</v>
      </c>
      <c r="Y480">
        <v>20.6</v>
      </c>
      <c r="Z480">
        <v>6.3</v>
      </c>
      <c r="AA480">
        <v>35914</v>
      </c>
    </row>
    <row r="481" spans="1:27" x14ac:dyDescent="0.3">
      <c r="A481" s="2">
        <v>44311</v>
      </c>
      <c r="B481">
        <v>0</v>
      </c>
      <c r="C481">
        <v>0</v>
      </c>
      <c r="D481">
        <f t="shared" si="13"/>
        <v>0</v>
      </c>
      <c r="E481">
        <v>0</v>
      </c>
      <c r="F481">
        <v>13.4</v>
      </c>
      <c r="G481">
        <v>5.9</v>
      </c>
      <c r="H481">
        <v>21.4</v>
      </c>
      <c r="I481" s="4">
        <v>0</v>
      </c>
      <c r="J481">
        <v>8</v>
      </c>
      <c r="K481">
        <v>140</v>
      </c>
      <c r="L481">
        <v>5.0999999999999996</v>
      </c>
      <c r="M481">
        <v>160</v>
      </c>
      <c r="N481">
        <v>1.9</v>
      </c>
      <c r="O481">
        <v>1646</v>
      </c>
      <c r="P481">
        <v>160</v>
      </c>
      <c r="Q481">
        <v>4.0999999999999996</v>
      </c>
      <c r="R481">
        <v>31</v>
      </c>
      <c r="S481">
        <v>57.3</v>
      </c>
      <c r="T481">
        <v>8.3000000000000007</v>
      </c>
      <c r="U481">
        <v>995.9</v>
      </c>
      <c r="V481">
        <v>1024.9000000000001</v>
      </c>
      <c r="W481">
        <v>1017.7</v>
      </c>
      <c r="X481">
        <v>1021.1</v>
      </c>
      <c r="Y481">
        <v>20.6</v>
      </c>
      <c r="Z481">
        <v>4.4000000000000004</v>
      </c>
      <c r="AA481">
        <v>35914</v>
      </c>
    </row>
    <row r="482" spans="1:27" x14ac:dyDescent="0.3">
      <c r="A482" s="2">
        <v>44312</v>
      </c>
      <c r="B482">
        <v>40345.614921750057</v>
      </c>
      <c r="C482">
        <v>42095</v>
      </c>
      <c r="D482">
        <f t="shared" si="13"/>
        <v>93513011.200000003</v>
      </c>
      <c r="E482">
        <v>104367200</v>
      </c>
      <c r="F482">
        <v>11.3</v>
      </c>
      <c r="G482">
        <v>1.3</v>
      </c>
      <c r="H482">
        <v>19.7</v>
      </c>
      <c r="I482" s="4">
        <v>0</v>
      </c>
      <c r="J482">
        <v>6.4</v>
      </c>
      <c r="K482">
        <v>110</v>
      </c>
      <c r="L482">
        <v>3.9</v>
      </c>
      <c r="M482">
        <v>180</v>
      </c>
      <c r="N482">
        <v>1.8</v>
      </c>
      <c r="O482">
        <v>1556</v>
      </c>
      <c r="P482">
        <v>320</v>
      </c>
      <c r="Q482">
        <v>0.7</v>
      </c>
      <c r="R482">
        <v>21</v>
      </c>
      <c r="S482">
        <v>54.9</v>
      </c>
      <c r="T482">
        <v>6.5</v>
      </c>
      <c r="U482">
        <v>997.4</v>
      </c>
      <c r="V482">
        <v>1025.5</v>
      </c>
      <c r="W482">
        <v>1019.4</v>
      </c>
      <c r="X482">
        <v>1022.8</v>
      </c>
      <c r="Y482">
        <v>19.600000000000001</v>
      </c>
      <c r="Z482">
        <v>-0.9</v>
      </c>
      <c r="AA482">
        <v>35914</v>
      </c>
    </row>
    <row r="483" spans="1:27" x14ac:dyDescent="0.3">
      <c r="A483" s="2">
        <v>44313</v>
      </c>
      <c r="B483">
        <v>47640.201643144399</v>
      </c>
      <c r="C483">
        <v>44480</v>
      </c>
      <c r="D483">
        <f t="shared" si="13"/>
        <v>108171481.60000001</v>
      </c>
      <c r="E483">
        <v>120727100</v>
      </c>
      <c r="F483">
        <v>14.1</v>
      </c>
      <c r="G483">
        <v>6.8</v>
      </c>
      <c r="H483">
        <v>20.3</v>
      </c>
      <c r="I483" s="4">
        <v>0</v>
      </c>
      <c r="J483">
        <v>7.6</v>
      </c>
      <c r="K483">
        <v>160</v>
      </c>
      <c r="L483">
        <v>4.8</v>
      </c>
      <c r="M483">
        <v>160</v>
      </c>
      <c r="N483">
        <v>1.6</v>
      </c>
      <c r="O483">
        <v>1402</v>
      </c>
      <c r="P483">
        <v>160</v>
      </c>
      <c r="Q483">
        <v>6</v>
      </c>
      <c r="R483">
        <v>39</v>
      </c>
      <c r="S483">
        <v>60.9</v>
      </c>
      <c r="T483">
        <v>9.4</v>
      </c>
      <c r="U483">
        <v>993.3</v>
      </c>
      <c r="V483">
        <v>1022.8</v>
      </c>
      <c r="W483">
        <v>1014.7</v>
      </c>
      <c r="X483">
        <v>1018.3</v>
      </c>
      <c r="Y483">
        <v>21.2</v>
      </c>
      <c r="Z483">
        <v>5.8</v>
      </c>
      <c r="AA483">
        <v>35914</v>
      </c>
    </row>
    <row r="484" spans="1:27" x14ac:dyDescent="0.3">
      <c r="A484" s="2">
        <v>44314</v>
      </c>
      <c r="B484">
        <v>56850.762730213988</v>
      </c>
      <c r="C484">
        <v>66650</v>
      </c>
      <c r="D484">
        <f t="shared" si="13"/>
        <v>154098470.40000001</v>
      </c>
      <c r="E484">
        <v>171984900</v>
      </c>
      <c r="F484">
        <v>15.2</v>
      </c>
      <c r="G484">
        <v>9.8000000000000007</v>
      </c>
      <c r="H484">
        <v>20.100000000000001</v>
      </c>
      <c r="I484" s="4">
        <v>0</v>
      </c>
      <c r="J484">
        <v>12.6</v>
      </c>
      <c r="K484">
        <v>290</v>
      </c>
      <c r="L484">
        <v>7.7</v>
      </c>
      <c r="M484">
        <v>320</v>
      </c>
      <c r="N484">
        <v>3.5</v>
      </c>
      <c r="O484">
        <v>3014</v>
      </c>
      <c r="P484">
        <v>320</v>
      </c>
      <c r="Q484">
        <v>3.3</v>
      </c>
      <c r="R484">
        <v>23</v>
      </c>
      <c r="S484">
        <v>48.1</v>
      </c>
      <c r="T484">
        <v>7.9</v>
      </c>
      <c r="U484">
        <v>990.8</v>
      </c>
      <c r="V484">
        <v>1017.2</v>
      </c>
      <c r="W484">
        <v>1013.8</v>
      </c>
      <c r="X484">
        <v>1015.6</v>
      </c>
      <c r="Y484">
        <v>18.8</v>
      </c>
      <c r="Z484">
        <v>7.8</v>
      </c>
      <c r="AA484">
        <v>35914</v>
      </c>
    </row>
    <row r="485" spans="1:27" x14ac:dyDescent="0.3">
      <c r="A485" s="2">
        <v>44315</v>
      </c>
      <c r="B485">
        <v>33825.262922267793</v>
      </c>
      <c r="C485">
        <v>14600</v>
      </c>
      <c r="D485">
        <f t="shared" si="13"/>
        <v>28286899.199999999</v>
      </c>
      <c r="E485">
        <v>31570200</v>
      </c>
      <c r="F485">
        <v>14.6</v>
      </c>
      <c r="G485">
        <v>9.1999999999999993</v>
      </c>
      <c r="H485">
        <v>19.5</v>
      </c>
      <c r="I485" s="4">
        <v>0</v>
      </c>
      <c r="J485">
        <v>9.1999999999999993</v>
      </c>
      <c r="K485">
        <v>320</v>
      </c>
      <c r="L485">
        <v>5.8</v>
      </c>
      <c r="M485">
        <v>320</v>
      </c>
      <c r="N485">
        <v>2.1</v>
      </c>
      <c r="O485">
        <v>1834</v>
      </c>
      <c r="P485">
        <v>320</v>
      </c>
      <c r="Q485">
        <v>4.7</v>
      </c>
      <c r="R485">
        <v>36</v>
      </c>
      <c r="S485">
        <v>52.5</v>
      </c>
      <c r="T485">
        <v>8.5</v>
      </c>
      <c r="U485">
        <v>982</v>
      </c>
      <c r="V485">
        <v>1014.7</v>
      </c>
      <c r="W485">
        <v>1002.5</v>
      </c>
      <c r="X485">
        <v>1006.6</v>
      </c>
      <c r="Y485">
        <v>21.1</v>
      </c>
      <c r="Z485">
        <v>7.3</v>
      </c>
      <c r="AA485">
        <v>35914</v>
      </c>
    </row>
    <row r="486" spans="1:27" x14ac:dyDescent="0.3">
      <c r="A486" s="2">
        <v>44316</v>
      </c>
      <c r="B486">
        <v>40018.704832864023</v>
      </c>
      <c r="C486">
        <v>43180</v>
      </c>
      <c r="D486">
        <f t="shared" si="13"/>
        <v>121868364.8</v>
      </c>
      <c r="E486">
        <v>136013800</v>
      </c>
      <c r="F486">
        <v>11.2</v>
      </c>
      <c r="G486">
        <v>8.8000000000000007</v>
      </c>
      <c r="H486">
        <v>15.3</v>
      </c>
      <c r="I486" s="4">
        <v>5.7</v>
      </c>
      <c r="J486">
        <v>14.3</v>
      </c>
      <c r="K486">
        <v>290</v>
      </c>
      <c r="L486">
        <v>8.1999999999999993</v>
      </c>
      <c r="M486">
        <v>320</v>
      </c>
      <c r="N486">
        <v>4</v>
      </c>
      <c r="O486">
        <v>3422</v>
      </c>
      <c r="P486">
        <v>320</v>
      </c>
      <c r="Q486">
        <v>6.7</v>
      </c>
      <c r="R486">
        <v>55</v>
      </c>
      <c r="S486">
        <v>75.3</v>
      </c>
      <c r="T486">
        <v>9.8000000000000007</v>
      </c>
      <c r="U486">
        <v>979.4</v>
      </c>
      <c r="V486">
        <v>1009.1</v>
      </c>
      <c r="W486">
        <v>997.5</v>
      </c>
      <c r="X486">
        <v>1004.3</v>
      </c>
      <c r="Y486">
        <v>14.6</v>
      </c>
      <c r="Z486">
        <v>7.8</v>
      </c>
      <c r="AA486">
        <v>35914</v>
      </c>
    </row>
    <row r="487" spans="1:27" x14ac:dyDescent="0.3">
      <c r="A487" s="2">
        <v>44317</v>
      </c>
      <c r="B487">
        <v>35448.527359017309</v>
      </c>
      <c r="C487">
        <v>4160</v>
      </c>
      <c r="D487">
        <f>E487*0.897</f>
        <v>14204892</v>
      </c>
      <c r="E487">
        <v>15836000</v>
      </c>
      <c r="F487">
        <v>9.1999999999999993</v>
      </c>
      <c r="G487">
        <v>7.7</v>
      </c>
      <c r="H487">
        <v>11.4</v>
      </c>
      <c r="I487" s="4">
        <v>6.8</v>
      </c>
      <c r="J487">
        <v>13.3</v>
      </c>
      <c r="K487">
        <v>290</v>
      </c>
      <c r="L487">
        <v>7.7</v>
      </c>
      <c r="M487">
        <v>320</v>
      </c>
      <c r="N487">
        <v>3.2</v>
      </c>
      <c r="O487">
        <v>2783</v>
      </c>
      <c r="P487">
        <v>320</v>
      </c>
      <c r="Q487">
        <v>6.6</v>
      </c>
      <c r="R487">
        <v>68</v>
      </c>
      <c r="S487">
        <v>85</v>
      </c>
      <c r="T487">
        <v>9.8000000000000007</v>
      </c>
      <c r="U487">
        <v>979.9</v>
      </c>
      <c r="V487">
        <v>1007.8</v>
      </c>
      <c r="W487">
        <v>1002.9</v>
      </c>
      <c r="X487">
        <v>1005</v>
      </c>
      <c r="Y487">
        <v>11.1</v>
      </c>
      <c r="Z487">
        <v>6.8</v>
      </c>
      <c r="AA487">
        <v>35907</v>
      </c>
    </row>
    <row r="488" spans="1:27" x14ac:dyDescent="0.3">
      <c r="A488" s="2">
        <v>44318</v>
      </c>
      <c r="B488">
        <v>0</v>
      </c>
      <c r="C488">
        <v>0</v>
      </c>
      <c r="D488">
        <f t="shared" ref="D488:D517" si="14">E488*0.897</f>
        <v>0</v>
      </c>
      <c r="E488">
        <v>0</v>
      </c>
      <c r="F488">
        <v>12</v>
      </c>
      <c r="G488">
        <v>7.4</v>
      </c>
      <c r="H488">
        <v>18.100000000000001</v>
      </c>
      <c r="I488" s="4">
        <v>0.8</v>
      </c>
      <c r="J488">
        <v>12.2</v>
      </c>
      <c r="K488">
        <v>290</v>
      </c>
      <c r="L488">
        <v>7.7</v>
      </c>
      <c r="M488">
        <v>320</v>
      </c>
      <c r="N488">
        <v>4.4000000000000004</v>
      </c>
      <c r="O488">
        <v>3829</v>
      </c>
      <c r="P488">
        <v>290</v>
      </c>
      <c r="Q488">
        <v>5.0999999999999996</v>
      </c>
      <c r="R488">
        <v>41</v>
      </c>
      <c r="S488">
        <v>64.099999999999994</v>
      </c>
      <c r="T488">
        <v>8.8000000000000007</v>
      </c>
      <c r="U488">
        <v>989.9</v>
      </c>
      <c r="V488">
        <v>1019.4</v>
      </c>
      <c r="W488">
        <v>1007.8</v>
      </c>
      <c r="X488">
        <v>1015</v>
      </c>
      <c r="Y488">
        <v>16.8</v>
      </c>
      <c r="Z488">
        <v>6.4</v>
      </c>
      <c r="AA488">
        <v>35907</v>
      </c>
    </row>
    <row r="489" spans="1:27" x14ac:dyDescent="0.3">
      <c r="A489" s="2">
        <v>44319</v>
      </c>
      <c r="B489">
        <v>41576.271289485652</v>
      </c>
      <c r="C489">
        <v>63000</v>
      </c>
      <c r="D489">
        <f t="shared" si="14"/>
        <v>146546208.90000001</v>
      </c>
      <c r="E489">
        <v>163373700</v>
      </c>
      <c r="F489">
        <v>13.5</v>
      </c>
      <c r="G489">
        <v>3.7</v>
      </c>
      <c r="H489">
        <v>21.9</v>
      </c>
      <c r="I489" s="4">
        <v>11.45</v>
      </c>
      <c r="J489">
        <v>12</v>
      </c>
      <c r="K489">
        <v>320</v>
      </c>
      <c r="L489">
        <v>7.4</v>
      </c>
      <c r="M489">
        <v>320</v>
      </c>
      <c r="N489">
        <v>2.8</v>
      </c>
      <c r="O489">
        <v>2447</v>
      </c>
      <c r="P489">
        <v>320</v>
      </c>
      <c r="Q489">
        <v>3.2</v>
      </c>
      <c r="R489">
        <v>24</v>
      </c>
      <c r="S489">
        <v>55.9</v>
      </c>
      <c r="T489">
        <v>7.8</v>
      </c>
      <c r="U489">
        <v>992.5</v>
      </c>
      <c r="V489">
        <v>1021.3</v>
      </c>
      <c r="W489">
        <v>1014.1</v>
      </c>
      <c r="X489">
        <v>1017.6</v>
      </c>
      <c r="Y489">
        <v>20</v>
      </c>
      <c r="Z489">
        <v>0.3</v>
      </c>
      <c r="AA489">
        <v>35907</v>
      </c>
    </row>
    <row r="490" spans="1:27" x14ac:dyDescent="0.3">
      <c r="A490" s="2">
        <v>44320</v>
      </c>
      <c r="B490">
        <v>47188.383596841413</v>
      </c>
      <c r="C490">
        <v>66645</v>
      </c>
      <c r="D490">
        <f t="shared" si="14"/>
        <v>173742351.90000001</v>
      </c>
      <c r="E490">
        <v>193692700</v>
      </c>
      <c r="F490">
        <v>13.5</v>
      </c>
      <c r="G490">
        <v>8</v>
      </c>
      <c r="H490">
        <v>17.399999999999999</v>
      </c>
      <c r="I490" s="4">
        <v>22.1</v>
      </c>
      <c r="J490">
        <v>4.3</v>
      </c>
      <c r="K490">
        <v>320</v>
      </c>
      <c r="L490">
        <v>2.5</v>
      </c>
      <c r="M490">
        <v>50</v>
      </c>
      <c r="N490">
        <v>0.9</v>
      </c>
      <c r="O490">
        <v>810</v>
      </c>
      <c r="P490">
        <v>110</v>
      </c>
      <c r="Q490">
        <v>10</v>
      </c>
      <c r="R490">
        <v>52</v>
      </c>
      <c r="S490">
        <v>81.099999999999994</v>
      </c>
      <c r="T490">
        <v>12.5</v>
      </c>
      <c r="U490">
        <v>986.8</v>
      </c>
      <c r="V490">
        <v>1017.4</v>
      </c>
      <c r="W490">
        <v>1003.9</v>
      </c>
      <c r="X490">
        <v>1011.7</v>
      </c>
      <c r="Y490">
        <v>16.2</v>
      </c>
      <c r="Z490">
        <v>6.4</v>
      </c>
      <c r="AA490">
        <v>35907</v>
      </c>
    </row>
    <row r="491" spans="1:27" x14ac:dyDescent="0.3">
      <c r="A491" s="2">
        <v>44321</v>
      </c>
      <c r="B491">
        <v>46701.380734514023</v>
      </c>
      <c r="C491">
        <v>39400</v>
      </c>
      <c r="D491">
        <f t="shared" si="14"/>
        <v>112057097.10000001</v>
      </c>
      <c r="E491">
        <v>124924300</v>
      </c>
      <c r="F491">
        <v>15.3</v>
      </c>
      <c r="G491">
        <v>11</v>
      </c>
      <c r="H491">
        <v>19.100000000000001</v>
      </c>
      <c r="I491" s="4">
        <v>2.9</v>
      </c>
      <c r="J491">
        <v>17</v>
      </c>
      <c r="K491">
        <v>320</v>
      </c>
      <c r="L491">
        <v>10.4</v>
      </c>
      <c r="M491">
        <v>320</v>
      </c>
      <c r="N491">
        <v>5.2</v>
      </c>
      <c r="O491">
        <v>4470</v>
      </c>
      <c r="P491">
        <v>290</v>
      </c>
      <c r="Q491">
        <v>1.9</v>
      </c>
      <c r="R491">
        <v>20</v>
      </c>
      <c r="S491">
        <v>45.8</v>
      </c>
      <c r="T491">
        <v>7.8</v>
      </c>
      <c r="U491">
        <v>986.5</v>
      </c>
      <c r="V491">
        <v>1018</v>
      </c>
      <c r="W491">
        <v>1002.2</v>
      </c>
      <c r="X491">
        <v>1011.2</v>
      </c>
      <c r="Y491">
        <v>19.7</v>
      </c>
      <c r="Z491">
        <v>7.1</v>
      </c>
      <c r="AA491">
        <v>35907</v>
      </c>
    </row>
    <row r="492" spans="1:27" x14ac:dyDescent="0.3">
      <c r="A492" s="2">
        <v>44322</v>
      </c>
      <c r="B492">
        <v>49921.826402184452</v>
      </c>
      <c r="C492">
        <v>45230</v>
      </c>
      <c r="D492">
        <f t="shared" si="14"/>
        <v>111587069.10000001</v>
      </c>
      <c r="E492">
        <v>124400300</v>
      </c>
      <c r="F492">
        <v>13.5</v>
      </c>
      <c r="G492">
        <v>3.2</v>
      </c>
      <c r="H492">
        <v>21.9</v>
      </c>
      <c r="I492" s="4">
        <v>2.5499999999999998</v>
      </c>
      <c r="J492">
        <v>9.1999999999999993</v>
      </c>
      <c r="K492">
        <v>290</v>
      </c>
      <c r="L492">
        <v>5.3</v>
      </c>
      <c r="M492">
        <v>290</v>
      </c>
      <c r="N492">
        <v>1.6</v>
      </c>
      <c r="O492">
        <v>1424</v>
      </c>
      <c r="P492">
        <v>110</v>
      </c>
      <c r="Q492">
        <v>3.4</v>
      </c>
      <c r="R492">
        <v>28</v>
      </c>
      <c r="S492">
        <v>54</v>
      </c>
      <c r="T492">
        <v>7.9</v>
      </c>
      <c r="U492">
        <v>991.6</v>
      </c>
      <c r="V492">
        <v>1020.7</v>
      </c>
      <c r="W492">
        <v>1013.2</v>
      </c>
      <c r="X492">
        <v>1016.6</v>
      </c>
      <c r="Y492">
        <v>18.2</v>
      </c>
      <c r="Z492">
        <v>0.5</v>
      </c>
      <c r="AA492">
        <v>35907</v>
      </c>
    </row>
    <row r="493" spans="1:27" x14ac:dyDescent="0.3">
      <c r="A493" s="2">
        <v>44323</v>
      </c>
      <c r="B493">
        <v>40760.786426097373</v>
      </c>
      <c r="C493">
        <v>48495</v>
      </c>
      <c r="D493">
        <f t="shared" si="14"/>
        <v>115323612.3</v>
      </c>
      <c r="E493">
        <v>128565900</v>
      </c>
      <c r="F493">
        <v>13.3</v>
      </c>
      <c r="G493">
        <v>6.3</v>
      </c>
      <c r="H493">
        <v>19.100000000000001</v>
      </c>
      <c r="I493" s="4">
        <v>2.2000000000000002</v>
      </c>
      <c r="J493">
        <v>14.4</v>
      </c>
      <c r="K493">
        <v>320</v>
      </c>
      <c r="L493">
        <v>9.1999999999999993</v>
      </c>
      <c r="M493">
        <v>320</v>
      </c>
      <c r="N493">
        <v>3</v>
      </c>
      <c r="O493">
        <v>2618</v>
      </c>
      <c r="P493">
        <v>320</v>
      </c>
      <c r="Q493">
        <v>5</v>
      </c>
      <c r="R493">
        <v>35</v>
      </c>
      <c r="S493">
        <v>60.4</v>
      </c>
      <c r="T493">
        <v>8.8000000000000007</v>
      </c>
      <c r="U493">
        <v>982.3</v>
      </c>
      <c r="V493">
        <v>1013.7</v>
      </c>
      <c r="W493">
        <v>1002.7</v>
      </c>
      <c r="X493">
        <v>1007.1</v>
      </c>
      <c r="Y493">
        <v>16.600000000000001</v>
      </c>
      <c r="Z493">
        <v>4.3</v>
      </c>
      <c r="AA493">
        <v>35907</v>
      </c>
    </row>
    <row r="494" spans="1:27" x14ac:dyDescent="0.3">
      <c r="A494" s="2">
        <v>44324</v>
      </c>
      <c r="B494">
        <v>26542.17960776588</v>
      </c>
      <c r="C494">
        <v>7270</v>
      </c>
      <c r="D494">
        <f t="shared" si="14"/>
        <v>15255279</v>
      </c>
      <c r="E494">
        <v>17007000</v>
      </c>
      <c r="F494">
        <v>14.8</v>
      </c>
      <c r="G494">
        <v>4.8</v>
      </c>
      <c r="H494">
        <v>23.1</v>
      </c>
      <c r="I494" s="4">
        <v>6.9</v>
      </c>
      <c r="J494">
        <v>13.8</v>
      </c>
      <c r="K494">
        <v>320</v>
      </c>
      <c r="L494">
        <v>7.9</v>
      </c>
      <c r="M494">
        <v>320</v>
      </c>
      <c r="N494">
        <v>2.9</v>
      </c>
      <c r="O494">
        <v>2463</v>
      </c>
      <c r="P494">
        <v>250</v>
      </c>
      <c r="Q494">
        <v>4.8</v>
      </c>
      <c r="R494">
        <v>24</v>
      </c>
      <c r="S494">
        <v>54.5</v>
      </c>
      <c r="T494">
        <v>8.6</v>
      </c>
      <c r="U494">
        <v>979.7</v>
      </c>
      <c r="V494">
        <v>1009.5</v>
      </c>
      <c r="W494">
        <v>998.6</v>
      </c>
      <c r="X494">
        <v>1004.3</v>
      </c>
      <c r="Y494">
        <v>21</v>
      </c>
      <c r="Z494">
        <v>2.6</v>
      </c>
      <c r="AA494">
        <v>35907</v>
      </c>
    </row>
    <row r="495" spans="1:27" x14ac:dyDescent="0.3">
      <c r="A495" s="2">
        <v>44325</v>
      </c>
      <c r="B495">
        <v>0</v>
      </c>
      <c r="C495">
        <v>0</v>
      </c>
      <c r="D495">
        <f t="shared" si="14"/>
        <v>0</v>
      </c>
      <c r="E495">
        <v>0</v>
      </c>
      <c r="F495">
        <v>15.7</v>
      </c>
      <c r="G495">
        <v>10.8</v>
      </c>
      <c r="H495">
        <v>20.9</v>
      </c>
      <c r="I495" s="4">
        <v>11.6</v>
      </c>
      <c r="J495">
        <v>18.100000000000001</v>
      </c>
      <c r="K495">
        <v>290</v>
      </c>
      <c r="L495">
        <v>10.5</v>
      </c>
      <c r="M495">
        <v>320</v>
      </c>
      <c r="N495">
        <v>5.8</v>
      </c>
      <c r="O495">
        <v>5026</v>
      </c>
      <c r="P495">
        <v>290</v>
      </c>
      <c r="Q495">
        <v>1.5</v>
      </c>
      <c r="R495">
        <v>22</v>
      </c>
      <c r="S495">
        <v>40.6</v>
      </c>
      <c r="T495">
        <v>6.9</v>
      </c>
      <c r="U495">
        <v>984</v>
      </c>
      <c r="V495">
        <v>1011.7</v>
      </c>
      <c r="W495">
        <v>1005.1</v>
      </c>
      <c r="X495">
        <v>1008.6</v>
      </c>
      <c r="Y495">
        <v>20.9</v>
      </c>
      <c r="Z495">
        <v>9.6</v>
      </c>
      <c r="AA495">
        <v>35907</v>
      </c>
    </row>
    <row r="496" spans="1:27" x14ac:dyDescent="0.3">
      <c r="A496" s="2">
        <v>44326</v>
      </c>
      <c r="B496">
        <v>59185.598750575533</v>
      </c>
      <c r="C496">
        <v>88200</v>
      </c>
      <c r="D496">
        <f t="shared" si="14"/>
        <v>246739673.70000002</v>
      </c>
      <c r="E496">
        <v>275072100</v>
      </c>
      <c r="F496">
        <v>9.8000000000000007</v>
      </c>
      <c r="G496">
        <v>6.8</v>
      </c>
      <c r="H496">
        <v>13.6</v>
      </c>
      <c r="I496" s="4">
        <v>16.3</v>
      </c>
      <c r="J496">
        <v>8.1999999999999993</v>
      </c>
      <c r="K496">
        <v>340</v>
      </c>
      <c r="L496">
        <v>5.6</v>
      </c>
      <c r="M496">
        <v>320</v>
      </c>
      <c r="N496">
        <v>1</v>
      </c>
      <c r="O496">
        <v>867</v>
      </c>
      <c r="P496">
        <v>290</v>
      </c>
      <c r="Q496">
        <v>8.1</v>
      </c>
      <c r="R496">
        <v>39</v>
      </c>
      <c r="S496">
        <v>90.8</v>
      </c>
      <c r="T496">
        <v>11</v>
      </c>
      <c r="U496">
        <v>989.8</v>
      </c>
      <c r="V496">
        <v>1018</v>
      </c>
      <c r="W496">
        <v>1011.6</v>
      </c>
      <c r="X496">
        <v>1015.2</v>
      </c>
      <c r="Y496">
        <v>11.4</v>
      </c>
      <c r="Z496">
        <v>3.5</v>
      </c>
      <c r="AA496">
        <v>35907</v>
      </c>
    </row>
    <row r="497" spans="1:27" x14ac:dyDescent="0.3">
      <c r="A497" s="2">
        <v>44327</v>
      </c>
      <c r="B497">
        <v>55873.646078427002</v>
      </c>
      <c r="C497">
        <v>69501</v>
      </c>
      <c r="D497">
        <f t="shared" si="14"/>
        <v>182858921.70000002</v>
      </c>
      <c r="E497">
        <v>203856100</v>
      </c>
      <c r="F497">
        <v>13.8</v>
      </c>
      <c r="G497">
        <v>8.1</v>
      </c>
      <c r="H497">
        <v>21.1</v>
      </c>
      <c r="I497" s="4">
        <v>0.1</v>
      </c>
      <c r="J497">
        <v>6.8</v>
      </c>
      <c r="K497">
        <v>160</v>
      </c>
      <c r="L497">
        <v>4.2</v>
      </c>
      <c r="M497">
        <v>160</v>
      </c>
      <c r="N497">
        <v>1.7</v>
      </c>
      <c r="O497">
        <v>1462</v>
      </c>
      <c r="P497">
        <v>160</v>
      </c>
      <c r="Q497">
        <v>7.8</v>
      </c>
      <c r="R497">
        <v>35</v>
      </c>
      <c r="S497">
        <v>71.400000000000006</v>
      </c>
      <c r="T497">
        <v>10.6</v>
      </c>
      <c r="U497">
        <v>991.5</v>
      </c>
      <c r="V497">
        <v>1018.2</v>
      </c>
      <c r="W497">
        <v>1014.6</v>
      </c>
      <c r="X497">
        <v>1016.4</v>
      </c>
      <c r="Y497">
        <v>19.600000000000001</v>
      </c>
      <c r="Z497">
        <v>7.2</v>
      </c>
      <c r="AA497">
        <v>35907</v>
      </c>
    </row>
    <row r="498" spans="1:27" x14ac:dyDescent="0.3">
      <c r="A498" s="2">
        <v>44328</v>
      </c>
      <c r="B498">
        <v>50636.069978215623</v>
      </c>
      <c r="C498">
        <v>80650</v>
      </c>
      <c r="D498">
        <f t="shared" si="14"/>
        <v>203633531.40000001</v>
      </c>
      <c r="E498">
        <v>227016200</v>
      </c>
      <c r="F498">
        <v>15.8</v>
      </c>
      <c r="G498">
        <v>7</v>
      </c>
      <c r="H498">
        <v>23.6</v>
      </c>
      <c r="I498" s="4">
        <v>0.4</v>
      </c>
      <c r="J498">
        <v>5.3</v>
      </c>
      <c r="K498">
        <v>160</v>
      </c>
      <c r="L498">
        <v>3.2</v>
      </c>
      <c r="M498">
        <v>320</v>
      </c>
      <c r="N498">
        <v>2</v>
      </c>
      <c r="O498">
        <v>1705</v>
      </c>
      <c r="P498">
        <v>320</v>
      </c>
      <c r="Q498">
        <v>5.2</v>
      </c>
      <c r="R498">
        <v>27</v>
      </c>
      <c r="S498">
        <v>55.5</v>
      </c>
      <c r="T498">
        <v>9</v>
      </c>
      <c r="U498">
        <v>989.7</v>
      </c>
      <c r="V498">
        <v>1018</v>
      </c>
      <c r="W498">
        <v>1010.8</v>
      </c>
      <c r="X498">
        <v>1014.5</v>
      </c>
      <c r="Y498">
        <v>22.2</v>
      </c>
      <c r="Z498">
        <v>5.8</v>
      </c>
      <c r="AA498">
        <v>35907</v>
      </c>
    </row>
    <row r="499" spans="1:27" x14ac:dyDescent="0.3">
      <c r="A499" s="2">
        <v>44329</v>
      </c>
      <c r="B499">
        <v>47996.530643418511</v>
      </c>
      <c r="C499">
        <v>37350</v>
      </c>
      <c r="D499">
        <f t="shared" si="14"/>
        <v>85005281.400000006</v>
      </c>
      <c r="E499">
        <v>94766200</v>
      </c>
      <c r="F499">
        <v>18.399999999999999</v>
      </c>
      <c r="G499">
        <v>8.4</v>
      </c>
      <c r="H499">
        <v>28.4</v>
      </c>
      <c r="I499" s="4">
        <v>0.7</v>
      </c>
      <c r="J499">
        <v>5.4</v>
      </c>
      <c r="K499">
        <v>180</v>
      </c>
      <c r="L499">
        <v>3.1</v>
      </c>
      <c r="M499">
        <v>320</v>
      </c>
      <c r="N499">
        <v>1.6</v>
      </c>
      <c r="O499">
        <v>1424</v>
      </c>
      <c r="P499">
        <v>320</v>
      </c>
      <c r="Q499">
        <v>10.9</v>
      </c>
      <c r="R499">
        <v>34</v>
      </c>
      <c r="S499">
        <v>67</v>
      </c>
      <c r="T499">
        <v>13.2</v>
      </c>
      <c r="U499">
        <v>987.6</v>
      </c>
      <c r="V499">
        <v>1014.3</v>
      </c>
      <c r="W499">
        <v>1008.8</v>
      </c>
      <c r="X499">
        <v>1012.1</v>
      </c>
      <c r="Y499">
        <v>26.1</v>
      </c>
      <c r="Z499">
        <v>7.5</v>
      </c>
      <c r="AA499">
        <v>35907</v>
      </c>
    </row>
    <row r="500" spans="1:27" x14ac:dyDescent="0.3">
      <c r="A500" s="2">
        <v>44330</v>
      </c>
      <c r="B500">
        <v>45829.048829016043</v>
      </c>
      <c r="C500">
        <v>40550</v>
      </c>
      <c r="D500">
        <f t="shared" si="14"/>
        <v>96527964</v>
      </c>
      <c r="E500">
        <v>107612000</v>
      </c>
      <c r="F500">
        <v>20.399999999999999</v>
      </c>
      <c r="G500">
        <v>11.9</v>
      </c>
      <c r="H500">
        <v>28.3</v>
      </c>
      <c r="I500" s="4">
        <v>1</v>
      </c>
      <c r="J500">
        <v>5.8</v>
      </c>
      <c r="K500">
        <v>160</v>
      </c>
      <c r="L500">
        <v>3.5</v>
      </c>
      <c r="M500">
        <v>160</v>
      </c>
      <c r="N500">
        <v>1.6</v>
      </c>
      <c r="O500">
        <v>1365</v>
      </c>
      <c r="P500">
        <v>320</v>
      </c>
      <c r="Q500">
        <v>14</v>
      </c>
      <c r="R500">
        <v>37</v>
      </c>
      <c r="S500">
        <v>70.8</v>
      </c>
      <c r="T500">
        <v>16.100000000000001</v>
      </c>
      <c r="U500">
        <v>987.9</v>
      </c>
      <c r="V500">
        <v>1014.8</v>
      </c>
      <c r="W500">
        <v>1009.7</v>
      </c>
      <c r="X500">
        <v>1012.2</v>
      </c>
      <c r="Y500">
        <v>27.2</v>
      </c>
      <c r="Z500">
        <v>10.7</v>
      </c>
      <c r="AA500">
        <v>35907</v>
      </c>
    </row>
    <row r="501" spans="1:27" x14ac:dyDescent="0.3">
      <c r="A501" s="2">
        <v>44331</v>
      </c>
      <c r="B501">
        <v>35597.222222222219</v>
      </c>
      <c r="C501">
        <v>3600</v>
      </c>
      <c r="D501">
        <f t="shared" si="14"/>
        <v>11495055</v>
      </c>
      <c r="E501">
        <v>12815000</v>
      </c>
      <c r="F501">
        <v>18.600000000000001</v>
      </c>
      <c r="G501">
        <v>16.600000000000001</v>
      </c>
      <c r="H501">
        <v>20.399999999999999</v>
      </c>
      <c r="I501" s="4">
        <v>1.3</v>
      </c>
      <c r="J501">
        <v>3.5</v>
      </c>
      <c r="K501">
        <v>290</v>
      </c>
      <c r="L501">
        <v>1.9</v>
      </c>
      <c r="M501">
        <v>320</v>
      </c>
      <c r="N501">
        <v>0.8</v>
      </c>
      <c r="O501">
        <v>691</v>
      </c>
      <c r="P501">
        <v>320</v>
      </c>
      <c r="Q501">
        <v>17.5</v>
      </c>
      <c r="R501">
        <v>83</v>
      </c>
      <c r="S501">
        <v>93.9</v>
      </c>
      <c r="T501">
        <v>20.100000000000001</v>
      </c>
      <c r="U501">
        <v>984</v>
      </c>
      <c r="V501">
        <v>1011.8</v>
      </c>
      <c r="W501">
        <v>1005.4</v>
      </c>
      <c r="X501">
        <v>1008.3</v>
      </c>
      <c r="Y501">
        <v>20</v>
      </c>
      <c r="Z501">
        <v>15.8</v>
      </c>
      <c r="AA501">
        <v>35907</v>
      </c>
    </row>
    <row r="502" spans="1:27" x14ac:dyDescent="0.3">
      <c r="A502" s="2">
        <v>44332</v>
      </c>
      <c r="B502">
        <v>0</v>
      </c>
      <c r="C502">
        <v>0</v>
      </c>
      <c r="D502">
        <f t="shared" si="14"/>
        <v>0</v>
      </c>
      <c r="E502">
        <v>0</v>
      </c>
      <c r="F502">
        <v>18.899999999999999</v>
      </c>
      <c r="G502">
        <v>15</v>
      </c>
      <c r="H502">
        <v>21.8</v>
      </c>
      <c r="I502" s="4">
        <v>64.900000000000006</v>
      </c>
      <c r="J502">
        <v>5.7</v>
      </c>
      <c r="K502">
        <v>50</v>
      </c>
      <c r="L502">
        <v>3.4</v>
      </c>
      <c r="M502">
        <v>70</v>
      </c>
      <c r="N502">
        <v>0.9</v>
      </c>
      <c r="O502">
        <v>798</v>
      </c>
      <c r="P502">
        <v>110</v>
      </c>
      <c r="Q502">
        <v>18.8</v>
      </c>
      <c r="R502">
        <v>98</v>
      </c>
      <c r="S502">
        <v>100</v>
      </c>
      <c r="T502">
        <v>21.9</v>
      </c>
      <c r="U502">
        <v>977.9</v>
      </c>
      <c r="V502">
        <v>1006.4</v>
      </c>
      <c r="W502">
        <v>997.9</v>
      </c>
      <c r="X502">
        <v>1002.1</v>
      </c>
      <c r="Y502">
        <v>20.2</v>
      </c>
      <c r="Z502">
        <v>15</v>
      </c>
      <c r="AA502">
        <v>35907</v>
      </c>
    </row>
    <row r="503" spans="1:27" x14ac:dyDescent="0.3">
      <c r="A503" s="2">
        <v>44333</v>
      </c>
      <c r="B503">
        <v>38385.403015484859</v>
      </c>
      <c r="C503">
        <v>37110</v>
      </c>
      <c r="D503">
        <f t="shared" si="14"/>
        <v>100585184.7</v>
      </c>
      <c r="E503">
        <v>112135100</v>
      </c>
      <c r="F503">
        <v>15</v>
      </c>
      <c r="G503">
        <v>14.1</v>
      </c>
      <c r="H503">
        <v>16.100000000000001</v>
      </c>
      <c r="I503" s="4">
        <v>9.8000000000000007</v>
      </c>
      <c r="J503">
        <v>4.0999999999999996</v>
      </c>
      <c r="K503">
        <v>140</v>
      </c>
      <c r="L503">
        <v>2.8</v>
      </c>
      <c r="M503">
        <v>160</v>
      </c>
      <c r="N503">
        <v>1.1000000000000001</v>
      </c>
      <c r="O503">
        <v>936</v>
      </c>
      <c r="P503">
        <v>140</v>
      </c>
      <c r="Q503">
        <v>14.8</v>
      </c>
      <c r="R503">
        <v>93</v>
      </c>
      <c r="S503">
        <v>99.3</v>
      </c>
      <c r="T503">
        <v>16.8</v>
      </c>
      <c r="U503">
        <v>982.4</v>
      </c>
      <c r="V503">
        <v>1010.4</v>
      </c>
      <c r="W503">
        <v>1003.4</v>
      </c>
      <c r="X503">
        <v>1007.1</v>
      </c>
      <c r="Y503">
        <v>17.7</v>
      </c>
      <c r="Z503">
        <v>14.1</v>
      </c>
      <c r="AA503">
        <v>35907</v>
      </c>
    </row>
    <row r="504" spans="1:27" x14ac:dyDescent="0.3">
      <c r="A504" s="2">
        <v>44334</v>
      </c>
      <c r="B504">
        <v>42479.188819066832</v>
      </c>
      <c r="C504">
        <v>36210</v>
      </c>
      <c r="D504">
        <f t="shared" si="14"/>
        <v>75957332.100000009</v>
      </c>
      <c r="E504">
        <v>84679300</v>
      </c>
      <c r="F504">
        <v>16.899999999999999</v>
      </c>
      <c r="G504">
        <v>13.8</v>
      </c>
      <c r="H504">
        <v>22.2</v>
      </c>
      <c r="I504" s="4">
        <v>7.4</v>
      </c>
      <c r="J504">
        <v>6.7</v>
      </c>
      <c r="K504">
        <v>160</v>
      </c>
      <c r="L504">
        <v>4.3</v>
      </c>
      <c r="M504">
        <v>160</v>
      </c>
      <c r="N504">
        <v>1.2</v>
      </c>
      <c r="O504">
        <v>1042</v>
      </c>
      <c r="P504">
        <v>140</v>
      </c>
      <c r="Q504">
        <v>14.5</v>
      </c>
      <c r="R504">
        <v>58</v>
      </c>
      <c r="S504">
        <v>87</v>
      </c>
      <c r="T504">
        <v>16.5</v>
      </c>
      <c r="U504">
        <v>985.8</v>
      </c>
      <c r="V504">
        <v>1011.9</v>
      </c>
      <c r="W504">
        <v>1008.3</v>
      </c>
      <c r="X504">
        <v>1010.3</v>
      </c>
      <c r="Y504">
        <v>22.3</v>
      </c>
      <c r="Z504">
        <v>12.3</v>
      </c>
      <c r="AA504">
        <v>35907</v>
      </c>
    </row>
    <row r="505" spans="1:27" x14ac:dyDescent="0.3">
      <c r="A505" s="2">
        <v>44335</v>
      </c>
      <c r="B505">
        <v>31545.03015090324</v>
      </c>
      <c r="C505">
        <v>20860</v>
      </c>
      <c r="D505">
        <f t="shared" si="14"/>
        <v>39219082.5</v>
      </c>
      <c r="E505">
        <v>43722500</v>
      </c>
      <c r="F505">
        <v>19</v>
      </c>
      <c r="G505">
        <v>12.6</v>
      </c>
      <c r="H505">
        <v>27.3</v>
      </c>
      <c r="I505" s="4">
        <v>5</v>
      </c>
      <c r="J505">
        <v>7.7</v>
      </c>
      <c r="K505">
        <v>320</v>
      </c>
      <c r="L505">
        <v>5</v>
      </c>
      <c r="M505">
        <v>320</v>
      </c>
      <c r="N505">
        <v>1.8</v>
      </c>
      <c r="O505">
        <v>1583</v>
      </c>
      <c r="P505">
        <v>140</v>
      </c>
      <c r="Q505">
        <v>11.9</v>
      </c>
      <c r="R505">
        <v>29</v>
      </c>
      <c r="S505">
        <v>69.599999999999994</v>
      </c>
      <c r="T505">
        <v>14.1</v>
      </c>
      <c r="U505">
        <v>987</v>
      </c>
      <c r="V505">
        <v>1013</v>
      </c>
      <c r="W505">
        <v>1009.3</v>
      </c>
      <c r="X505">
        <v>1011.3</v>
      </c>
      <c r="Y505">
        <v>25.1</v>
      </c>
      <c r="Z505">
        <v>10.6</v>
      </c>
      <c r="AA505">
        <v>35907</v>
      </c>
    </row>
    <row r="506" spans="1:27" x14ac:dyDescent="0.3">
      <c r="A506" s="2">
        <v>44336</v>
      </c>
      <c r="B506">
        <v>43155.648387727691</v>
      </c>
      <c r="C506">
        <v>16940</v>
      </c>
      <c r="D506">
        <f t="shared" si="14"/>
        <v>36516959.700000003</v>
      </c>
      <c r="E506">
        <v>40710100</v>
      </c>
      <c r="F506">
        <v>16.2</v>
      </c>
      <c r="G506">
        <v>14</v>
      </c>
      <c r="H506">
        <v>19.399999999999999</v>
      </c>
      <c r="I506" s="4">
        <v>2.6</v>
      </c>
      <c r="J506">
        <v>10.4</v>
      </c>
      <c r="K506">
        <v>110</v>
      </c>
      <c r="L506">
        <v>5.4</v>
      </c>
      <c r="M506">
        <v>110</v>
      </c>
      <c r="N506">
        <v>1.6</v>
      </c>
      <c r="O506">
        <v>1409</v>
      </c>
      <c r="P506">
        <v>320</v>
      </c>
      <c r="Q506">
        <v>12.7</v>
      </c>
      <c r="R506">
        <v>54</v>
      </c>
      <c r="S506">
        <v>81.099999999999994</v>
      </c>
      <c r="T506">
        <v>14.8</v>
      </c>
      <c r="U506">
        <v>981.9</v>
      </c>
      <c r="V506">
        <v>1012.8</v>
      </c>
      <c r="W506">
        <v>1001.7</v>
      </c>
      <c r="X506">
        <v>1006.3</v>
      </c>
      <c r="Y506">
        <v>18.100000000000001</v>
      </c>
      <c r="Z506">
        <v>13.7</v>
      </c>
      <c r="AA506">
        <v>35907</v>
      </c>
    </row>
    <row r="507" spans="1:27" x14ac:dyDescent="0.3">
      <c r="A507" s="2">
        <v>44337</v>
      </c>
      <c r="B507">
        <v>32846.959585791818</v>
      </c>
      <c r="C507">
        <v>16290</v>
      </c>
      <c r="D507">
        <f t="shared" si="14"/>
        <v>34905678.600000001</v>
      </c>
      <c r="E507">
        <v>38913800</v>
      </c>
      <c r="F507">
        <v>15</v>
      </c>
      <c r="G507">
        <v>12.3</v>
      </c>
      <c r="H507">
        <v>17.600000000000001</v>
      </c>
      <c r="I507" s="4">
        <v>0.8</v>
      </c>
      <c r="J507">
        <v>7.5</v>
      </c>
      <c r="K507">
        <v>270</v>
      </c>
      <c r="L507">
        <v>5</v>
      </c>
      <c r="M507">
        <v>320</v>
      </c>
      <c r="N507">
        <v>1.5</v>
      </c>
      <c r="O507">
        <v>1281</v>
      </c>
      <c r="P507">
        <v>160</v>
      </c>
      <c r="Q507">
        <v>13.5</v>
      </c>
      <c r="R507">
        <v>74</v>
      </c>
      <c r="S507">
        <v>91.6</v>
      </c>
      <c r="T507">
        <v>15.5</v>
      </c>
      <c r="U507">
        <v>980.6</v>
      </c>
      <c r="V507">
        <v>1009.9</v>
      </c>
      <c r="W507">
        <v>1000.6</v>
      </c>
      <c r="X507">
        <v>1005.2</v>
      </c>
      <c r="Y507">
        <v>18.3</v>
      </c>
      <c r="Z507">
        <v>10.5</v>
      </c>
      <c r="AA507">
        <v>35907</v>
      </c>
    </row>
    <row r="508" spans="1:27" x14ac:dyDescent="0.3">
      <c r="A508" s="2">
        <v>44338</v>
      </c>
      <c r="B508">
        <v>28878.26086956522</v>
      </c>
      <c r="C508">
        <v>1150</v>
      </c>
      <c r="D508">
        <f t="shared" si="14"/>
        <v>2978937</v>
      </c>
      <c r="E508">
        <v>3321000</v>
      </c>
      <c r="F508">
        <v>18.600000000000001</v>
      </c>
      <c r="G508">
        <v>10.3</v>
      </c>
      <c r="H508">
        <v>23.7</v>
      </c>
      <c r="I508" s="4">
        <v>1.2</v>
      </c>
      <c r="J508">
        <v>12.5</v>
      </c>
      <c r="K508">
        <v>290</v>
      </c>
      <c r="L508">
        <v>7.1</v>
      </c>
      <c r="M508">
        <v>290</v>
      </c>
      <c r="N508">
        <v>4.3</v>
      </c>
      <c r="O508">
        <v>3752</v>
      </c>
      <c r="P508">
        <v>290</v>
      </c>
      <c r="Q508">
        <v>12.5</v>
      </c>
      <c r="R508">
        <v>55</v>
      </c>
      <c r="S508">
        <v>69.400000000000006</v>
      </c>
      <c r="T508">
        <v>14.5</v>
      </c>
      <c r="U508">
        <v>985.1</v>
      </c>
      <c r="V508">
        <v>1011.4</v>
      </c>
      <c r="W508">
        <v>1007</v>
      </c>
      <c r="X508">
        <v>1009.4</v>
      </c>
      <c r="Y508">
        <v>23.2</v>
      </c>
      <c r="Z508">
        <v>9.6999999999999993</v>
      </c>
      <c r="AA508">
        <v>35907</v>
      </c>
    </row>
    <row r="509" spans="1:27" x14ac:dyDescent="0.3">
      <c r="A509" s="2">
        <v>44339</v>
      </c>
      <c r="B509">
        <v>0</v>
      </c>
      <c r="C509">
        <v>0</v>
      </c>
      <c r="D509">
        <f t="shared" si="14"/>
        <v>0</v>
      </c>
      <c r="E509">
        <v>0</v>
      </c>
      <c r="F509">
        <v>19.7</v>
      </c>
      <c r="G509">
        <v>11.2</v>
      </c>
      <c r="H509">
        <v>27.1</v>
      </c>
      <c r="I509" s="4">
        <v>1.6</v>
      </c>
      <c r="J509">
        <v>8</v>
      </c>
      <c r="K509">
        <v>320</v>
      </c>
      <c r="L509">
        <v>5.0999999999999996</v>
      </c>
      <c r="M509">
        <v>320</v>
      </c>
      <c r="N509">
        <v>1.9</v>
      </c>
      <c r="O509">
        <v>1661</v>
      </c>
      <c r="P509">
        <v>320</v>
      </c>
      <c r="Q509">
        <v>13.2</v>
      </c>
      <c r="R509">
        <v>35</v>
      </c>
      <c r="S509">
        <v>70.099999999999994</v>
      </c>
      <c r="T509">
        <v>15.3</v>
      </c>
      <c r="U509">
        <v>985.9</v>
      </c>
      <c r="V509">
        <v>1012.8</v>
      </c>
      <c r="W509">
        <v>1007.8</v>
      </c>
      <c r="X509">
        <v>1010.1</v>
      </c>
      <c r="Y509">
        <v>23.9</v>
      </c>
      <c r="Z509">
        <v>8.3000000000000007</v>
      </c>
      <c r="AA509">
        <v>35907</v>
      </c>
    </row>
    <row r="510" spans="1:27" x14ac:dyDescent="0.3">
      <c r="A510" s="2">
        <v>44340</v>
      </c>
      <c r="B510">
        <v>40623.460338193567</v>
      </c>
      <c r="C510">
        <v>30830</v>
      </c>
      <c r="D510">
        <f t="shared" si="14"/>
        <v>75003641.700000003</v>
      </c>
      <c r="E510">
        <v>83616100</v>
      </c>
      <c r="F510">
        <v>19.5</v>
      </c>
      <c r="G510">
        <v>16.2</v>
      </c>
      <c r="H510">
        <v>24.2</v>
      </c>
      <c r="I510" s="4">
        <v>2</v>
      </c>
      <c r="J510">
        <v>10.199999999999999</v>
      </c>
      <c r="K510">
        <v>290</v>
      </c>
      <c r="L510">
        <v>6.6</v>
      </c>
      <c r="M510">
        <v>290</v>
      </c>
      <c r="N510">
        <v>2.9</v>
      </c>
      <c r="O510">
        <v>2472</v>
      </c>
      <c r="P510">
        <v>290</v>
      </c>
      <c r="Q510">
        <v>9.5</v>
      </c>
      <c r="R510">
        <v>28</v>
      </c>
      <c r="S510">
        <v>53.5</v>
      </c>
      <c r="T510">
        <v>12.1</v>
      </c>
      <c r="U510">
        <v>982.7</v>
      </c>
      <c r="V510">
        <v>1009.2</v>
      </c>
      <c r="W510">
        <v>1004.4</v>
      </c>
      <c r="X510">
        <v>1006.9</v>
      </c>
      <c r="Y510">
        <v>25.2</v>
      </c>
      <c r="Z510">
        <v>13.3</v>
      </c>
      <c r="AA510">
        <v>35907</v>
      </c>
    </row>
    <row r="511" spans="1:27" x14ac:dyDescent="0.3">
      <c r="A511" s="2">
        <v>44341</v>
      </c>
      <c r="B511">
        <v>39686.497307214668</v>
      </c>
      <c r="C511">
        <v>33740</v>
      </c>
      <c r="D511">
        <f t="shared" si="14"/>
        <v>77294759.100000009</v>
      </c>
      <c r="E511">
        <v>86170300</v>
      </c>
      <c r="F511">
        <v>13</v>
      </c>
      <c r="G511">
        <v>8.3000000000000007</v>
      </c>
      <c r="H511">
        <v>19.100000000000001</v>
      </c>
      <c r="I511" s="4">
        <v>2.4</v>
      </c>
      <c r="J511">
        <v>18.899999999999999</v>
      </c>
      <c r="K511">
        <v>290</v>
      </c>
      <c r="L511">
        <v>9.6999999999999993</v>
      </c>
      <c r="M511">
        <v>320</v>
      </c>
      <c r="N511">
        <v>3</v>
      </c>
      <c r="O511">
        <v>2570</v>
      </c>
      <c r="P511">
        <v>320</v>
      </c>
      <c r="Q511">
        <v>6.7</v>
      </c>
      <c r="R511">
        <v>37</v>
      </c>
      <c r="S511">
        <v>68.3</v>
      </c>
      <c r="T511">
        <v>9.9</v>
      </c>
      <c r="U511">
        <v>982.5</v>
      </c>
      <c r="V511">
        <v>1011.5</v>
      </c>
      <c r="W511">
        <v>1004.4</v>
      </c>
      <c r="X511">
        <v>1007.3</v>
      </c>
      <c r="Y511">
        <v>15.4</v>
      </c>
      <c r="Z511">
        <v>5.6</v>
      </c>
      <c r="AA511">
        <v>35907</v>
      </c>
    </row>
    <row r="512" spans="1:27" x14ac:dyDescent="0.3">
      <c r="A512" s="2">
        <v>44342</v>
      </c>
      <c r="B512">
        <v>43247.430173947912</v>
      </c>
      <c r="C512">
        <v>33560</v>
      </c>
      <c r="D512">
        <f t="shared" si="14"/>
        <v>73009072.5</v>
      </c>
      <c r="E512">
        <v>81392500</v>
      </c>
      <c r="F512">
        <v>13.6</v>
      </c>
      <c r="G512">
        <v>6.2</v>
      </c>
      <c r="H512">
        <v>20.9</v>
      </c>
      <c r="I512" s="4">
        <v>2.6</v>
      </c>
      <c r="J512">
        <v>4.0999999999999996</v>
      </c>
      <c r="K512">
        <v>20</v>
      </c>
      <c r="L512">
        <v>2.5</v>
      </c>
      <c r="M512">
        <v>320</v>
      </c>
      <c r="N512">
        <v>1.2</v>
      </c>
      <c r="O512">
        <v>1044</v>
      </c>
      <c r="P512">
        <v>320</v>
      </c>
      <c r="Q512">
        <v>8.5</v>
      </c>
      <c r="R512">
        <v>43</v>
      </c>
      <c r="S512">
        <v>74.3</v>
      </c>
      <c r="T512">
        <v>11.2</v>
      </c>
      <c r="U512">
        <v>984.8</v>
      </c>
      <c r="V512">
        <v>1013.5</v>
      </c>
      <c r="W512">
        <v>1006</v>
      </c>
      <c r="X512">
        <v>1009.7</v>
      </c>
      <c r="Y512">
        <v>18.899999999999999</v>
      </c>
      <c r="Z512">
        <v>3.9</v>
      </c>
      <c r="AA512">
        <v>35907</v>
      </c>
    </row>
    <row r="513" spans="1:27" x14ac:dyDescent="0.3">
      <c r="A513" s="2">
        <v>44343</v>
      </c>
      <c r="B513">
        <v>43190.645906698228</v>
      </c>
      <c r="C513">
        <v>37764</v>
      </c>
      <c r="D513">
        <f t="shared" si="14"/>
        <v>93322893.299999997</v>
      </c>
      <c r="E513">
        <v>104038900</v>
      </c>
      <c r="F513">
        <v>14.6</v>
      </c>
      <c r="G513">
        <v>11.4</v>
      </c>
      <c r="H513">
        <v>19.8</v>
      </c>
      <c r="I513" s="4">
        <v>2.8</v>
      </c>
      <c r="J513">
        <v>10.199999999999999</v>
      </c>
      <c r="K513">
        <v>320</v>
      </c>
      <c r="L513">
        <v>6.5</v>
      </c>
      <c r="M513">
        <v>320</v>
      </c>
      <c r="N513">
        <v>1.8</v>
      </c>
      <c r="O513">
        <v>1525</v>
      </c>
      <c r="P513">
        <v>320</v>
      </c>
      <c r="Q513">
        <v>11.7</v>
      </c>
      <c r="R513">
        <v>58</v>
      </c>
      <c r="S513">
        <v>83.8</v>
      </c>
      <c r="T513">
        <v>13.8</v>
      </c>
      <c r="U513">
        <v>977.9</v>
      </c>
      <c r="V513">
        <v>1007.1</v>
      </c>
      <c r="W513">
        <v>999.3</v>
      </c>
      <c r="X513">
        <v>1002.4</v>
      </c>
      <c r="Y513">
        <v>17.100000000000001</v>
      </c>
      <c r="Z513">
        <v>8.8000000000000007</v>
      </c>
      <c r="AA513">
        <v>35907</v>
      </c>
    </row>
    <row r="514" spans="1:27" x14ac:dyDescent="0.3">
      <c r="A514" s="2">
        <v>44344</v>
      </c>
      <c r="B514">
        <v>47254.58456160839</v>
      </c>
      <c r="C514">
        <v>25140</v>
      </c>
      <c r="D514">
        <f t="shared" si="14"/>
        <v>62763717.899999999</v>
      </c>
      <c r="E514">
        <v>69970700</v>
      </c>
      <c r="F514">
        <v>12.5</v>
      </c>
      <c r="G514">
        <v>8.3000000000000007</v>
      </c>
      <c r="H514">
        <v>17.899999999999999</v>
      </c>
      <c r="I514" s="4">
        <v>14.1</v>
      </c>
      <c r="J514">
        <v>15.6</v>
      </c>
      <c r="K514">
        <v>320</v>
      </c>
      <c r="L514">
        <v>8.5</v>
      </c>
      <c r="M514">
        <v>320</v>
      </c>
      <c r="N514">
        <v>1.5</v>
      </c>
      <c r="O514">
        <v>1325</v>
      </c>
      <c r="P514">
        <v>290</v>
      </c>
      <c r="Q514">
        <v>10.9</v>
      </c>
      <c r="R514">
        <v>55</v>
      </c>
      <c r="S514">
        <v>91.1</v>
      </c>
      <c r="T514">
        <v>13.1</v>
      </c>
      <c r="U514">
        <v>977.5</v>
      </c>
      <c r="V514">
        <v>1006.8</v>
      </c>
      <c r="W514">
        <v>998.6</v>
      </c>
      <c r="X514">
        <v>1002.3</v>
      </c>
      <c r="Y514">
        <v>15.5</v>
      </c>
      <c r="Z514">
        <v>5.9</v>
      </c>
      <c r="AA514">
        <v>35907</v>
      </c>
    </row>
    <row r="515" spans="1:27" x14ac:dyDescent="0.3">
      <c r="A515" s="2">
        <v>44345</v>
      </c>
      <c r="B515">
        <v>43752.34375</v>
      </c>
      <c r="C515">
        <v>2176</v>
      </c>
      <c r="D515">
        <f t="shared" si="14"/>
        <v>4850258.4000000004</v>
      </c>
      <c r="E515">
        <v>5407200</v>
      </c>
      <c r="F515">
        <v>16.100000000000001</v>
      </c>
      <c r="G515">
        <v>11.2</v>
      </c>
      <c r="H515">
        <v>22.2</v>
      </c>
      <c r="I515" s="4">
        <v>0</v>
      </c>
      <c r="J515">
        <v>14.5</v>
      </c>
      <c r="K515">
        <v>320</v>
      </c>
      <c r="L515">
        <v>8.6</v>
      </c>
      <c r="M515">
        <v>320</v>
      </c>
      <c r="N515">
        <v>4.5</v>
      </c>
      <c r="O515">
        <v>3876</v>
      </c>
      <c r="P515">
        <v>290</v>
      </c>
      <c r="Q515">
        <v>9.8000000000000007</v>
      </c>
      <c r="R515">
        <v>41</v>
      </c>
      <c r="S515">
        <v>68.3</v>
      </c>
      <c r="T515">
        <v>12.1</v>
      </c>
      <c r="U515">
        <v>981.6</v>
      </c>
      <c r="V515">
        <v>1010.4</v>
      </c>
      <c r="W515">
        <v>1000.3</v>
      </c>
      <c r="X515">
        <v>1006.1</v>
      </c>
      <c r="Y515">
        <v>19.600000000000001</v>
      </c>
      <c r="Z515">
        <v>8.8000000000000007</v>
      </c>
      <c r="AA515">
        <v>35907</v>
      </c>
    </row>
    <row r="516" spans="1:27" x14ac:dyDescent="0.3">
      <c r="A516" s="2">
        <v>44346</v>
      </c>
      <c r="B516">
        <v>0</v>
      </c>
      <c r="C516">
        <v>0</v>
      </c>
      <c r="D516">
        <f t="shared" si="14"/>
        <v>0</v>
      </c>
      <c r="E516">
        <v>0</v>
      </c>
      <c r="F516">
        <v>17.3</v>
      </c>
      <c r="G516">
        <v>7.9</v>
      </c>
      <c r="H516">
        <v>25.7</v>
      </c>
      <c r="I516" s="4">
        <v>0</v>
      </c>
      <c r="J516">
        <v>5.2</v>
      </c>
      <c r="K516">
        <v>110</v>
      </c>
      <c r="L516">
        <v>2.9</v>
      </c>
      <c r="M516">
        <v>140</v>
      </c>
      <c r="N516">
        <v>1.5</v>
      </c>
      <c r="O516">
        <v>1304</v>
      </c>
      <c r="P516">
        <v>140</v>
      </c>
      <c r="Q516">
        <v>10.9</v>
      </c>
      <c r="R516">
        <v>35</v>
      </c>
      <c r="S516">
        <v>70.8</v>
      </c>
      <c r="T516">
        <v>13.1</v>
      </c>
      <c r="U516">
        <v>985.4</v>
      </c>
      <c r="V516">
        <v>1011.6</v>
      </c>
      <c r="W516">
        <v>1007.1</v>
      </c>
      <c r="X516">
        <v>1009.9</v>
      </c>
      <c r="Y516">
        <v>24.8</v>
      </c>
      <c r="Z516">
        <v>4.9000000000000004</v>
      </c>
      <c r="AA516">
        <v>35907</v>
      </c>
    </row>
    <row r="517" spans="1:27" x14ac:dyDescent="0.3">
      <c r="A517" s="2">
        <v>44347</v>
      </c>
      <c r="B517">
        <v>45962.361914858528</v>
      </c>
      <c r="C517">
        <v>51000</v>
      </c>
      <c r="D517">
        <f t="shared" si="14"/>
        <v>138672970.80000001</v>
      </c>
      <c r="E517">
        <v>154596400</v>
      </c>
      <c r="F517">
        <v>17.899999999999999</v>
      </c>
      <c r="G517">
        <v>13.4</v>
      </c>
      <c r="H517">
        <v>23.5</v>
      </c>
      <c r="I517" s="4">
        <v>3.4</v>
      </c>
      <c r="J517">
        <v>4</v>
      </c>
      <c r="K517">
        <v>70</v>
      </c>
      <c r="L517">
        <v>2.8</v>
      </c>
      <c r="M517">
        <v>70</v>
      </c>
      <c r="N517">
        <v>0.9</v>
      </c>
      <c r="O517">
        <v>752</v>
      </c>
      <c r="P517">
        <v>320</v>
      </c>
      <c r="Q517">
        <v>14.7</v>
      </c>
      <c r="R517">
        <v>60</v>
      </c>
      <c r="S517">
        <v>83</v>
      </c>
      <c r="T517">
        <v>16.7</v>
      </c>
      <c r="U517">
        <v>988.2</v>
      </c>
      <c r="V517">
        <v>1015.4</v>
      </c>
      <c r="W517">
        <v>1011.1</v>
      </c>
      <c r="X517">
        <v>1012.7</v>
      </c>
      <c r="Y517">
        <v>22</v>
      </c>
      <c r="Z517">
        <v>13.3</v>
      </c>
      <c r="AA517">
        <v>35907</v>
      </c>
    </row>
    <row r="518" spans="1:27" x14ac:dyDescent="0.3">
      <c r="A518" s="2">
        <v>44348</v>
      </c>
      <c r="B518">
        <v>40215.607070707898</v>
      </c>
      <c r="C518">
        <v>53480</v>
      </c>
      <c r="D518">
        <f>E518*0.897</f>
        <v>105842322.3</v>
      </c>
      <c r="E518">
        <v>117995900</v>
      </c>
      <c r="F518">
        <v>19.8</v>
      </c>
      <c r="G518">
        <v>13.7</v>
      </c>
      <c r="H518">
        <v>26.4</v>
      </c>
      <c r="I518" s="4">
        <v>10.8</v>
      </c>
      <c r="J518">
        <v>7.3</v>
      </c>
      <c r="K518">
        <v>290</v>
      </c>
      <c r="L518">
        <v>4.4000000000000004</v>
      </c>
      <c r="M518">
        <v>320</v>
      </c>
      <c r="N518">
        <v>1.5</v>
      </c>
      <c r="O518">
        <v>1281</v>
      </c>
      <c r="P518">
        <v>320</v>
      </c>
      <c r="Q518">
        <v>15.1</v>
      </c>
      <c r="R518">
        <v>44</v>
      </c>
      <c r="S518">
        <v>77.099999999999994</v>
      </c>
      <c r="T518">
        <v>17.2</v>
      </c>
      <c r="U518">
        <v>990.4</v>
      </c>
      <c r="V518">
        <v>1016.9</v>
      </c>
      <c r="W518">
        <v>1013</v>
      </c>
      <c r="X518">
        <v>1014.8</v>
      </c>
      <c r="Y518">
        <v>25.8</v>
      </c>
      <c r="Z518">
        <v>12</v>
      </c>
      <c r="AA518">
        <v>35927</v>
      </c>
    </row>
    <row r="519" spans="1:27" x14ac:dyDescent="0.3">
      <c r="A519" s="2">
        <v>44349</v>
      </c>
      <c r="B519">
        <v>41305.31067806881</v>
      </c>
      <c r="C519">
        <v>68320</v>
      </c>
      <c r="D519">
        <f t="shared" ref="D519:D547" si="15">E519*0.897</f>
        <v>136495054.80000001</v>
      </c>
      <c r="E519">
        <v>152168400</v>
      </c>
      <c r="F519">
        <v>21.5</v>
      </c>
      <c r="G519">
        <v>15.2</v>
      </c>
      <c r="H519">
        <v>28.6</v>
      </c>
      <c r="I519" s="4">
        <v>18.2</v>
      </c>
      <c r="J519">
        <v>5.9</v>
      </c>
      <c r="K519">
        <v>180</v>
      </c>
      <c r="L519">
        <v>3.7</v>
      </c>
      <c r="M519">
        <v>160</v>
      </c>
      <c r="N519">
        <v>1.6</v>
      </c>
      <c r="O519">
        <v>1351</v>
      </c>
      <c r="P519">
        <v>320</v>
      </c>
      <c r="Q519">
        <v>14.5</v>
      </c>
      <c r="R519">
        <v>30</v>
      </c>
      <c r="S519">
        <v>68.5</v>
      </c>
      <c r="T519">
        <v>16.600000000000001</v>
      </c>
      <c r="U519">
        <v>989.1</v>
      </c>
      <c r="V519">
        <v>1016</v>
      </c>
      <c r="W519">
        <v>1010.6</v>
      </c>
      <c r="X519">
        <v>1013.3</v>
      </c>
      <c r="Y519">
        <v>28.7</v>
      </c>
      <c r="Z519">
        <v>13.7</v>
      </c>
      <c r="AA519">
        <v>35927</v>
      </c>
    </row>
    <row r="520" spans="1:27" x14ac:dyDescent="0.3">
      <c r="A520" s="2">
        <v>44350</v>
      </c>
      <c r="B520">
        <v>33681.675076943473</v>
      </c>
      <c r="C520">
        <v>64670</v>
      </c>
      <c r="D520">
        <f t="shared" si="15"/>
        <v>115093352.40000001</v>
      </c>
      <c r="E520">
        <v>128309200</v>
      </c>
      <c r="F520">
        <v>17</v>
      </c>
      <c r="G520">
        <v>13.9</v>
      </c>
      <c r="H520">
        <v>19.7</v>
      </c>
      <c r="I520" s="4">
        <v>25.6</v>
      </c>
      <c r="J520">
        <v>5.3</v>
      </c>
      <c r="K520">
        <v>340</v>
      </c>
      <c r="L520">
        <v>3.2</v>
      </c>
      <c r="M520">
        <v>320</v>
      </c>
      <c r="N520">
        <v>0.9</v>
      </c>
      <c r="O520">
        <v>804</v>
      </c>
      <c r="P520">
        <v>320</v>
      </c>
      <c r="Q520">
        <v>16</v>
      </c>
      <c r="R520">
        <v>71</v>
      </c>
      <c r="S520">
        <v>94.9</v>
      </c>
      <c r="T520">
        <v>18.3</v>
      </c>
      <c r="U520">
        <v>980.9</v>
      </c>
      <c r="V520">
        <v>1012.5</v>
      </c>
      <c r="W520">
        <v>999.6</v>
      </c>
      <c r="X520">
        <v>1005.3</v>
      </c>
      <c r="Y520">
        <v>20</v>
      </c>
      <c r="Z520">
        <v>12.1</v>
      </c>
      <c r="AA520">
        <v>35927</v>
      </c>
    </row>
    <row r="521" spans="1:27" x14ac:dyDescent="0.3">
      <c r="A521" s="2">
        <v>44351</v>
      </c>
      <c r="B521">
        <v>40965.520805139189</v>
      </c>
      <c r="C521">
        <v>67110</v>
      </c>
      <c r="D521">
        <f t="shared" si="15"/>
        <v>161628636</v>
      </c>
      <c r="E521">
        <v>180188000</v>
      </c>
      <c r="F521">
        <v>17.7</v>
      </c>
      <c r="G521">
        <v>12.2</v>
      </c>
      <c r="H521">
        <v>23.8</v>
      </c>
      <c r="I521" s="4">
        <v>0</v>
      </c>
      <c r="J521">
        <v>11.1</v>
      </c>
      <c r="K521">
        <v>290</v>
      </c>
      <c r="L521">
        <v>7.2</v>
      </c>
      <c r="M521">
        <v>320</v>
      </c>
      <c r="N521">
        <v>3.7</v>
      </c>
      <c r="O521">
        <v>3196</v>
      </c>
      <c r="P521">
        <v>320</v>
      </c>
      <c r="Q521">
        <v>11</v>
      </c>
      <c r="R521">
        <v>39</v>
      </c>
      <c r="S521">
        <v>67.3</v>
      </c>
      <c r="T521">
        <v>13.1</v>
      </c>
      <c r="U521">
        <v>977.2</v>
      </c>
      <c r="V521">
        <v>1003.2</v>
      </c>
      <c r="W521">
        <v>999.5</v>
      </c>
      <c r="X521">
        <v>1001.4</v>
      </c>
      <c r="Y521">
        <v>22.7</v>
      </c>
      <c r="Z521">
        <v>10.1</v>
      </c>
      <c r="AA521">
        <v>35927</v>
      </c>
    </row>
    <row r="522" spans="1:27" x14ac:dyDescent="0.3">
      <c r="A522" s="2">
        <v>44352</v>
      </c>
      <c r="B522">
        <v>31001.17224812393</v>
      </c>
      <c r="C522">
        <v>12070</v>
      </c>
      <c r="D522">
        <f t="shared" si="15"/>
        <v>13674226.800000001</v>
      </c>
      <c r="E522">
        <v>15244400</v>
      </c>
      <c r="F522">
        <v>18.7</v>
      </c>
      <c r="G522">
        <v>9.4</v>
      </c>
      <c r="H522">
        <v>27.1</v>
      </c>
      <c r="I522" s="4">
        <v>0.05</v>
      </c>
      <c r="J522">
        <v>6.6</v>
      </c>
      <c r="K522">
        <v>180</v>
      </c>
      <c r="L522">
        <v>3.5</v>
      </c>
      <c r="M522">
        <v>320</v>
      </c>
      <c r="N522">
        <v>1.4</v>
      </c>
      <c r="O522">
        <v>1176</v>
      </c>
      <c r="P522">
        <v>320</v>
      </c>
      <c r="Q522">
        <v>11.5</v>
      </c>
      <c r="R522">
        <v>37</v>
      </c>
      <c r="S522">
        <v>66.5</v>
      </c>
      <c r="T522">
        <v>13.7</v>
      </c>
      <c r="U522">
        <v>977.6</v>
      </c>
      <c r="V522">
        <v>1004.1</v>
      </c>
      <c r="W522">
        <v>998.7</v>
      </c>
      <c r="X522">
        <v>1001.7</v>
      </c>
      <c r="Y522">
        <v>24.9</v>
      </c>
      <c r="Z522">
        <v>6.7</v>
      </c>
      <c r="AA522">
        <v>35927</v>
      </c>
    </row>
    <row r="523" spans="1:27" x14ac:dyDescent="0.3">
      <c r="A523" s="2">
        <v>44353</v>
      </c>
      <c r="B523">
        <v>0</v>
      </c>
      <c r="C523">
        <v>0</v>
      </c>
      <c r="D523">
        <f t="shared" si="15"/>
        <v>0</v>
      </c>
      <c r="E523">
        <v>0</v>
      </c>
      <c r="F523">
        <v>20.9</v>
      </c>
      <c r="G523">
        <v>15.2</v>
      </c>
      <c r="H523">
        <v>26.9</v>
      </c>
      <c r="I523" s="4">
        <v>0.1</v>
      </c>
      <c r="J523">
        <v>5.7</v>
      </c>
      <c r="K523">
        <v>200</v>
      </c>
      <c r="L523">
        <v>3.4</v>
      </c>
      <c r="M523">
        <v>160</v>
      </c>
      <c r="N523">
        <v>1.5</v>
      </c>
      <c r="O523">
        <v>1273</v>
      </c>
      <c r="P523">
        <v>320</v>
      </c>
      <c r="Q523">
        <v>15.8</v>
      </c>
      <c r="R523">
        <v>48</v>
      </c>
      <c r="S523">
        <v>75</v>
      </c>
      <c r="T523">
        <v>18</v>
      </c>
      <c r="U523">
        <v>983.2</v>
      </c>
      <c r="V523">
        <v>1011.7</v>
      </c>
      <c r="W523">
        <v>1003.5</v>
      </c>
      <c r="X523">
        <v>1007.3</v>
      </c>
      <c r="Y523">
        <v>25.9</v>
      </c>
      <c r="Z523">
        <v>12.8</v>
      </c>
      <c r="AA523">
        <v>35927</v>
      </c>
    </row>
    <row r="524" spans="1:27" x14ac:dyDescent="0.3">
      <c r="A524" s="2">
        <v>44354</v>
      </c>
      <c r="B524">
        <v>39809.888265455273</v>
      </c>
      <c r="C524">
        <v>65806</v>
      </c>
      <c r="D524">
        <f t="shared" si="15"/>
        <v>157490864.70000002</v>
      </c>
      <c r="E524">
        <v>175575100</v>
      </c>
      <c r="F524">
        <v>20.3</v>
      </c>
      <c r="G524">
        <v>13.7</v>
      </c>
      <c r="H524">
        <v>27.4</v>
      </c>
      <c r="I524" s="4">
        <v>0.05</v>
      </c>
      <c r="J524">
        <v>7.9</v>
      </c>
      <c r="K524">
        <v>320</v>
      </c>
      <c r="L524">
        <v>4.5999999999999996</v>
      </c>
      <c r="M524">
        <v>290</v>
      </c>
      <c r="N524">
        <v>1.6</v>
      </c>
      <c r="O524">
        <v>1383</v>
      </c>
      <c r="P524">
        <v>320</v>
      </c>
      <c r="Q524">
        <v>14.5</v>
      </c>
      <c r="R524">
        <v>34</v>
      </c>
      <c r="S524">
        <v>73.099999999999994</v>
      </c>
      <c r="T524">
        <v>16.600000000000001</v>
      </c>
      <c r="U524">
        <v>989.6</v>
      </c>
      <c r="V524">
        <v>1015.4</v>
      </c>
      <c r="W524">
        <v>1011.5</v>
      </c>
      <c r="X524">
        <v>1014</v>
      </c>
      <c r="Y524">
        <v>24.2</v>
      </c>
      <c r="Z524">
        <v>11.3</v>
      </c>
      <c r="AA524">
        <v>35927</v>
      </c>
    </row>
    <row r="525" spans="1:27" x14ac:dyDescent="0.3">
      <c r="A525" s="2">
        <v>44355</v>
      </c>
      <c r="B525">
        <v>39067.303204260017</v>
      </c>
      <c r="C525">
        <v>52150</v>
      </c>
      <c r="D525">
        <f t="shared" si="15"/>
        <v>106820321.40000001</v>
      </c>
      <c r="E525">
        <v>119086200</v>
      </c>
      <c r="F525">
        <v>22.6</v>
      </c>
      <c r="G525">
        <v>16.5</v>
      </c>
      <c r="H525">
        <v>29.4</v>
      </c>
      <c r="I525" s="4">
        <v>0</v>
      </c>
      <c r="J525">
        <v>5.2</v>
      </c>
      <c r="K525">
        <v>90</v>
      </c>
      <c r="L525">
        <v>2.8</v>
      </c>
      <c r="M525">
        <v>140</v>
      </c>
      <c r="N525">
        <v>1.3</v>
      </c>
      <c r="O525">
        <v>1132</v>
      </c>
      <c r="P525">
        <v>160</v>
      </c>
      <c r="Q525">
        <v>15.8</v>
      </c>
      <c r="R525">
        <v>42</v>
      </c>
      <c r="S525">
        <v>68.5</v>
      </c>
      <c r="T525">
        <v>18</v>
      </c>
      <c r="U525">
        <v>991.4</v>
      </c>
      <c r="V525">
        <v>1017.1</v>
      </c>
      <c r="W525">
        <v>1014.2</v>
      </c>
      <c r="X525">
        <v>1015.6</v>
      </c>
      <c r="Y525">
        <v>30.2</v>
      </c>
      <c r="Z525">
        <v>15.3</v>
      </c>
      <c r="AA525">
        <v>35927</v>
      </c>
    </row>
    <row r="526" spans="1:27" x14ac:dyDescent="0.3">
      <c r="A526" s="2">
        <v>44356</v>
      </c>
      <c r="B526">
        <v>35944.24373525288</v>
      </c>
      <c r="C526">
        <v>38560</v>
      </c>
      <c r="D526">
        <f t="shared" si="15"/>
        <v>86562832.200000003</v>
      </c>
      <c r="E526">
        <v>96502600</v>
      </c>
      <c r="F526">
        <v>23</v>
      </c>
      <c r="G526">
        <v>16.7</v>
      </c>
      <c r="H526">
        <v>29.8</v>
      </c>
      <c r="I526" s="4">
        <v>0.3</v>
      </c>
      <c r="J526">
        <v>5.0999999999999996</v>
      </c>
      <c r="K526">
        <v>110</v>
      </c>
      <c r="L526">
        <v>2.7</v>
      </c>
      <c r="M526">
        <v>140</v>
      </c>
      <c r="N526">
        <v>1.5</v>
      </c>
      <c r="O526">
        <v>1316</v>
      </c>
      <c r="P526">
        <v>140</v>
      </c>
      <c r="Q526">
        <v>17.5</v>
      </c>
      <c r="R526">
        <v>48</v>
      </c>
      <c r="S526">
        <v>74</v>
      </c>
      <c r="T526">
        <v>19.899999999999999</v>
      </c>
      <c r="U526">
        <v>991.9</v>
      </c>
      <c r="V526">
        <v>1017.8</v>
      </c>
      <c r="W526">
        <v>1013.6</v>
      </c>
      <c r="X526">
        <v>1016</v>
      </c>
      <c r="Y526">
        <v>30.7</v>
      </c>
      <c r="Z526">
        <v>15.5</v>
      </c>
      <c r="AA526">
        <v>35927</v>
      </c>
    </row>
    <row r="527" spans="1:27" x14ac:dyDescent="0.3">
      <c r="A527" s="2">
        <v>44357</v>
      </c>
      <c r="B527">
        <v>38612.91685186157</v>
      </c>
      <c r="C527">
        <v>49180</v>
      </c>
      <c r="D527">
        <f t="shared" si="15"/>
        <v>99678228</v>
      </c>
      <c r="E527">
        <v>111124000</v>
      </c>
      <c r="F527">
        <v>22.8</v>
      </c>
      <c r="G527">
        <v>17</v>
      </c>
      <c r="H527">
        <v>28.3</v>
      </c>
      <c r="I527" s="4">
        <v>0.6</v>
      </c>
      <c r="J527">
        <v>5.0999999999999996</v>
      </c>
      <c r="K527">
        <v>160</v>
      </c>
      <c r="L527">
        <v>2.9</v>
      </c>
      <c r="M527">
        <v>160</v>
      </c>
      <c r="N527">
        <v>1.2</v>
      </c>
      <c r="O527">
        <v>1079</v>
      </c>
      <c r="P527">
        <v>160</v>
      </c>
      <c r="Q527">
        <v>16.399999999999999</v>
      </c>
      <c r="R527">
        <v>41</v>
      </c>
      <c r="S527">
        <v>71.5</v>
      </c>
      <c r="T527">
        <v>18.7</v>
      </c>
      <c r="U527">
        <v>989.4</v>
      </c>
      <c r="V527">
        <v>1016.5</v>
      </c>
      <c r="W527">
        <v>1011.1</v>
      </c>
      <c r="X527">
        <v>1013.4</v>
      </c>
      <c r="Y527">
        <v>28.9</v>
      </c>
      <c r="Z527">
        <v>15</v>
      </c>
      <c r="AA527">
        <v>35927</v>
      </c>
    </row>
    <row r="528" spans="1:27" x14ac:dyDescent="0.3">
      <c r="A528" s="2">
        <v>44358</v>
      </c>
      <c r="B528">
        <v>34338.406755578362</v>
      </c>
      <c r="C528">
        <v>38170</v>
      </c>
      <c r="D528">
        <f t="shared" si="15"/>
        <v>70603767</v>
      </c>
      <c r="E528">
        <v>78711000</v>
      </c>
      <c r="F528">
        <v>20.9</v>
      </c>
      <c r="G528">
        <v>18.399999999999999</v>
      </c>
      <c r="H528">
        <v>25.2</v>
      </c>
      <c r="I528" s="4">
        <v>22</v>
      </c>
      <c r="J528">
        <v>6.9</v>
      </c>
      <c r="K528">
        <v>140</v>
      </c>
      <c r="L528">
        <v>3.5</v>
      </c>
      <c r="M528">
        <v>140</v>
      </c>
      <c r="N528">
        <v>1.4</v>
      </c>
      <c r="O528">
        <v>1182</v>
      </c>
      <c r="P528">
        <v>50</v>
      </c>
      <c r="Q528">
        <v>19.399999999999999</v>
      </c>
      <c r="R528">
        <v>67</v>
      </c>
      <c r="S528">
        <v>92.1</v>
      </c>
      <c r="T528">
        <v>22.6</v>
      </c>
      <c r="U528">
        <v>986.9</v>
      </c>
      <c r="V528">
        <v>1012.9</v>
      </c>
      <c r="W528">
        <v>1009.5</v>
      </c>
      <c r="X528">
        <v>1011</v>
      </c>
      <c r="Y528">
        <v>23.9</v>
      </c>
      <c r="Z528">
        <v>18</v>
      </c>
      <c r="AA528">
        <v>35927</v>
      </c>
    </row>
    <row r="529" spans="1:27" x14ac:dyDescent="0.3">
      <c r="A529" s="2">
        <v>44359</v>
      </c>
      <c r="B529">
        <v>38664.888325825828</v>
      </c>
      <c r="C529">
        <v>5120</v>
      </c>
      <c r="D529">
        <f t="shared" si="15"/>
        <v>11363285.700000001</v>
      </c>
      <c r="E529">
        <v>12668100</v>
      </c>
      <c r="F529">
        <v>22.8</v>
      </c>
      <c r="G529">
        <v>16.100000000000001</v>
      </c>
      <c r="H529">
        <v>29.6</v>
      </c>
      <c r="I529" s="4">
        <v>16.774999999999999</v>
      </c>
      <c r="J529">
        <v>4.7</v>
      </c>
      <c r="K529">
        <v>160</v>
      </c>
      <c r="L529">
        <v>2.6</v>
      </c>
      <c r="M529">
        <v>180</v>
      </c>
      <c r="N529">
        <v>1.2</v>
      </c>
      <c r="O529">
        <v>995</v>
      </c>
      <c r="P529">
        <v>180</v>
      </c>
      <c r="Q529">
        <v>18.600000000000001</v>
      </c>
      <c r="R529">
        <v>48</v>
      </c>
      <c r="S529">
        <v>80.099999999999994</v>
      </c>
      <c r="T529">
        <v>21.5</v>
      </c>
      <c r="U529">
        <v>988</v>
      </c>
      <c r="V529">
        <v>1014.7</v>
      </c>
      <c r="W529">
        <v>1009.6</v>
      </c>
      <c r="X529">
        <v>1012</v>
      </c>
      <c r="Y529">
        <v>30</v>
      </c>
      <c r="Z529">
        <v>13.6</v>
      </c>
      <c r="AA529">
        <v>35927</v>
      </c>
    </row>
    <row r="530" spans="1:27" x14ac:dyDescent="0.3">
      <c r="A530" s="2">
        <v>44360</v>
      </c>
      <c r="B530">
        <v>0</v>
      </c>
      <c r="C530">
        <v>0</v>
      </c>
      <c r="D530">
        <f t="shared" si="15"/>
        <v>0</v>
      </c>
      <c r="E530">
        <v>0</v>
      </c>
      <c r="F530">
        <v>23.8</v>
      </c>
      <c r="G530">
        <v>17.3</v>
      </c>
      <c r="H530">
        <v>30.5</v>
      </c>
      <c r="I530" s="4">
        <v>11.55</v>
      </c>
      <c r="J530">
        <v>4.9000000000000004</v>
      </c>
      <c r="K530">
        <v>70</v>
      </c>
      <c r="L530">
        <v>2.9</v>
      </c>
      <c r="M530">
        <v>160</v>
      </c>
      <c r="N530">
        <v>1.3</v>
      </c>
      <c r="O530">
        <v>1097</v>
      </c>
      <c r="P530">
        <v>160</v>
      </c>
      <c r="Q530">
        <v>18.2</v>
      </c>
      <c r="R530">
        <v>41</v>
      </c>
      <c r="S530">
        <v>75.3</v>
      </c>
      <c r="T530">
        <v>20.9</v>
      </c>
      <c r="U530">
        <v>984.5</v>
      </c>
      <c r="V530">
        <v>1012</v>
      </c>
      <c r="W530">
        <v>1005</v>
      </c>
      <c r="X530">
        <v>1008.3</v>
      </c>
      <c r="Y530">
        <v>32.5</v>
      </c>
      <c r="Z530">
        <v>15.8</v>
      </c>
      <c r="AA530">
        <v>35927</v>
      </c>
    </row>
    <row r="531" spans="1:27" x14ac:dyDescent="0.3">
      <c r="A531" s="2">
        <v>44361</v>
      </c>
      <c r="B531">
        <v>42716.608137487201</v>
      </c>
      <c r="C531">
        <v>25300</v>
      </c>
      <c r="D531">
        <f t="shared" si="15"/>
        <v>60909888</v>
      </c>
      <c r="E531">
        <v>67904000</v>
      </c>
      <c r="F531">
        <v>22.7</v>
      </c>
      <c r="G531">
        <v>17.600000000000001</v>
      </c>
      <c r="H531">
        <v>28</v>
      </c>
      <c r="I531" s="4">
        <v>6.3250000000000002</v>
      </c>
      <c r="J531">
        <v>5.0999999999999996</v>
      </c>
      <c r="K531">
        <v>180</v>
      </c>
      <c r="L531">
        <v>3.2</v>
      </c>
      <c r="M531">
        <v>160</v>
      </c>
      <c r="N531">
        <v>1.3</v>
      </c>
      <c r="O531">
        <v>1112</v>
      </c>
      <c r="P531">
        <v>160</v>
      </c>
      <c r="Q531">
        <v>18</v>
      </c>
      <c r="R531">
        <v>54</v>
      </c>
      <c r="S531">
        <v>76.8</v>
      </c>
      <c r="T531">
        <v>20.6</v>
      </c>
      <c r="U531">
        <v>982.8</v>
      </c>
      <c r="V531">
        <v>1008.4</v>
      </c>
      <c r="W531">
        <v>1004.8</v>
      </c>
      <c r="X531">
        <v>1006.7</v>
      </c>
      <c r="Y531">
        <v>31.9</v>
      </c>
      <c r="Z531">
        <v>15.8</v>
      </c>
      <c r="AA531">
        <v>35927</v>
      </c>
    </row>
    <row r="532" spans="1:27" x14ac:dyDescent="0.3">
      <c r="A532" s="2">
        <v>44362</v>
      </c>
      <c r="B532">
        <v>33316.688394723868</v>
      </c>
      <c r="C532">
        <v>27300</v>
      </c>
      <c r="D532">
        <f t="shared" si="15"/>
        <v>44235106.5</v>
      </c>
      <c r="E532">
        <v>49314500</v>
      </c>
      <c r="F532">
        <v>20.2</v>
      </c>
      <c r="G532">
        <v>18.7</v>
      </c>
      <c r="H532">
        <v>22.7</v>
      </c>
      <c r="I532" s="4">
        <v>1.1000000000000001</v>
      </c>
      <c r="J532">
        <v>4.9000000000000004</v>
      </c>
      <c r="K532">
        <v>110</v>
      </c>
      <c r="L532">
        <v>2.8</v>
      </c>
      <c r="M532">
        <v>110</v>
      </c>
      <c r="N532">
        <v>0.9</v>
      </c>
      <c r="O532">
        <v>781</v>
      </c>
      <c r="P532">
        <v>320</v>
      </c>
      <c r="Q532">
        <v>17.899999999999999</v>
      </c>
      <c r="R532">
        <v>71</v>
      </c>
      <c r="S532">
        <v>87.3</v>
      </c>
      <c r="T532">
        <v>20.5</v>
      </c>
      <c r="U532">
        <v>982</v>
      </c>
      <c r="V532">
        <v>1007.5</v>
      </c>
      <c r="W532">
        <v>1004.5</v>
      </c>
      <c r="X532">
        <v>1006.2</v>
      </c>
      <c r="Y532">
        <v>23.2</v>
      </c>
      <c r="Z532">
        <v>18.399999999999999</v>
      </c>
      <c r="AA532">
        <v>35927</v>
      </c>
    </row>
    <row r="533" spans="1:27" x14ac:dyDescent="0.3">
      <c r="A533" s="2">
        <v>44363</v>
      </c>
      <c r="B533">
        <v>27478.802996933129</v>
      </c>
      <c r="C533">
        <v>20860</v>
      </c>
      <c r="D533">
        <f t="shared" si="15"/>
        <v>35315069.399999999</v>
      </c>
      <c r="E533">
        <v>39370200</v>
      </c>
      <c r="F533">
        <v>20.8</v>
      </c>
      <c r="G533">
        <v>15.7</v>
      </c>
      <c r="H533">
        <v>26.5</v>
      </c>
      <c r="I533" s="4">
        <v>0</v>
      </c>
      <c r="J533">
        <v>8</v>
      </c>
      <c r="K533">
        <v>160</v>
      </c>
      <c r="L533">
        <v>4.7</v>
      </c>
      <c r="M533">
        <v>110</v>
      </c>
      <c r="N533">
        <v>1.9</v>
      </c>
      <c r="O533">
        <v>1661</v>
      </c>
      <c r="P533">
        <v>140</v>
      </c>
      <c r="Q533">
        <v>16.3</v>
      </c>
      <c r="R533">
        <v>50</v>
      </c>
      <c r="S533">
        <v>78.3</v>
      </c>
      <c r="T533">
        <v>18.5</v>
      </c>
      <c r="U533">
        <v>982.5</v>
      </c>
      <c r="V533">
        <v>1009.1</v>
      </c>
      <c r="W533">
        <v>1005</v>
      </c>
      <c r="X533">
        <v>1006.5</v>
      </c>
      <c r="Y533">
        <v>27.5</v>
      </c>
      <c r="Z533">
        <v>13.7</v>
      </c>
      <c r="AA533">
        <v>35927</v>
      </c>
    </row>
    <row r="534" spans="1:27" x14ac:dyDescent="0.3">
      <c r="A534" s="2">
        <v>44364</v>
      </c>
      <c r="B534">
        <v>31869.91507584578</v>
      </c>
      <c r="C534">
        <v>32550</v>
      </c>
      <c r="D534">
        <f t="shared" si="15"/>
        <v>66228918.600000001</v>
      </c>
      <c r="E534">
        <v>73833800</v>
      </c>
      <c r="F534">
        <v>18.399999999999999</v>
      </c>
      <c r="G534">
        <v>14.9</v>
      </c>
      <c r="H534">
        <v>21.3</v>
      </c>
      <c r="I534" s="4">
        <v>0</v>
      </c>
      <c r="J534">
        <v>3.5</v>
      </c>
      <c r="K534">
        <v>140</v>
      </c>
      <c r="L534">
        <v>2.2000000000000002</v>
      </c>
      <c r="M534">
        <v>320</v>
      </c>
      <c r="N534">
        <v>1</v>
      </c>
      <c r="O534">
        <v>866</v>
      </c>
      <c r="P534">
        <v>320</v>
      </c>
      <c r="Q534">
        <v>15.7</v>
      </c>
      <c r="R534">
        <v>67</v>
      </c>
      <c r="S534">
        <v>85.4</v>
      </c>
      <c r="T534">
        <v>17.899999999999999</v>
      </c>
      <c r="U534">
        <v>983.2</v>
      </c>
      <c r="V534">
        <v>1009.4</v>
      </c>
      <c r="W534">
        <v>1005.5</v>
      </c>
      <c r="X534">
        <v>1007.6</v>
      </c>
      <c r="Y534">
        <v>23.7</v>
      </c>
      <c r="Z534">
        <v>13.1</v>
      </c>
      <c r="AA534">
        <v>35927</v>
      </c>
    </row>
    <row r="535" spans="1:27" x14ac:dyDescent="0.3">
      <c r="A535" s="2">
        <v>44365</v>
      </c>
      <c r="B535">
        <v>37851.380911092907</v>
      </c>
      <c r="C535">
        <v>23190</v>
      </c>
      <c r="D535">
        <f t="shared" si="15"/>
        <v>55436752.800000004</v>
      </c>
      <c r="E535">
        <v>61802400</v>
      </c>
      <c r="F535">
        <v>20</v>
      </c>
      <c r="G535">
        <v>17</v>
      </c>
      <c r="H535">
        <v>22.9</v>
      </c>
      <c r="I535" s="4">
        <v>0.3</v>
      </c>
      <c r="J535">
        <v>10.1</v>
      </c>
      <c r="K535">
        <v>320</v>
      </c>
      <c r="L535">
        <v>6.6</v>
      </c>
      <c r="M535">
        <v>320</v>
      </c>
      <c r="N535">
        <v>1.4</v>
      </c>
      <c r="O535">
        <v>1184</v>
      </c>
      <c r="P535">
        <v>320</v>
      </c>
      <c r="Q535">
        <v>17.899999999999999</v>
      </c>
      <c r="R535">
        <v>74</v>
      </c>
      <c r="S535">
        <v>88.4</v>
      </c>
      <c r="T535">
        <v>20.5</v>
      </c>
      <c r="U535">
        <v>977.6</v>
      </c>
      <c r="V535">
        <v>1005.6</v>
      </c>
      <c r="W535">
        <v>999.1</v>
      </c>
      <c r="X535">
        <v>1001.6</v>
      </c>
      <c r="Y535">
        <v>23.2</v>
      </c>
      <c r="Z535">
        <v>14.7</v>
      </c>
      <c r="AA535">
        <v>35927</v>
      </c>
    </row>
    <row r="536" spans="1:27" x14ac:dyDescent="0.3">
      <c r="A536" s="2">
        <v>44366</v>
      </c>
      <c r="B536">
        <v>21663.71853361807</v>
      </c>
      <c r="C536">
        <v>8390</v>
      </c>
      <c r="D536">
        <f t="shared" si="15"/>
        <v>15218502</v>
      </c>
      <c r="E536">
        <v>16966000</v>
      </c>
      <c r="F536">
        <v>22.6</v>
      </c>
      <c r="G536">
        <v>15.5</v>
      </c>
      <c r="H536">
        <v>29</v>
      </c>
      <c r="I536" s="4">
        <v>0.15</v>
      </c>
      <c r="J536">
        <v>7.4</v>
      </c>
      <c r="K536">
        <v>320</v>
      </c>
      <c r="L536">
        <v>4.8</v>
      </c>
      <c r="M536">
        <v>320</v>
      </c>
      <c r="N536">
        <v>2.1</v>
      </c>
      <c r="O536">
        <v>1772</v>
      </c>
      <c r="P536">
        <v>70</v>
      </c>
      <c r="Q536">
        <v>15.2</v>
      </c>
      <c r="R536">
        <v>34</v>
      </c>
      <c r="S536">
        <v>66.099999999999994</v>
      </c>
      <c r="T536">
        <v>17.3</v>
      </c>
      <c r="U536">
        <v>976.8</v>
      </c>
      <c r="V536">
        <v>1002.6</v>
      </c>
      <c r="W536">
        <v>998.5</v>
      </c>
      <c r="X536">
        <v>1000.6</v>
      </c>
      <c r="Y536">
        <v>31.1</v>
      </c>
      <c r="Z536">
        <v>12.6</v>
      </c>
      <c r="AA536">
        <v>35927</v>
      </c>
    </row>
    <row r="537" spans="1:27" x14ac:dyDescent="0.3">
      <c r="A537" s="2">
        <v>44367</v>
      </c>
      <c r="B537">
        <v>0</v>
      </c>
      <c r="C537">
        <v>0</v>
      </c>
      <c r="D537">
        <f t="shared" si="15"/>
        <v>0</v>
      </c>
      <c r="E537">
        <v>0</v>
      </c>
      <c r="F537">
        <v>21.8</v>
      </c>
      <c r="G537">
        <v>14</v>
      </c>
      <c r="H537">
        <v>29.1</v>
      </c>
      <c r="I537" s="4">
        <v>0</v>
      </c>
      <c r="J537">
        <v>8.6</v>
      </c>
      <c r="K537">
        <v>200</v>
      </c>
      <c r="L537">
        <v>4.3</v>
      </c>
      <c r="M537">
        <v>250</v>
      </c>
      <c r="N537">
        <v>1.5</v>
      </c>
      <c r="O537">
        <v>1298</v>
      </c>
      <c r="P537">
        <v>230</v>
      </c>
      <c r="Q537">
        <v>14.5</v>
      </c>
      <c r="R537">
        <v>30</v>
      </c>
      <c r="S537">
        <v>67.400000000000006</v>
      </c>
      <c r="T537">
        <v>16.600000000000001</v>
      </c>
      <c r="U537">
        <v>977.8</v>
      </c>
      <c r="V537">
        <v>1003.5</v>
      </c>
      <c r="W537">
        <v>999.5</v>
      </c>
      <c r="X537">
        <v>1001.7</v>
      </c>
      <c r="Y537">
        <v>28.5</v>
      </c>
      <c r="Z537">
        <v>11.3</v>
      </c>
      <c r="AA537">
        <v>35927</v>
      </c>
    </row>
    <row r="538" spans="1:27" x14ac:dyDescent="0.3">
      <c r="A538" s="2">
        <v>44368</v>
      </c>
      <c r="B538">
        <v>24754.52382098807</v>
      </c>
      <c r="C538">
        <v>45620</v>
      </c>
      <c r="D538">
        <f t="shared" si="15"/>
        <v>73601182.200000003</v>
      </c>
      <c r="E538">
        <v>82052600</v>
      </c>
      <c r="F538">
        <v>22.9</v>
      </c>
      <c r="G538">
        <v>15.8</v>
      </c>
      <c r="H538">
        <v>28</v>
      </c>
      <c r="I538" s="4">
        <v>0</v>
      </c>
      <c r="J538">
        <v>9</v>
      </c>
      <c r="K538">
        <v>270</v>
      </c>
      <c r="L538">
        <v>5.3</v>
      </c>
      <c r="M538">
        <v>320</v>
      </c>
      <c r="N538">
        <v>3</v>
      </c>
      <c r="O538">
        <v>2561</v>
      </c>
      <c r="P538">
        <v>290</v>
      </c>
      <c r="Q538">
        <v>15.4</v>
      </c>
      <c r="R538">
        <v>41</v>
      </c>
      <c r="S538">
        <v>65.599999999999994</v>
      </c>
      <c r="T538">
        <v>17.600000000000001</v>
      </c>
      <c r="U538">
        <v>980.5</v>
      </c>
      <c r="V538">
        <v>1009.1</v>
      </c>
      <c r="W538">
        <v>1002</v>
      </c>
      <c r="X538">
        <v>1004.4</v>
      </c>
      <c r="Y538">
        <v>30.1</v>
      </c>
      <c r="Z538">
        <v>12.4</v>
      </c>
      <c r="AA538">
        <v>35927</v>
      </c>
    </row>
    <row r="539" spans="1:27" x14ac:dyDescent="0.3">
      <c r="A539" s="2">
        <v>44369</v>
      </c>
      <c r="B539">
        <v>25621.703181379198</v>
      </c>
      <c r="C539">
        <v>62660</v>
      </c>
      <c r="D539">
        <f t="shared" si="15"/>
        <v>89726371.799999997</v>
      </c>
      <c r="E539">
        <v>100029400</v>
      </c>
      <c r="F539">
        <v>18.7</v>
      </c>
      <c r="G539">
        <v>16.899999999999999</v>
      </c>
      <c r="H539">
        <v>21.9</v>
      </c>
      <c r="I539" s="4">
        <v>13.1</v>
      </c>
      <c r="J539">
        <v>4.7</v>
      </c>
      <c r="K539">
        <v>50</v>
      </c>
      <c r="L539">
        <v>3.1</v>
      </c>
      <c r="M539">
        <v>50</v>
      </c>
      <c r="N539">
        <v>1.1000000000000001</v>
      </c>
      <c r="O539">
        <v>933</v>
      </c>
      <c r="P539">
        <v>140</v>
      </c>
      <c r="Q539">
        <v>16.600000000000001</v>
      </c>
      <c r="R539">
        <v>68</v>
      </c>
      <c r="S539">
        <v>89</v>
      </c>
      <c r="T539">
        <v>18.899999999999999</v>
      </c>
      <c r="U539">
        <v>985.9</v>
      </c>
      <c r="V539">
        <v>1013</v>
      </c>
      <c r="W539">
        <v>1008.4</v>
      </c>
      <c r="X539">
        <v>1010.3</v>
      </c>
      <c r="Y539">
        <v>23.9</v>
      </c>
      <c r="Z539">
        <v>15.4</v>
      </c>
      <c r="AA539">
        <v>35927</v>
      </c>
    </row>
    <row r="540" spans="1:27" x14ac:dyDescent="0.3">
      <c r="A540" s="2">
        <v>44370</v>
      </c>
      <c r="B540">
        <v>32173.907244473161</v>
      </c>
      <c r="C540">
        <v>41320</v>
      </c>
      <c r="D540">
        <f t="shared" si="15"/>
        <v>59718044.100000001</v>
      </c>
      <c r="E540">
        <v>66575300</v>
      </c>
      <c r="F540">
        <v>18.5</v>
      </c>
      <c r="G540">
        <v>15.8</v>
      </c>
      <c r="H540">
        <v>21.4</v>
      </c>
      <c r="I540" s="4">
        <v>1.5</v>
      </c>
      <c r="J540">
        <v>4.3</v>
      </c>
      <c r="K540">
        <v>180</v>
      </c>
      <c r="L540">
        <v>2.2999999999999998</v>
      </c>
      <c r="M540">
        <v>180</v>
      </c>
      <c r="N540">
        <v>0.8</v>
      </c>
      <c r="O540">
        <v>722</v>
      </c>
      <c r="P540">
        <v>160</v>
      </c>
      <c r="Q540">
        <v>15.8</v>
      </c>
      <c r="R540">
        <v>68</v>
      </c>
      <c r="S540">
        <v>85.5</v>
      </c>
      <c r="T540">
        <v>18</v>
      </c>
      <c r="U540">
        <v>987.9</v>
      </c>
      <c r="V540">
        <v>1013.7</v>
      </c>
      <c r="W540">
        <v>1011.2</v>
      </c>
      <c r="X540">
        <v>1012.3</v>
      </c>
      <c r="Y540">
        <v>23.2</v>
      </c>
      <c r="Z540">
        <v>15.5</v>
      </c>
      <c r="AA540">
        <v>35927</v>
      </c>
    </row>
    <row r="541" spans="1:27" x14ac:dyDescent="0.3">
      <c r="A541" s="2">
        <v>44371</v>
      </c>
      <c r="B541">
        <v>27585.412769412029</v>
      </c>
      <c r="C541">
        <v>43160</v>
      </c>
      <c r="D541">
        <f t="shared" si="15"/>
        <v>59140555.5</v>
      </c>
      <c r="E541">
        <v>65931500</v>
      </c>
      <c r="F541">
        <v>21.1</v>
      </c>
      <c r="G541">
        <v>15.7</v>
      </c>
      <c r="H541">
        <v>26.6</v>
      </c>
      <c r="I541" s="4">
        <v>0.75</v>
      </c>
      <c r="J541">
        <v>5.6</v>
      </c>
      <c r="K541">
        <v>140</v>
      </c>
      <c r="L541">
        <v>3.7</v>
      </c>
      <c r="M541">
        <v>160</v>
      </c>
      <c r="N541">
        <v>1.2</v>
      </c>
      <c r="O541">
        <v>1075</v>
      </c>
      <c r="P541">
        <v>320</v>
      </c>
      <c r="Q541">
        <v>17.100000000000001</v>
      </c>
      <c r="R541">
        <v>57</v>
      </c>
      <c r="S541">
        <v>80</v>
      </c>
      <c r="T541">
        <v>19.5</v>
      </c>
      <c r="U541">
        <v>987.7</v>
      </c>
      <c r="V541">
        <v>1013.7</v>
      </c>
      <c r="W541">
        <v>1009.3</v>
      </c>
      <c r="X541">
        <v>1011.9</v>
      </c>
      <c r="Y541">
        <v>29.9</v>
      </c>
      <c r="Z541">
        <v>14.7</v>
      </c>
      <c r="AA541">
        <v>35927</v>
      </c>
    </row>
    <row r="542" spans="1:27" x14ac:dyDescent="0.3">
      <c r="A542" s="2">
        <v>44372</v>
      </c>
      <c r="B542">
        <v>27729.02700660273</v>
      </c>
      <c r="C542">
        <v>27550</v>
      </c>
      <c r="D542">
        <f t="shared" si="15"/>
        <v>56670127.800000004</v>
      </c>
      <c r="E542">
        <v>63177400</v>
      </c>
      <c r="F542">
        <v>22.1</v>
      </c>
      <c r="G542">
        <v>17.100000000000001</v>
      </c>
      <c r="H542">
        <v>28.5</v>
      </c>
      <c r="I542" s="4">
        <v>0</v>
      </c>
      <c r="J542">
        <v>5.4</v>
      </c>
      <c r="K542">
        <v>360</v>
      </c>
      <c r="L542">
        <v>3.5</v>
      </c>
      <c r="M542">
        <v>20</v>
      </c>
      <c r="N542">
        <v>1.3</v>
      </c>
      <c r="O542">
        <v>1119</v>
      </c>
      <c r="P542">
        <v>320</v>
      </c>
      <c r="Q542">
        <v>17.899999999999999</v>
      </c>
      <c r="R542">
        <v>45</v>
      </c>
      <c r="S542">
        <v>79.900000000000006</v>
      </c>
      <c r="T542">
        <v>20.5</v>
      </c>
      <c r="U542">
        <v>986.9</v>
      </c>
      <c r="V542">
        <v>1012.8</v>
      </c>
      <c r="W542">
        <v>1008.7</v>
      </c>
      <c r="X542">
        <v>1011</v>
      </c>
      <c r="Y542">
        <v>31.7</v>
      </c>
      <c r="Z542">
        <v>15.9</v>
      </c>
      <c r="AA542">
        <v>35927</v>
      </c>
    </row>
    <row r="543" spans="1:27" x14ac:dyDescent="0.3">
      <c r="A543" s="2">
        <v>44373</v>
      </c>
      <c r="B543">
        <v>24500</v>
      </c>
      <c r="C543">
        <v>1700</v>
      </c>
      <c r="D543">
        <f t="shared" si="15"/>
        <v>3683082</v>
      </c>
      <c r="E543">
        <v>4106000</v>
      </c>
      <c r="F543">
        <v>21</v>
      </c>
      <c r="G543">
        <v>18.3</v>
      </c>
      <c r="H543">
        <v>25.8</v>
      </c>
      <c r="I543" s="4">
        <v>7.4</v>
      </c>
      <c r="J543">
        <v>7.8</v>
      </c>
      <c r="K543">
        <v>290</v>
      </c>
      <c r="L543">
        <v>4.5999999999999996</v>
      </c>
      <c r="M543">
        <v>320</v>
      </c>
      <c r="N543">
        <v>1.2</v>
      </c>
      <c r="O543">
        <v>1066</v>
      </c>
      <c r="P543">
        <v>320</v>
      </c>
      <c r="Q543">
        <v>18.3</v>
      </c>
      <c r="R543">
        <v>55</v>
      </c>
      <c r="S543">
        <v>86.4</v>
      </c>
      <c r="T543">
        <v>21.1</v>
      </c>
      <c r="U543">
        <v>986.9</v>
      </c>
      <c r="V543">
        <v>1012.5</v>
      </c>
      <c r="W543">
        <v>1009</v>
      </c>
      <c r="X543">
        <v>1011</v>
      </c>
      <c r="Y543">
        <v>25.9</v>
      </c>
      <c r="Z543">
        <v>18.100000000000001</v>
      </c>
      <c r="AA543">
        <v>35927</v>
      </c>
    </row>
    <row r="544" spans="1:27" x14ac:dyDescent="0.3">
      <c r="A544" s="2">
        <v>44374</v>
      </c>
      <c r="B544">
        <v>0</v>
      </c>
      <c r="C544">
        <v>0</v>
      </c>
      <c r="D544">
        <f t="shared" si="15"/>
        <v>0</v>
      </c>
      <c r="E544">
        <v>0</v>
      </c>
      <c r="F544">
        <v>20.8</v>
      </c>
      <c r="G544">
        <v>16.8</v>
      </c>
      <c r="H544">
        <v>27.7</v>
      </c>
      <c r="I544" s="4">
        <v>0.3</v>
      </c>
      <c r="J544">
        <v>5.5</v>
      </c>
      <c r="K544">
        <v>140</v>
      </c>
      <c r="L544">
        <v>3</v>
      </c>
      <c r="M544">
        <v>110</v>
      </c>
      <c r="N544">
        <v>1</v>
      </c>
      <c r="O544">
        <v>899</v>
      </c>
      <c r="P544">
        <v>320</v>
      </c>
      <c r="Q544">
        <v>18.3</v>
      </c>
      <c r="R544">
        <v>50</v>
      </c>
      <c r="S544">
        <v>87</v>
      </c>
      <c r="T544">
        <v>21</v>
      </c>
      <c r="U544">
        <v>984.7</v>
      </c>
      <c r="V544">
        <v>1011.2</v>
      </c>
      <c r="W544">
        <v>1006.4</v>
      </c>
      <c r="X544">
        <v>1008.8</v>
      </c>
      <c r="Y544">
        <v>24.3</v>
      </c>
      <c r="Z544">
        <v>15.5</v>
      </c>
      <c r="AA544">
        <v>35927</v>
      </c>
    </row>
    <row r="545" spans="1:27" x14ac:dyDescent="0.3">
      <c r="A545" s="2">
        <v>44375</v>
      </c>
      <c r="B545">
        <v>29825.68377855069</v>
      </c>
      <c r="C545">
        <v>51990</v>
      </c>
      <c r="D545">
        <f t="shared" si="15"/>
        <v>104339757.60000001</v>
      </c>
      <c r="E545">
        <v>116320800</v>
      </c>
      <c r="F545">
        <v>20.5</v>
      </c>
      <c r="G545">
        <v>17.7</v>
      </c>
      <c r="H545">
        <v>26.6</v>
      </c>
      <c r="I545" s="4">
        <v>2.1</v>
      </c>
      <c r="J545">
        <v>7.2</v>
      </c>
      <c r="K545">
        <v>110</v>
      </c>
      <c r="L545">
        <v>3.7</v>
      </c>
      <c r="M545">
        <v>110</v>
      </c>
      <c r="N545">
        <v>1.2</v>
      </c>
      <c r="O545">
        <v>1051</v>
      </c>
      <c r="P545">
        <v>290</v>
      </c>
      <c r="Q545">
        <v>18.100000000000001</v>
      </c>
      <c r="R545">
        <v>56</v>
      </c>
      <c r="S545">
        <v>88.4</v>
      </c>
      <c r="T545">
        <v>20.8</v>
      </c>
      <c r="U545">
        <v>982.6</v>
      </c>
      <c r="V545">
        <v>1008.5</v>
      </c>
      <c r="W545">
        <v>1005</v>
      </c>
      <c r="X545">
        <v>1006.7</v>
      </c>
      <c r="Y545">
        <v>24</v>
      </c>
      <c r="Z545">
        <v>17.2</v>
      </c>
      <c r="AA545">
        <v>35927</v>
      </c>
    </row>
    <row r="546" spans="1:27" x14ac:dyDescent="0.3">
      <c r="A546" s="2">
        <v>44376</v>
      </c>
      <c r="B546">
        <v>33756.181499972088</v>
      </c>
      <c r="C546">
        <v>49440</v>
      </c>
      <c r="D546">
        <f t="shared" si="15"/>
        <v>89057927.400000006</v>
      </c>
      <c r="E546">
        <v>99284200</v>
      </c>
      <c r="F546">
        <v>22.4</v>
      </c>
      <c r="G546">
        <v>16.600000000000001</v>
      </c>
      <c r="H546">
        <v>28</v>
      </c>
      <c r="I546" s="4">
        <v>1.1000000000000001</v>
      </c>
      <c r="J546">
        <v>4.3</v>
      </c>
      <c r="K546">
        <v>180</v>
      </c>
      <c r="L546">
        <v>2.5</v>
      </c>
      <c r="M546">
        <v>70</v>
      </c>
      <c r="N546">
        <v>1.2</v>
      </c>
      <c r="O546">
        <v>1065</v>
      </c>
      <c r="P546">
        <v>160</v>
      </c>
      <c r="Q546">
        <v>17.899999999999999</v>
      </c>
      <c r="R546">
        <v>48</v>
      </c>
      <c r="S546">
        <v>78</v>
      </c>
      <c r="T546">
        <v>20.5</v>
      </c>
      <c r="U546">
        <v>982.4</v>
      </c>
      <c r="V546">
        <v>1008.1</v>
      </c>
      <c r="W546">
        <v>1004.3</v>
      </c>
      <c r="X546">
        <v>1006.4</v>
      </c>
      <c r="Y546">
        <v>30.1</v>
      </c>
      <c r="Z546">
        <v>15.4</v>
      </c>
      <c r="AA546">
        <v>35927</v>
      </c>
    </row>
    <row r="547" spans="1:27" x14ac:dyDescent="0.3">
      <c r="A547" s="2">
        <v>44377</v>
      </c>
      <c r="B547">
        <v>33476.913592513883</v>
      </c>
      <c r="C547">
        <v>52180</v>
      </c>
      <c r="D547">
        <f t="shared" si="15"/>
        <v>81875827.799999997</v>
      </c>
      <c r="E547">
        <v>91277400</v>
      </c>
      <c r="F547">
        <v>21.8</v>
      </c>
      <c r="G547">
        <v>19.600000000000001</v>
      </c>
      <c r="H547">
        <v>26.1</v>
      </c>
      <c r="I547" s="4">
        <v>0.1</v>
      </c>
      <c r="J547">
        <v>3.6</v>
      </c>
      <c r="K547">
        <v>160</v>
      </c>
      <c r="L547">
        <v>2.5</v>
      </c>
      <c r="M547">
        <v>140</v>
      </c>
      <c r="N547">
        <v>0.8</v>
      </c>
      <c r="O547">
        <v>700</v>
      </c>
      <c r="P547">
        <v>320</v>
      </c>
      <c r="Q547">
        <v>19.5</v>
      </c>
      <c r="R547">
        <v>66</v>
      </c>
      <c r="S547">
        <v>87.4</v>
      </c>
      <c r="T547">
        <v>22.6</v>
      </c>
      <c r="U547">
        <v>984</v>
      </c>
      <c r="V547">
        <v>1009.5</v>
      </c>
      <c r="W547">
        <v>1006.5</v>
      </c>
      <c r="X547">
        <v>1008</v>
      </c>
      <c r="Y547">
        <v>25.5</v>
      </c>
      <c r="Z547">
        <v>19.3</v>
      </c>
      <c r="AA547">
        <v>35927</v>
      </c>
    </row>
    <row r="548" spans="1:27" x14ac:dyDescent="0.3">
      <c r="A548" s="2">
        <v>44378</v>
      </c>
      <c r="B548">
        <v>37534.922306215347</v>
      </c>
      <c r="C548">
        <v>55060</v>
      </c>
      <c r="D548">
        <f>E548*0.899</f>
        <v>101719512.60000001</v>
      </c>
      <c r="E548">
        <v>113147400</v>
      </c>
      <c r="F548">
        <v>24.4</v>
      </c>
      <c r="G548">
        <v>18.899999999999999</v>
      </c>
      <c r="H548">
        <v>30.1</v>
      </c>
      <c r="I548" s="4">
        <v>18.93333333</v>
      </c>
      <c r="J548">
        <v>5.7</v>
      </c>
      <c r="K548">
        <v>140</v>
      </c>
      <c r="L548">
        <v>3.6</v>
      </c>
      <c r="M548">
        <v>140</v>
      </c>
      <c r="N548">
        <v>1</v>
      </c>
      <c r="O548">
        <v>879</v>
      </c>
      <c r="P548">
        <v>140</v>
      </c>
      <c r="Q548">
        <v>19.600000000000001</v>
      </c>
      <c r="R548">
        <v>49</v>
      </c>
      <c r="S548">
        <v>77.099999999999994</v>
      </c>
      <c r="T548">
        <v>22.8</v>
      </c>
      <c r="U548">
        <v>983.6</v>
      </c>
      <c r="V548">
        <v>1009.3</v>
      </c>
      <c r="W548">
        <v>1005</v>
      </c>
      <c r="X548">
        <v>1007.4</v>
      </c>
      <c r="Y548">
        <v>34</v>
      </c>
      <c r="Z548">
        <v>17.2</v>
      </c>
      <c r="AA548">
        <v>35946</v>
      </c>
    </row>
    <row r="549" spans="1:27" x14ac:dyDescent="0.3">
      <c r="A549" s="2">
        <v>44379</v>
      </c>
      <c r="B549">
        <v>39668.328758620373</v>
      </c>
      <c r="C549">
        <v>22300</v>
      </c>
      <c r="D549">
        <f t="shared" ref="D549:D578" si="16">E549*0.899</f>
        <v>48308034.700000003</v>
      </c>
      <c r="E549">
        <v>53735300</v>
      </c>
      <c r="F549">
        <v>22.6</v>
      </c>
      <c r="G549">
        <v>18.100000000000001</v>
      </c>
      <c r="H549">
        <v>28.2</v>
      </c>
      <c r="I549" s="4">
        <v>37.766666669999999</v>
      </c>
      <c r="J549">
        <v>5.7</v>
      </c>
      <c r="K549">
        <v>110</v>
      </c>
      <c r="L549">
        <v>3.3</v>
      </c>
      <c r="M549">
        <v>110</v>
      </c>
      <c r="N549">
        <v>1.3</v>
      </c>
      <c r="O549">
        <v>1154</v>
      </c>
      <c r="P549">
        <v>320</v>
      </c>
      <c r="Q549">
        <v>18.399999999999999</v>
      </c>
      <c r="R549">
        <v>45</v>
      </c>
      <c r="S549">
        <v>79.5</v>
      </c>
      <c r="T549">
        <v>21.1</v>
      </c>
      <c r="U549">
        <v>986.4</v>
      </c>
      <c r="V549">
        <v>1013.2</v>
      </c>
      <c r="W549">
        <v>1008.8</v>
      </c>
      <c r="X549">
        <v>1010.3</v>
      </c>
      <c r="Y549">
        <v>31.6</v>
      </c>
      <c r="Z549">
        <v>16.899999999999999</v>
      </c>
      <c r="AA549">
        <v>35946</v>
      </c>
    </row>
    <row r="550" spans="1:27" x14ac:dyDescent="0.3">
      <c r="A550" s="2">
        <v>44380</v>
      </c>
      <c r="B550">
        <v>34592.892696925723</v>
      </c>
      <c r="C550">
        <v>7110</v>
      </c>
      <c r="D550">
        <f t="shared" si="16"/>
        <v>19171354.800000001</v>
      </c>
      <c r="E550">
        <v>21325200</v>
      </c>
      <c r="F550">
        <v>20.5</v>
      </c>
      <c r="G550">
        <v>18</v>
      </c>
      <c r="H550">
        <v>23.4</v>
      </c>
      <c r="I550" s="4">
        <v>56.6</v>
      </c>
      <c r="J550">
        <v>6.7</v>
      </c>
      <c r="K550">
        <v>110</v>
      </c>
      <c r="L550">
        <v>4.4000000000000004</v>
      </c>
      <c r="M550">
        <v>110</v>
      </c>
      <c r="N550">
        <v>1.4</v>
      </c>
      <c r="O550">
        <v>1220</v>
      </c>
      <c r="P550">
        <v>110</v>
      </c>
      <c r="Q550">
        <v>18.8</v>
      </c>
      <c r="R550">
        <v>73</v>
      </c>
      <c r="S550">
        <v>90.9</v>
      </c>
      <c r="T550">
        <v>21.6</v>
      </c>
      <c r="U550">
        <v>985.2</v>
      </c>
      <c r="V550">
        <v>1012.8</v>
      </c>
      <c r="W550">
        <v>1005.1</v>
      </c>
      <c r="X550">
        <v>1009.3</v>
      </c>
      <c r="Y550">
        <v>23.1</v>
      </c>
      <c r="Z550">
        <v>16.7</v>
      </c>
      <c r="AA550">
        <v>35946</v>
      </c>
    </row>
    <row r="551" spans="1:27" x14ac:dyDescent="0.3">
      <c r="A551" s="2">
        <v>44381</v>
      </c>
      <c r="B551">
        <v>0</v>
      </c>
      <c r="C551">
        <v>0</v>
      </c>
      <c r="D551">
        <f t="shared" si="16"/>
        <v>0</v>
      </c>
      <c r="E551">
        <v>0</v>
      </c>
      <c r="F551">
        <v>22.9</v>
      </c>
      <c r="G551">
        <v>19.399999999999999</v>
      </c>
      <c r="H551">
        <v>27.4</v>
      </c>
      <c r="I551" s="4">
        <v>34.6</v>
      </c>
      <c r="J551">
        <v>6.3</v>
      </c>
      <c r="K551">
        <v>290</v>
      </c>
      <c r="L551">
        <v>3.2</v>
      </c>
      <c r="M551">
        <v>290</v>
      </c>
      <c r="N551">
        <v>1.1000000000000001</v>
      </c>
      <c r="O551">
        <v>966</v>
      </c>
      <c r="P551">
        <v>290</v>
      </c>
      <c r="Q551">
        <v>20.3</v>
      </c>
      <c r="R551">
        <v>69</v>
      </c>
      <c r="S551">
        <v>86.1</v>
      </c>
      <c r="T551">
        <v>23.8</v>
      </c>
      <c r="U551">
        <v>981</v>
      </c>
      <c r="V551">
        <v>1009.3</v>
      </c>
      <c r="W551">
        <v>1001.1</v>
      </c>
      <c r="X551">
        <v>1004.9</v>
      </c>
      <c r="Y551">
        <v>25.2</v>
      </c>
      <c r="Z551">
        <v>19.399999999999999</v>
      </c>
      <c r="AA551">
        <v>35946</v>
      </c>
    </row>
    <row r="552" spans="1:27" x14ac:dyDescent="0.3">
      <c r="A552" s="2">
        <v>44382</v>
      </c>
      <c r="B552">
        <v>29660.11374892851</v>
      </c>
      <c r="C552">
        <v>66180</v>
      </c>
      <c r="D552">
        <f t="shared" si="16"/>
        <v>105825335.5</v>
      </c>
      <c r="E552">
        <v>117714500</v>
      </c>
      <c r="F552">
        <v>22.9</v>
      </c>
      <c r="G552">
        <v>20.9</v>
      </c>
      <c r="H552">
        <v>25.8</v>
      </c>
      <c r="I552" s="4">
        <v>1.2</v>
      </c>
      <c r="J552">
        <v>9.1999999999999993</v>
      </c>
      <c r="K552">
        <v>290</v>
      </c>
      <c r="L552">
        <v>6.1</v>
      </c>
      <c r="M552">
        <v>320</v>
      </c>
      <c r="N552">
        <v>2.2999999999999998</v>
      </c>
      <c r="O552">
        <v>1958</v>
      </c>
      <c r="P552">
        <v>140</v>
      </c>
      <c r="Q552">
        <v>19.3</v>
      </c>
      <c r="R552">
        <v>66</v>
      </c>
      <c r="S552">
        <v>80.8</v>
      </c>
      <c r="T552">
        <v>22.5</v>
      </c>
      <c r="U552">
        <v>985.9</v>
      </c>
      <c r="V552">
        <v>1011.3</v>
      </c>
      <c r="W552">
        <v>1008.7</v>
      </c>
      <c r="X552">
        <v>1009.9</v>
      </c>
      <c r="Y552">
        <v>26.2</v>
      </c>
      <c r="Z552">
        <v>20.100000000000001</v>
      </c>
      <c r="AA552">
        <v>35946</v>
      </c>
    </row>
    <row r="553" spans="1:27" x14ac:dyDescent="0.3">
      <c r="A553" s="2">
        <v>44383</v>
      </c>
      <c r="B553">
        <v>32964.396341993859</v>
      </c>
      <c r="C553">
        <v>34516</v>
      </c>
      <c r="D553">
        <f t="shared" si="16"/>
        <v>50078165.700000003</v>
      </c>
      <c r="E553">
        <v>55704300</v>
      </c>
      <c r="F553">
        <v>23.2</v>
      </c>
      <c r="G553">
        <v>20.5</v>
      </c>
      <c r="H553">
        <v>26.9</v>
      </c>
      <c r="I553" s="4">
        <v>1.7</v>
      </c>
      <c r="J553">
        <v>5.8</v>
      </c>
      <c r="K553">
        <v>180</v>
      </c>
      <c r="L553">
        <v>3.3</v>
      </c>
      <c r="M553">
        <v>160</v>
      </c>
      <c r="N553">
        <v>1.2</v>
      </c>
      <c r="O553">
        <v>1011</v>
      </c>
      <c r="P553">
        <v>160</v>
      </c>
      <c r="Q553">
        <v>22</v>
      </c>
      <c r="R553">
        <v>76</v>
      </c>
      <c r="S553">
        <v>93.5</v>
      </c>
      <c r="T553">
        <v>26.4</v>
      </c>
      <c r="U553">
        <v>983.6</v>
      </c>
      <c r="V553">
        <v>1009.4</v>
      </c>
      <c r="W553">
        <v>1006.2</v>
      </c>
      <c r="X553">
        <v>1007.5</v>
      </c>
      <c r="Y553">
        <v>27.2</v>
      </c>
      <c r="Z553">
        <v>20.5</v>
      </c>
      <c r="AA553">
        <v>35946</v>
      </c>
    </row>
    <row r="554" spans="1:27" x14ac:dyDescent="0.3">
      <c r="A554" s="2">
        <v>44384</v>
      </c>
      <c r="B554">
        <v>20244.998010936099</v>
      </c>
      <c r="C554">
        <v>40870</v>
      </c>
      <c r="D554">
        <f t="shared" si="16"/>
        <v>50087515.300000004</v>
      </c>
      <c r="E554">
        <v>55714700</v>
      </c>
      <c r="F554">
        <v>23.2</v>
      </c>
      <c r="G554">
        <v>20.7</v>
      </c>
      <c r="H554">
        <v>25.9</v>
      </c>
      <c r="I554" s="4">
        <v>58.5</v>
      </c>
      <c r="J554">
        <v>2.9</v>
      </c>
      <c r="K554">
        <v>180</v>
      </c>
      <c r="L554">
        <v>2</v>
      </c>
      <c r="M554">
        <v>160</v>
      </c>
      <c r="N554">
        <v>0.7</v>
      </c>
      <c r="O554">
        <v>616</v>
      </c>
      <c r="P554">
        <v>160</v>
      </c>
      <c r="Q554">
        <v>22.2</v>
      </c>
      <c r="R554">
        <v>80</v>
      </c>
      <c r="S554">
        <v>94.5</v>
      </c>
      <c r="T554">
        <v>26.7</v>
      </c>
      <c r="U554">
        <v>984.2</v>
      </c>
      <c r="V554">
        <v>1009.8</v>
      </c>
      <c r="W554">
        <v>1005.9</v>
      </c>
      <c r="X554">
        <v>1008.1</v>
      </c>
      <c r="Y554">
        <v>25.9</v>
      </c>
      <c r="Z554">
        <v>20.6</v>
      </c>
      <c r="AA554">
        <v>35946</v>
      </c>
    </row>
    <row r="555" spans="1:27" x14ac:dyDescent="0.3">
      <c r="A555" s="2">
        <v>44385</v>
      </c>
      <c r="B555">
        <v>21378.161982933969</v>
      </c>
      <c r="C555">
        <v>34330</v>
      </c>
      <c r="D555">
        <f t="shared" si="16"/>
        <v>43834071.300000004</v>
      </c>
      <c r="E555">
        <v>48758700</v>
      </c>
      <c r="F555">
        <v>23.9</v>
      </c>
      <c r="G555">
        <v>20.3</v>
      </c>
      <c r="H555">
        <v>27.9</v>
      </c>
      <c r="I555" s="4">
        <v>67.2</v>
      </c>
      <c r="J555">
        <v>4.9000000000000004</v>
      </c>
      <c r="K555">
        <v>140</v>
      </c>
      <c r="L555">
        <v>2.8</v>
      </c>
      <c r="M555">
        <v>140</v>
      </c>
      <c r="N555">
        <v>1.1000000000000001</v>
      </c>
      <c r="O555">
        <v>973</v>
      </c>
      <c r="P555">
        <v>160</v>
      </c>
      <c r="Q555">
        <v>21.6</v>
      </c>
      <c r="R555">
        <v>65</v>
      </c>
      <c r="S555">
        <v>88.4</v>
      </c>
      <c r="T555">
        <v>25.8</v>
      </c>
      <c r="U555">
        <v>982.2</v>
      </c>
      <c r="V555">
        <v>1007</v>
      </c>
      <c r="W555">
        <v>1004.5</v>
      </c>
      <c r="X555">
        <v>1005.9</v>
      </c>
      <c r="Y555">
        <v>29.2</v>
      </c>
      <c r="Z555">
        <v>20.3</v>
      </c>
      <c r="AA555">
        <v>35946</v>
      </c>
    </row>
    <row r="556" spans="1:27" x14ac:dyDescent="0.3">
      <c r="A556" s="2">
        <v>44386</v>
      </c>
      <c r="B556">
        <v>24055.44808472072</v>
      </c>
      <c r="C556">
        <v>28150</v>
      </c>
      <c r="D556">
        <f t="shared" si="16"/>
        <v>38695207.5</v>
      </c>
      <c r="E556">
        <v>43042500</v>
      </c>
      <c r="F556">
        <v>22.8</v>
      </c>
      <c r="G556">
        <v>19.8</v>
      </c>
      <c r="H556">
        <v>26.8</v>
      </c>
      <c r="I556" s="4">
        <v>33.200000000000003</v>
      </c>
      <c r="J556">
        <v>5</v>
      </c>
      <c r="K556">
        <v>290</v>
      </c>
      <c r="L556">
        <v>2.8</v>
      </c>
      <c r="M556">
        <v>320</v>
      </c>
      <c r="N556">
        <v>0.8</v>
      </c>
      <c r="O556">
        <v>723</v>
      </c>
      <c r="P556">
        <v>160</v>
      </c>
      <c r="Q556">
        <v>21.1</v>
      </c>
      <c r="R556">
        <v>70</v>
      </c>
      <c r="S556">
        <v>91</v>
      </c>
      <c r="T556">
        <v>25</v>
      </c>
      <c r="U556">
        <v>982.2</v>
      </c>
      <c r="V556">
        <v>1007.4</v>
      </c>
      <c r="W556">
        <v>1004.3</v>
      </c>
      <c r="X556">
        <v>1006.1</v>
      </c>
      <c r="Y556">
        <v>26.5</v>
      </c>
      <c r="Z556">
        <v>19.8</v>
      </c>
      <c r="AA556">
        <v>35946</v>
      </c>
    </row>
    <row r="557" spans="1:27" x14ac:dyDescent="0.3">
      <c r="A557" s="2">
        <v>44387</v>
      </c>
      <c r="B557">
        <v>0</v>
      </c>
      <c r="C557">
        <v>0</v>
      </c>
      <c r="D557">
        <f t="shared" si="16"/>
        <v>0</v>
      </c>
      <c r="E557">
        <v>0</v>
      </c>
      <c r="F557">
        <v>22.7</v>
      </c>
      <c r="G557">
        <v>19.5</v>
      </c>
      <c r="H557">
        <v>28.6</v>
      </c>
      <c r="I557" s="4">
        <v>16.5</v>
      </c>
      <c r="J557">
        <v>10.1</v>
      </c>
      <c r="K557">
        <v>200</v>
      </c>
      <c r="L557">
        <v>5.7</v>
      </c>
      <c r="M557">
        <v>200</v>
      </c>
      <c r="N557">
        <v>1.1000000000000001</v>
      </c>
      <c r="O557">
        <v>959</v>
      </c>
      <c r="P557">
        <v>360</v>
      </c>
      <c r="Q557">
        <v>20.9</v>
      </c>
      <c r="R557">
        <v>63</v>
      </c>
      <c r="S557">
        <v>90.9</v>
      </c>
      <c r="T557">
        <v>24.8</v>
      </c>
      <c r="U557">
        <v>984.4</v>
      </c>
      <c r="V557">
        <v>1011.4</v>
      </c>
      <c r="W557">
        <v>1006.5</v>
      </c>
      <c r="X557">
        <v>1008.4</v>
      </c>
      <c r="Y557">
        <v>26.4</v>
      </c>
      <c r="Z557">
        <v>18.5</v>
      </c>
      <c r="AA557">
        <v>35946</v>
      </c>
    </row>
    <row r="558" spans="1:27" x14ac:dyDescent="0.3">
      <c r="A558" s="2">
        <v>44388</v>
      </c>
      <c r="B558">
        <v>0</v>
      </c>
      <c r="C558">
        <v>0</v>
      </c>
      <c r="D558">
        <f t="shared" si="16"/>
        <v>0</v>
      </c>
      <c r="E558">
        <v>0</v>
      </c>
      <c r="F558">
        <v>22.8</v>
      </c>
      <c r="G558">
        <v>20.2</v>
      </c>
      <c r="H558">
        <v>28.1</v>
      </c>
      <c r="I558" s="4">
        <v>2.1</v>
      </c>
      <c r="J558">
        <v>6.5</v>
      </c>
      <c r="K558">
        <v>320</v>
      </c>
      <c r="L558">
        <v>3</v>
      </c>
      <c r="M558">
        <v>50</v>
      </c>
      <c r="N558">
        <v>0.8</v>
      </c>
      <c r="O558">
        <v>695</v>
      </c>
      <c r="P558">
        <v>290</v>
      </c>
      <c r="Q558">
        <v>21.6</v>
      </c>
      <c r="R558">
        <v>73</v>
      </c>
      <c r="S558">
        <v>93.9</v>
      </c>
      <c r="T558">
        <v>25.8</v>
      </c>
      <c r="U558">
        <v>986.9</v>
      </c>
      <c r="V558">
        <v>1012.2</v>
      </c>
      <c r="W558">
        <v>1009.8</v>
      </c>
      <c r="X558">
        <v>1010.9</v>
      </c>
      <c r="Y558">
        <v>26</v>
      </c>
      <c r="Z558">
        <v>19.8</v>
      </c>
      <c r="AA558">
        <v>35946</v>
      </c>
    </row>
    <row r="559" spans="1:27" x14ac:dyDescent="0.3">
      <c r="A559" s="2">
        <v>44389</v>
      </c>
      <c r="B559">
        <v>33005.494002264997</v>
      </c>
      <c r="C559">
        <v>46990</v>
      </c>
      <c r="D559">
        <f t="shared" si="16"/>
        <v>72526825</v>
      </c>
      <c r="E559">
        <v>80675000</v>
      </c>
      <c r="F559">
        <v>25.1</v>
      </c>
      <c r="G559">
        <v>19.8</v>
      </c>
      <c r="H559">
        <v>32.299999999999997</v>
      </c>
      <c r="I559" s="4">
        <v>0</v>
      </c>
      <c r="J559">
        <v>6.8</v>
      </c>
      <c r="K559">
        <v>320</v>
      </c>
      <c r="L559">
        <v>4.3</v>
      </c>
      <c r="M559">
        <v>290</v>
      </c>
      <c r="N559">
        <v>1.4</v>
      </c>
      <c r="O559">
        <v>1214</v>
      </c>
      <c r="P559">
        <v>290</v>
      </c>
      <c r="Q559">
        <v>22</v>
      </c>
      <c r="R559">
        <v>49</v>
      </c>
      <c r="S559">
        <v>85.3</v>
      </c>
      <c r="T559">
        <v>26.5</v>
      </c>
      <c r="U559">
        <v>986.9</v>
      </c>
      <c r="V559">
        <v>1012.6</v>
      </c>
      <c r="W559">
        <v>1008.7</v>
      </c>
      <c r="X559">
        <v>1010.7</v>
      </c>
      <c r="Y559">
        <v>30.8</v>
      </c>
      <c r="Z559">
        <v>18.899999999999999</v>
      </c>
      <c r="AA559">
        <v>35946</v>
      </c>
    </row>
    <row r="560" spans="1:27" x14ac:dyDescent="0.3">
      <c r="A560" s="2">
        <v>44390</v>
      </c>
      <c r="B560">
        <v>23631.080581379581</v>
      </c>
      <c r="C560">
        <v>45900</v>
      </c>
      <c r="D560">
        <f t="shared" si="16"/>
        <v>38901168.399999999</v>
      </c>
      <c r="E560">
        <v>43271600</v>
      </c>
      <c r="F560">
        <v>26.5</v>
      </c>
      <c r="G560">
        <v>21.8</v>
      </c>
      <c r="H560">
        <v>32</v>
      </c>
      <c r="I560" s="4">
        <v>0.1</v>
      </c>
      <c r="J560">
        <v>5.4</v>
      </c>
      <c r="K560">
        <v>110</v>
      </c>
      <c r="L560">
        <v>3.4</v>
      </c>
      <c r="M560">
        <v>110</v>
      </c>
      <c r="N560">
        <v>1.5</v>
      </c>
      <c r="O560">
        <v>1263</v>
      </c>
      <c r="P560">
        <v>160</v>
      </c>
      <c r="Q560">
        <v>22.9</v>
      </c>
      <c r="R560">
        <v>51</v>
      </c>
      <c r="S560">
        <v>82.8</v>
      </c>
      <c r="T560">
        <v>27.9</v>
      </c>
      <c r="U560">
        <v>987.3</v>
      </c>
      <c r="V560">
        <v>1012.4</v>
      </c>
      <c r="W560">
        <v>1009.4</v>
      </c>
      <c r="X560">
        <v>1011</v>
      </c>
      <c r="Y560">
        <v>33.9</v>
      </c>
      <c r="Z560">
        <v>21</v>
      </c>
      <c r="AA560">
        <v>35946</v>
      </c>
    </row>
    <row r="561" spans="1:27" x14ac:dyDescent="0.3">
      <c r="A561" s="2">
        <v>44391</v>
      </c>
      <c r="B561">
        <v>29975.9949500125</v>
      </c>
      <c r="C561">
        <v>54940</v>
      </c>
      <c r="D561">
        <f t="shared" si="16"/>
        <v>54663425.300000004</v>
      </c>
      <c r="E561">
        <v>60804700</v>
      </c>
      <c r="F561">
        <v>26.8</v>
      </c>
      <c r="G561">
        <v>22.3</v>
      </c>
      <c r="H561">
        <v>32.299999999999997</v>
      </c>
      <c r="I561" s="4">
        <v>0.2</v>
      </c>
      <c r="J561">
        <v>5.8</v>
      </c>
      <c r="K561">
        <v>140</v>
      </c>
      <c r="L561">
        <v>3.1</v>
      </c>
      <c r="M561">
        <v>160</v>
      </c>
      <c r="N561">
        <v>1.5</v>
      </c>
      <c r="O561">
        <v>1268</v>
      </c>
      <c r="P561">
        <v>320</v>
      </c>
      <c r="Q561">
        <v>23.7</v>
      </c>
      <c r="R561">
        <v>57</v>
      </c>
      <c r="S561">
        <v>84.9</v>
      </c>
      <c r="T561">
        <v>29.3</v>
      </c>
      <c r="U561">
        <v>989.2</v>
      </c>
      <c r="V561">
        <v>1014.4</v>
      </c>
      <c r="W561">
        <v>1011.5</v>
      </c>
      <c r="X561">
        <v>1012.9</v>
      </c>
      <c r="Y561">
        <v>36.200000000000003</v>
      </c>
      <c r="Z561">
        <v>21.5</v>
      </c>
      <c r="AA561">
        <v>35946</v>
      </c>
    </row>
    <row r="562" spans="1:27" x14ac:dyDescent="0.3">
      <c r="A562" s="2">
        <v>44392</v>
      </c>
      <c r="B562">
        <v>29252.62365157286</v>
      </c>
      <c r="C562">
        <v>29552</v>
      </c>
      <c r="D562">
        <f t="shared" si="16"/>
        <v>30173047.100000001</v>
      </c>
      <c r="E562">
        <v>33562900</v>
      </c>
      <c r="F562">
        <v>25</v>
      </c>
      <c r="G562">
        <v>21</v>
      </c>
      <c r="H562">
        <v>32.6</v>
      </c>
      <c r="I562" s="4">
        <v>0.3</v>
      </c>
      <c r="J562">
        <v>8.8000000000000007</v>
      </c>
      <c r="K562">
        <v>70</v>
      </c>
      <c r="L562">
        <v>5</v>
      </c>
      <c r="M562">
        <v>70</v>
      </c>
      <c r="N562">
        <v>1.3</v>
      </c>
      <c r="O562">
        <v>1107</v>
      </c>
      <c r="P562">
        <v>320</v>
      </c>
      <c r="Q562">
        <v>23</v>
      </c>
      <c r="R562">
        <v>56</v>
      </c>
      <c r="S562">
        <v>90</v>
      </c>
      <c r="T562">
        <v>28</v>
      </c>
      <c r="U562">
        <v>991.6</v>
      </c>
      <c r="V562">
        <v>1017.2</v>
      </c>
      <c r="W562">
        <v>1013.6</v>
      </c>
      <c r="X562">
        <v>1015.5</v>
      </c>
      <c r="Y562">
        <v>29.6</v>
      </c>
      <c r="Z562">
        <v>20.399999999999999</v>
      </c>
      <c r="AA562">
        <v>35946</v>
      </c>
    </row>
    <row r="563" spans="1:27" x14ac:dyDescent="0.3">
      <c r="A563" s="2">
        <v>44393</v>
      </c>
      <c r="B563">
        <v>22081.544921714521</v>
      </c>
      <c r="C563">
        <v>31120</v>
      </c>
      <c r="D563">
        <f t="shared" si="16"/>
        <v>44348389.200000003</v>
      </c>
      <c r="E563">
        <v>49330800</v>
      </c>
      <c r="F563">
        <v>25.3</v>
      </c>
      <c r="G563">
        <v>20.5</v>
      </c>
      <c r="H563">
        <v>32.4</v>
      </c>
      <c r="I563" s="4">
        <v>0.15</v>
      </c>
      <c r="J563">
        <v>6.5</v>
      </c>
      <c r="K563">
        <v>180</v>
      </c>
      <c r="L563">
        <v>3.8</v>
      </c>
      <c r="M563">
        <v>140</v>
      </c>
      <c r="N563">
        <v>1.4</v>
      </c>
      <c r="O563">
        <v>1237</v>
      </c>
      <c r="P563">
        <v>160</v>
      </c>
      <c r="Q563">
        <v>21.7</v>
      </c>
      <c r="R563">
        <v>50</v>
      </c>
      <c r="S563">
        <v>83</v>
      </c>
      <c r="T563">
        <v>25.9</v>
      </c>
      <c r="U563">
        <v>991.6</v>
      </c>
      <c r="V563">
        <v>1017.6</v>
      </c>
      <c r="W563">
        <v>1012.6</v>
      </c>
      <c r="X563">
        <v>1015.6</v>
      </c>
      <c r="Y563">
        <v>35.299999999999997</v>
      </c>
      <c r="Z563">
        <v>19.600000000000001</v>
      </c>
      <c r="AA563">
        <v>35946</v>
      </c>
    </row>
    <row r="564" spans="1:27" x14ac:dyDescent="0.3">
      <c r="A564" s="2">
        <v>44394</v>
      </c>
      <c r="B564">
        <v>21045.964374569648</v>
      </c>
      <c r="C564">
        <v>12316</v>
      </c>
      <c r="D564">
        <f t="shared" si="16"/>
        <v>13588205.200000001</v>
      </c>
      <c r="E564">
        <v>15114800</v>
      </c>
      <c r="F564">
        <v>25.2</v>
      </c>
      <c r="G564">
        <v>20.6</v>
      </c>
      <c r="H564">
        <v>29.8</v>
      </c>
      <c r="I564" s="4">
        <v>0</v>
      </c>
      <c r="J564">
        <v>7.2</v>
      </c>
      <c r="K564">
        <v>160</v>
      </c>
      <c r="L564">
        <v>4.5999999999999996</v>
      </c>
      <c r="M564">
        <v>160</v>
      </c>
      <c r="N564">
        <v>1.7</v>
      </c>
      <c r="O564">
        <v>1462</v>
      </c>
      <c r="P564">
        <v>140</v>
      </c>
      <c r="Q564">
        <v>21.3</v>
      </c>
      <c r="R564">
        <v>58</v>
      </c>
      <c r="S564">
        <v>80.900000000000006</v>
      </c>
      <c r="T564">
        <v>25.3</v>
      </c>
      <c r="U564">
        <v>989.6</v>
      </c>
      <c r="V564">
        <v>1015.9</v>
      </c>
      <c r="W564">
        <v>1011.3</v>
      </c>
      <c r="X564">
        <v>1013.5</v>
      </c>
      <c r="Y564">
        <v>32.799999999999997</v>
      </c>
      <c r="Z564">
        <v>19.8</v>
      </c>
      <c r="AA564">
        <v>35946</v>
      </c>
    </row>
    <row r="565" spans="1:27" x14ac:dyDescent="0.3">
      <c r="A565" s="2">
        <v>44395</v>
      </c>
      <c r="B565">
        <v>0</v>
      </c>
      <c r="C565">
        <v>0</v>
      </c>
      <c r="D565">
        <f t="shared" si="16"/>
        <v>0</v>
      </c>
      <c r="E565">
        <v>0</v>
      </c>
      <c r="F565">
        <v>25.3</v>
      </c>
      <c r="G565">
        <v>20.8</v>
      </c>
      <c r="H565">
        <v>30.9</v>
      </c>
      <c r="I565" s="4">
        <v>0</v>
      </c>
      <c r="J565">
        <v>8.1</v>
      </c>
      <c r="K565">
        <v>70</v>
      </c>
      <c r="L565">
        <v>5</v>
      </c>
      <c r="M565">
        <v>70</v>
      </c>
      <c r="N565">
        <v>1.3</v>
      </c>
      <c r="O565">
        <v>1083</v>
      </c>
      <c r="P565">
        <v>320</v>
      </c>
      <c r="Q565">
        <v>21.4</v>
      </c>
      <c r="R565">
        <v>51</v>
      </c>
      <c r="S565">
        <v>81.400000000000006</v>
      </c>
      <c r="T565">
        <v>25.5</v>
      </c>
      <c r="U565">
        <v>989</v>
      </c>
      <c r="V565">
        <v>1014.3</v>
      </c>
      <c r="W565">
        <v>1010.7</v>
      </c>
      <c r="X565">
        <v>1012.8</v>
      </c>
      <c r="Y565">
        <v>33.700000000000003</v>
      </c>
      <c r="Z565">
        <v>19.899999999999999</v>
      </c>
      <c r="AA565">
        <v>35946</v>
      </c>
    </row>
    <row r="566" spans="1:27" x14ac:dyDescent="0.3">
      <c r="A566" s="2">
        <v>44396</v>
      </c>
      <c r="B566">
        <v>25514.515283391771</v>
      </c>
      <c r="C566">
        <v>83024.5</v>
      </c>
      <c r="D566">
        <f t="shared" si="16"/>
        <v>115643853.90000001</v>
      </c>
      <c r="E566">
        <v>128636100</v>
      </c>
      <c r="F566">
        <v>25.4</v>
      </c>
      <c r="G566">
        <v>21.2</v>
      </c>
      <c r="H566">
        <v>30.6</v>
      </c>
      <c r="I566" s="4">
        <v>0</v>
      </c>
      <c r="J566">
        <v>4.0999999999999996</v>
      </c>
      <c r="K566">
        <v>160</v>
      </c>
      <c r="L566">
        <v>2.5</v>
      </c>
      <c r="M566">
        <v>140</v>
      </c>
      <c r="N566">
        <v>1</v>
      </c>
      <c r="O566">
        <v>859</v>
      </c>
      <c r="P566">
        <v>140</v>
      </c>
      <c r="Q566">
        <v>21.9</v>
      </c>
      <c r="R566">
        <v>53</v>
      </c>
      <c r="S566">
        <v>82.6</v>
      </c>
      <c r="T566">
        <v>26.3</v>
      </c>
      <c r="U566">
        <v>990.3</v>
      </c>
      <c r="V566">
        <v>1015.4</v>
      </c>
      <c r="W566">
        <v>1012.9</v>
      </c>
      <c r="X566">
        <v>1014.1</v>
      </c>
      <c r="Y566">
        <v>33.1</v>
      </c>
      <c r="Z566">
        <v>20</v>
      </c>
      <c r="AA566">
        <v>35946</v>
      </c>
    </row>
    <row r="567" spans="1:27" x14ac:dyDescent="0.3">
      <c r="A567" s="2">
        <v>44397</v>
      </c>
      <c r="B567">
        <v>21793.055013258119</v>
      </c>
      <c r="C567">
        <v>61840</v>
      </c>
      <c r="D567">
        <f t="shared" si="16"/>
        <v>72111127.400000006</v>
      </c>
      <c r="E567">
        <v>80212600</v>
      </c>
      <c r="F567">
        <v>26.2</v>
      </c>
      <c r="G567">
        <v>22.5</v>
      </c>
      <c r="H567">
        <v>31.4</v>
      </c>
      <c r="I567" s="4">
        <v>0</v>
      </c>
      <c r="J567">
        <v>4.3</v>
      </c>
      <c r="K567">
        <v>70</v>
      </c>
      <c r="L567">
        <v>2.6</v>
      </c>
      <c r="M567">
        <v>320</v>
      </c>
      <c r="N567">
        <v>1</v>
      </c>
      <c r="O567">
        <v>905</v>
      </c>
      <c r="P567">
        <v>320</v>
      </c>
      <c r="Q567">
        <v>22.2</v>
      </c>
      <c r="R567">
        <v>50</v>
      </c>
      <c r="S567">
        <v>81.099999999999994</v>
      </c>
      <c r="T567">
        <v>26.8</v>
      </c>
      <c r="U567">
        <v>991.4</v>
      </c>
      <c r="V567">
        <v>1016.8</v>
      </c>
      <c r="W567">
        <v>1013.3</v>
      </c>
      <c r="X567">
        <v>1015.2</v>
      </c>
      <c r="Y567">
        <v>35.4</v>
      </c>
      <c r="Z567">
        <v>21.5</v>
      </c>
      <c r="AA567">
        <v>35946</v>
      </c>
    </row>
    <row r="568" spans="1:27" x14ac:dyDescent="0.3">
      <c r="A568" s="2">
        <v>44398</v>
      </c>
      <c r="B568">
        <v>23279.996684306381</v>
      </c>
      <c r="C568">
        <v>63304</v>
      </c>
      <c r="D568">
        <f t="shared" si="16"/>
        <v>89585260.100000009</v>
      </c>
      <c r="E568">
        <v>99649900</v>
      </c>
      <c r="F568">
        <v>26.2</v>
      </c>
      <c r="G568">
        <v>20.100000000000001</v>
      </c>
      <c r="H568">
        <v>33.799999999999997</v>
      </c>
      <c r="I568" s="4">
        <v>4.2857142899999999E-2</v>
      </c>
      <c r="J568">
        <v>6.2</v>
      </c>
      <c r="K568">
        <v>110</v>
      </c>
      <c r="L568">
        <v>3.1</v>
      </c>
      <c r="M568">
        <v>110</v>
      </c>
      <c r="N568">
        <v>1.4</v>
      </c>
      <c r="O568">
        <v>1206</v>
      </c>
      <c r="P568">
        <v>340</v>
      </c>
      <c r="Q568">
        <v>20.6</v>
      </c>
      <c r="R568">
        <v>39</v>
      </c>
      <c r="S568">
        <v>75.400000000000006</v>
      </c>
      <c r="T568">
        <v>24.3</v>
      </c>
      <c r="U568">
        <v>990.4</v>
      </c>
      <c r="V568">
        <v>1015.9</v>
      </c>
      <c r="W568">
        <v>1011.7</v>
      </c>
      <c r="X568">
        <v>1014.2</v>
      </c>
      <c r="Y568">
        <v>36.200000000000003</v>
      </c>
      <c r="Z568">
        <v>18.5</v>
      </c>
      <c r="AA568">
        <v>35946</v>
      </c>
    </row>
    <row r="569" spans="1:27" x14ac:dyDescent="0.3">
      <c r="A569" s="2">
        <v>44399</v>
      </c>
      <c r="B569">
        <v>22450.571685780022</v>
      </c>
      <c r="C569">
        <v>92220</v>
      </c>
      <c r="D569">
        <f t="shared" si="16"/>
        <v>133155924.40000001</v>
      </c>
      <c r="E569">
        <v>148115600</v>
      </c>
      <c r="F569">
        <v>25.9</v>
      </c>
      <c r="G569">
        <v>19.5</v>
      </c>
      <c r="H569">
        <v>32.9</v>
      </c>
      <c r="I569" s="4">
        <v>8.5714285700000004E-2</v>
      </c>
      <c r="J569">
        <v>5.9</v>
      </c>
      <c r="K569">
        <v>160</v>
      </c>
      <c r="L569">
        <v>3.6</v>
      </c>
      <c r="M569">
        <v>160</v>
      </c>
      <c r="N569">
        <v>1.5</v>
      </c>
      <c r="O569">
        <v>1328</v>
      </c>
      <c r="P569">
        <v>320</v>
      </c>
      <c r="Q569">
        <v>21.1</v>
      </c>
      <c r="R569">
        <v>49</v>
      </c>
      <c r="S569">
        <v>77.3</v>
      </c>
      <c r="T569">
        <v>25.1</v>
      </c>
      <c r="U569">
        <v>988.7</v>
      </c>
      <c r="V569">
        <v>1014.8</v>
      </c>
      <c r="W569">
        <v>1010.4</v>
      </c>
      <c r="X569">
        <v>1012.5</v>
      </c>
      <c r="Y569">
        <v>34.200000000000003</v>
      </c>
      <c r="Z569">
        <v>18</v>
      </c>
      <c r="AA569">
        <v>35946</v>
      </c>
    </row>
    <row r="570" spans="1:27" x14ac:dyDescent="0.3">
      <c r="A570" s="2">
        <v>44400</v>
      </c>
      <c r="B570">
        <v>25357.63082637126</v>
      </c>
      <c r="C570">
        <v>79314.5</v>
      </c>
      <c r="D570">
        <f t="shared" si="16"/>
        <v>114290229.60000001</v>
      </c>
      <c r="E570">
        <v>127130400</v>
      </c>
      <c r="F570">
        <v>26.6</v>
      </c>
      <c r="G570">
        <v>20.3</v>
      </c>
      <c r="H570">
        <v>33.4</v>
      </c>
      <c r="I570" s="4">
        <v>0.12857142899999999</v>
      </c>
      <c r="J570">
        <v>5.6</v>
      </c>
      <c r="K570">
        <v>180</v>
      </c>
      <c r="L570">
        <v>3.2</v>
      </c>
      <c r="M570">
        <v>160</v>
      </c>
      <c r="N570">
        <v>1.3</v>
      </c>
      <c r="O570">
        <v>1127</v>
      </c>
      <c r="P570">
        <v>160</v>
      </c>
      <c r="Q570">
        <v>21</v>
      </c>
      <c r="R570">
        <v>46</v>
      </c>
      <c r="S570">
        <v>74.8</v>
      </c>
      <c r="T570">
        <v>24.8</v>
      </c>
      <c r="U570">
        <v>986.9</v>
      </c>
      <c r="V570">
        <v>1012.4</v>
      </c>
      <c r="W570">
        <v>1008.3</v>
      </c>
      <c r="X570">
        <v>1010.6</v>
      </c>
      <c r="Y570">
        <v>39.1</v>
      </c>
      <c r="Z570">
        <v>17.8</v>
      </c>
      <c r="AA570">
        <v>35946</v>
      </c>
    </row>
    <row r="571" spans="1:27" x14ac:dyDescent="0.3">
      <c r="A571" s="2">
        <v>44401</v>
      </c>
      <c r="B571">
        <v>30169.74801243496</v>
      </c>
      <c r="C571">
        <v>18952</v>
      </c>
      <c r="D571">
        <f t="shared" si="16"/>
        <v>28750379.600000001</v>
      </c>
      <c r="E571">
        <v>31980400</v>
      </c>
      <c r="F571">
        <v>26.2</v>
      </c>
      <c r="G571">
        <v>20</v>
      </c>
      <c r="H571">
        <v>33.200000000000003</v>
      </c>
      <c r="I571" s="4">
        <v>0.171428571</v>
      </c>
      <c r="J571">
        <v>3.8</v>
      </c>
      <c r="K571">
        <v>180</v>
      </c>
      <c r="L571">
        <v>2.6</v>
      </c>
      <c r="M571">
        <v>320</v>
      </c>
      <c r="N571">
        <v>1.1000000000000001</v>
      </c>
      <c r="O571">
        <v>919</v>
      </c>
      <c r="P571">
        <v>320</v>
      </c>
      <c r="Q571">
        <v>20.7</v>
      </c>
      <c r="R571">
        <v>46</v>
      </c>
      <c r="S571">
        <v>75.400000000000006</v>
      </c>
      <c r="T571">
        <v>24.4</v>
      </c>
      <c r="U571">
        <v>985.9</v>
      </c>
      <c r="V571">
        <v>1011.5</v>
      </c>
      <c r="W571">
        <v>1007.4</v>
      </c>
      <c r="X571">
        <v>1009.6</v>
      </c>
      <c r="Y571">
        <v>35.799999999999997</v>
      </c>
      <c r="Z571">
        <v>18.3</v>
      </c>
      <c r="AA571">
        <v>35946</v>
      </c>
    </row>
    <row r="572" spans="1:27" x14ac:dyDescent="0.3">
      <c r="A572" s="2">
        <v>44402</v>
      </c>
      <c r="B572">
        <v>0</v>
      </c>
      <c r="C572">
        <v>0</v>
      </c>
      <c r="D572">
        <f t="shared" si="16"/>
        <v>0</v>
      </c>
      <c r="E572">
        <v>0</v>
      </c>
      <c r="F572">
        <v>26.8</v>
      </c>
      <c r="G572">
        <v>20.7</v>
      </c>
      <c r="H572">
        <v>33</v>
      </c>
      <c r="I572" s="4">
        <v>0.21428571399999999</v>
      </c>
      <c r="J572">
        <v>6</v>
      </c>
      <c r="K572">
        <v>160</v>
      </c>
      <c r="L572">
        <v>3.2</v>
      </c>
      <c r="M572">
        <v>160</v>
      </c>
      <c r="N572">
        <v>1.4</v>
      </c>
      <c r="O572">
        <v>1196</v>
      </c>
      <c r="P572">
        <v>160</v>
      </c>
      <c r="Q572">
        <v>21.6</v>
      </c>
      <c r="R572">
        <v>49</v>
      </c>
      <c r="S572">
        <v>76.3</v>
      </c>
      <c r="T572">
        <v>25.8</v>
      </c>
      <c r="U572">
        <v>984.5</v>
      </c>
      <c r="V572">
        <v>1010.4</v>
      </c>
      <c r="W572">
        <v>1005.7</v>
      </c>
      <c r="X572">
        <v>1008.1</v>
      </c>
      <c r="Y572">
        <v>38.200000000000003</v>
      </c>
      <c r="Z572">
        <v>19</v>
      </c>
      <c r="AA572">
        <v>35946</v>
      </c>
    </row>
    <row r="573" spans="1:27" x14ac:dyDescent="0.3">
      <c r="A573" s="2">
        <v>44403</v>
      </c>
      <c r="B573">
        <v>25110.868044324539</v>
      </c>
      <c r="C573">
        <v>111415</v>
      </c>
      <c r="D573">
        <f t="shared" si="16"/>
        <v>172751750.09999999</v>
      </c>
      <c r="E573">
        <v>192159900</v>
      </c>
      <c r="F573">
        <v>26.1</v>
      </c>
      <c r="G573">
        <v>20.2</v>
      </c>
      <c r="H573">
        <v>33.4</v>
      </c>
      <c r="I573" s="4">
        <v>0.257142857</v>
      </c>
      <c r="J573">
        <v>5.5</v>
      </c>
      <c r="K573">
        <v>110</v>
      </c>
      <c r="L573">
        <v>2.8</v>
      </c>
      <c r="M573">
        <v>180</v>
      </c>
      <c r="N573">
        <v>1.4</v>
      </c>
      <c r="O573">
        <v>1204</v>
      </c>
      <c r="P573">
        <v>320</v>
      </c>
      <c r="Q573">
        <v>20.8</v>
      </c>
      <c r="R573">
        <v>47</v>
      </c>
      <c r="S573">
        <v>75.5</v>
      </c>
      <c r="T573">
        <v>24.5</v>
      </c>
      <c r="U573">
        <v>982.5</v>
      </c>
      <c r="V573">
        <v>1008.5</v>
      </c>
      <c r="W573">
        <v>1003.6</v>
      </c>
      <c r="X573">
        <v>1006.1</v>
      </c>
      <c r="Y573">
        <v>36.4</v>
      </c>
      <c r="Z573">
        <v>17.899999999999999</v>
      </c>
      <c r="AA573">
        <v>35946</v>
      </c>
    </row>
    <row r="574" spans="1:27" x14ac:dyDescent="0.3">
      <c r="A574" s="2">
        <v>44404</v>
      </c>
      <c r="B574">
        <v>23666.070779539179</v>
      </c>
      <c r="C574">
        <v>87551</v>
      </c>
      <c r="D574">
        <f t="shared" si="16"/>
        <v>98352757.600000009</v>
      </c>
      <c r="E574">
        <v>109402400</v>
      </c>
      <c r="F574">
        <v>26.2</v>
      </c>
      <c r="G574">
        <v>20.2</v>
      </c>
      <c r="H574">
        <v>33.6</v>
      </c>
      <c r="I574" s="4">
        <v>0.3</v>
      </c>
      <c r="J574">
        <v>6.1</v>
      </c>
      <c r="K574">
        <v>110</v>
      </c>
      <c r="L574">
        <v>3.7</v>
      </c>
      <c r="M574">
        <v>110</v>
      </c>
      <c r="N574">
        <v>1.3</v>
      </c>
      <c r="O574">
        <v>1086</v>
      </c>
      <c r="P574">
        <v>160</v>
      </c>
      <c r="Q574">
        <v>21.4</v>
      </c>
      <c r="R574">
        <v>46</v>
      </c>
      <c r="S574">
        <v>78.099999999999994</v>
      </c>
      <c r="T574">
        <v>25.6</v>
      </c>
      <c r="U574">
        <v>980.6</v>
      </c>
      <c r="V574">
        <v>1005.8</v>
      </c>
      <c r="W574">
        <v>1001.4</v>
      </c>
      <c r="X574">
        <v>1004.2</v>
      </c>
      <c r="Y574">
        <v>38.200000000000003</v>
      </c>
      <c r="Z574">
        <v>18</v>
      </c>
      <c r="AA574">
        <v>35946</v>
      </c>
    </row>
    <row r="575" spans="1:27" x14ac:dyDescent="0.3">
      <c r="A575" s="2">
        <v>44405</v>
      </c>
      <c r="B575">
        <v>22828.98785613622</v>
      </c>
      <c r="C575">
        <v>101902</v>
      </c>
      <c r="D575">
        <f t="shared" si="16"/>
        <v>162707313</v>
      </c>
      <c r="E575">
        <v>180987000</v>
      </c>
      <c r="F575">
        <v>27</v>
      </c>
      <c r="G575">
        <v>20.9</v>
      </c>
      <c r="H575">
        <v>34</v>
      </c>
      <c r="I575" s="4">
        <v>0.32500000000000001</v>
      </c>
      <c r="J575">
        <v>6.1</v>
      </c>
      <c r="K575">
        <v>110</v>
      </c>
      <c r="L575">
        <v>4.3</v>
      </c>
      <c r="M575">
        <v>110</v>
      </c>
      <c r="N575">
        <v>1.3</v>
      </c>
      <c r="O575">
        <v>1098</v>
      </c>
      <c r="P575">
        <v>140</v>
      </c>
      <c r="Q575">
        <v>21.1</v>
      </c>
      <c r="R575">
        <v>37</v>
      </c>
      <c r="S575">
        <v>74</v>
      </c>
      <c r="T575">
        <v>25.2</v>
      </c>
      <c r="U575">
        <v>980.2</v>
      </c>
      <c r="V575">
        <v>1005.6</v>
      </c>
      <c r="W575">
        <v>1001.1</v>
      </c>
      <c r="X575">
        <v>1003.7</v>
      </c>
      <c r="Y575">
        <v>39.299999999999997</v>
      </c>
      <c r="Z575">
        <v>19.7</v>
      </c>
      <c r="AA575">
        <v>35946</v>
      </c>
    </row>
    <row r="576" spans="1:27" x14ac:dyDescent="0.3">
      <c r="A576" s="2">
        <v>44406</v>
      </c>
      <c r="B576">
        <v>26308.132387050911</v>
      </c>
      <c r="C576">
        <v>89903</v>
      </c>
      <c r="D576">
        <f t="shared" si="16"/>
        <v>151096638.09999999</v>
      </c>
      <c r="E576">
        <v>168071900</v>
      </c>
      <c r="F576">
        <v>26.6</v>
      </c>
      <c r="G576">
        <v>20.9</v>
      </c>
      <c r="H576">
        <v>33.700000000000003</v>
      </c>
      <c r="I576" s="4">
        <v>0.35</v>
      </c>
      <c r="J576">
        <v>5.3</v>
      </c>
      <c r="K576">
        <v>140</v>
      </c>
      <c r="L576">
        <v>3</v>
      </c>
      <c r="M576">
        <v>110</v>
      </c>
      <c r="N576">
        <v>1.4</v>
      </c>
      <c r="O576">
        <v>1252</v>
      </c>
      <c r="P576">
        <v>320</v>
      </c>
      <c r="Q576">
        <v>21.8</v>
      </c>
      <c r="R576">
        <v>48</v>
      </c>
      <c r="S576">
        <v>77</v>
      </c>
      <c r="T576">
        <v>26.1</v>
      </c>
      <c r="U576">
        <v>978.9</v>
      </c>
      <c r="V576">
        <v>1004.7</v>
      </c>
      <c r="W576">
        <v>1000</v>
      </c>
      <c r="X576">
        <v>1002.4</v>
      </c>
      <c r="Y576">
        <v>38.6</v>
      </c>
      <c r="Z576">
        <v>19.3</v>
      </c>
      <c r="AA576">
        <v>35946</v>
      </c>
    </row>
    <row r="577" spans="1:27" x14ac:dyDescent="0.3">
      <c r="A577" s="2">
        <v>44407</v>
      </c>
      <c r="B577">
        <v>24407.88064034627</v>
      </c>
      <c r="C577">
        <v>114887</v>
      </c>
      <c r="D577">
        <f t="shared" si="16"/>
        <v>203644356.80000001</v>
      </c>
      <c r="E577">
        <v>226523200</v>
      </c>
      <c r="F577">
        <v>26.7</v>
      </c>
      <c r="G577">
        <v>21.8</v>
      </c>
      <c r="H577">
        <v>32.799999999999997</v>
      </c>
      <c r="I577" s="4">
        <v>0.375</v>
      </c>
      <c r="J577">
        <v>4.9000000000000004</v>
      </c>
      <c r="K577">
        <v>160</v>
      </c>
      <c r="L577">
        <v>2.8</v>
      </c>
      <c r="M577">
        <v>140</v>
      </c>
      <c r="N577">
        <v>1.3</v>
      </c>
      <c r="O577">
        <v>1144</v>
      </c>
      <c r="P577">
        <v>340</v>
      </c>
      <c r="Q577">
        <v>22.7</v>
      </c>
      <c r="R577">
        <v>56</v>
      </c>
      <c r="S577">
        <v>80.8</v>
      </c>
      <c r="T577">
        <v>27.5</v>
      </c>
      <c r="U577">
        <v>977.8</v>
      </c>
      <c r="V577">
        <v>1002.8</v>
      </c>
      <c r="W577">
        <v>999.3</v>
      </c>
      <c r="X577">
        <v>1001.2</v>
      </c>
      <c r="Y577">
        <v>35.6</v>
      </c>
      <c r="Z577">
        <v>20.5</v>
      </c>
      <c r="AA577">
        <v>35946</v>
      </c>
    </row>
    <row r="578" spans="1:27" x14ac:dyDescent="0.3">
      <c r="A578" s="2">
        <v>44408</v>
      </c>
      <c r="B578">
        <v>17320.759822061391</v>
      </c>
      <c r="C578">
        <v>22550</v>
      </c>
      <c r="D578">
        <f t="shared" si="16"/>
        <v>27724440.800000001</v>
      </c>
      <c r="E578">
        <v>30839200</v>
      </c>
      <c r="F578">
        <v>26.8</v>
      </c>
      <c r="G578">
        <v>22.6</v>
      </c>
      <c r="H578">
        <v>34.1</v>
      </c>
      <c r="I578" s="4">
        <v>0.4</v>
      </c>
      <c r="J578">
        <v>6.4</v>
      </c>
      <c r="K578">
        <v>290</v>
      </c>
      <c r="L578">
        <v>3.5</v>
      </c>
      <c r="M578">
        <v>270</v>
      </c>
      <c r="N578">
        <v>1.1000000000000001</v>
      </c>
      <c r="O578">
        <v>968</v>
      </c>
      <c r="P578">
        <v>160</v>
      </c>
      <c r="Q578">
        <v>23.1</v>
      </c>
      <c r="R578">
        <v>55</v>
      </c>
      <c r="S578">
        <v>82.1</v>
      </c>
      <c r="T578">
        <v>28.3</v>
      </c>
      <c r="U578">
        <v>977.5</v>
      </c>
      <c r="V578">
        <v>1002.8</v>
      </c>
      <c r="W578">
        <v>999</v>
      </c>
      <c r="X578">
        <v>1000.9</v>
      </c>
      <c r="Y578">
        <v>35.6</v>
      </c>
      <c r="Z578">
        <v>21.5</v>
      </c>
      <c r="AA578">
        <v>35946</v>
      </c>
    </row>
    <row r="579" spans="1:27" x14ac:dyDescent="0.3">
      <c r="A579" s="2">
        <v>44409</v>
      </c>
      <c r="B579">
        <v>0</v>
      </c>
      <c r="C579">
        <v>0</v>
      </c>
      <c r="D579">
        <f>E579*0.903</f>
        <v>0</v>
      </c>
      <c r="E579">
        <v>0</v>
      </c>
      <c r="F579">
        <v>25.8</v>
      </c>
      <c r="G579">
        <v>23.2</v>
      </c>
      <c r="H579">
        <v>34.1</v>
      </c>
      <c r="I579" s="4">
        <v>16.100000000000001</v>
      </c>
      <c r="J579">
        <v>9.6</v>
      </c>
      <c r="K579">
        <v>110</v>
      </c>
      <c r="L579">
        <v>5.0999999999999996</v>
      </c>
      <c r="M579">
        <v>110</v>
      </c>
      <c r="N579">
        <v>1</v>
      </c>
      <c r="O579">
        <v>851</v>
      </c>
      <c r="P579">
        <v>110</v>
      </c>
      <c r="Q579">
        <v>23.8</v>
      </c>
      <c r="R579">
        <v>51</v>
      </c>
      <c r="S579">
        <v>89.5</v>
      </c>
      <c r="T579">
        <v>29.4</v>
      </c>
      <c r="U579">
        <v>977.9</v>
      </c>
      <c r="V579">
        <v>1002.8</v>
      </c>
      <c r="W579">
        <v>999.2</v>
      </c>
      <c r="X579">
        <v>1001.4</v>
      </c>
      <c r="Y579">
        <v>30.3</v>
      </c>
      <c r="Z579">
        <v>21.9</v>
      </c>
      <c r="AA579">
        <v>35979</v>
      </c>
    </row>
    <row r="580" spans="1:27" x14ac:dyDescent="0.3">
      <c r="A580" s="2">
        <v>44410</v>
      </c>
      <c r="B580">
        <v>22720.789420122059</v>
      </c>
      <c r="C580">
        <v>97161</v>
      </c>
      <c r="D580">
        <f t="shared" ref="D580:D609" si="17">E580*0.903</f>
        <v>164992728.59999999</v>
      </c>
      <c r="E580">
        <v>182716200</v>
      </c>
      <c r="F580">
        <v>25.5</v>
      </c>
      <c r="G580">
        <v>22.6</v>
      </c>
      <c r="H580">
        <v>29.9</v>
      </c>
      <c r="I580" s="4">
        <v>9.6999999999999993</v>
      </c>
      <c r="J580">
        <v>10</v>
      </c>
      <c r="K580">
        <v>290</v>
      </c>
      <c r="L580">
        <v>5.8</v>
      </c>
      <c r="M580">
        <v>290</v>
      </c>
      <c r="N580">
        <v>1.3</v>
      </c>
      <c r="O580">
        <v>1147</v>
      </c>
      <c r="P580">
        <v>290</v>
      </c>
      <c r="Q580">
        <v>23.5</v>
      </c>
      <c r="R580">
        <v>66</v>
      </c>
      <c r="S580">
        <v>89.5</v>
      </c>
      <c r="T580">
        <v>28.9</v>
      </c>
      <c r="U580">
        <v>980.5</v>
      </c>
      <c r="V580">
        <v>1006.8</v>
      </c>
      <c r="W580">
        <v>1002.2</v>
      </c>
      <c r="X580">
        <v>1004.1</v>
      </c>
      <c r="Y580">
        <v>28.3</v>
      </c>
      <c r="Z580">
        <v>22.6</v>
      </c>
      <c r="AA580">
        <v>35979</v>
      </c>
    </row>
    <row r="581" spans="1:27" x14ac:dyDescent="0.3">
      <c r="A581" s="2">
        <v>44411</v>
      </c>
      <c r="B581">
        <v>23000.113286541949</v>
      </c>
      <c r="C581">
        <v>86705</v>
      </c>
      <c r="D581">
        <f t="shared" si="17"/>
        <v>130029291</v>
      </c>
      <c r="E581">
        <v>143997000</v>
      </c>
      <c r="F581">
        <v>26.1</v>
      </c>
      <c r="G581">
        <v>22.5</v>
      </c>
      <c r="H581">
        <v>31.5</v>
      </c>
      <c r="I581" s="4">
        <v>0</v>
      </c>
      <c r="J581">
        <v>4.8</v>
      </c>
      <c r="K581">
        <v>110</v>
      </c>
      <c r="L581">
        <v>3.1</v>
      </c>
      <c r="M581">
        <v>160</v>
      </c>
      <c r="N581">
        <v>1</v>
      </c>
      <c r="O581">
        <v>867</v>
      </c>
      <c r="P581">
        <v>160</v>
      </c>
      <c r="Q581">
        <v>23.4</v>
      </c>
      <c r="R581">
        <v>63</v>
      </c>
      <c r="S581">
        <v>87</v>
      </c>
      <c r="T581">
        <v>28.7</v>
      </c>
      <c r="U581">
        <v>984.7</v>
      </c>
      <c r="V581">
        <v>1010.2</v>
      </c>
      <c r="W581">
        <v>1006.3</v>
      </c>
      <c r="X581">
        <v>1008.4</v>
      </c>
      <c r="Y581">
        <v>30.7</v>
      </c>
      <c r="Z581">
        <v>22.5</v>
      </c>
      <c r="AA581">
        <v>35979</v>
      </c>
    </row>
    <row r="582" spans="1:27" x14ac:dyDescent="0.3">
      <c r="A582" s="2">
        <v>44412</v>
      </c>
      <c r="B582">
        <v>23422.43008805297</v>
      </c>
      <c r="C582">
        <v>83080</v>
      </c>
      <c r="D582">
        <f t="shared" si="17"/>
        <v>127562024.10000001</v>
      </c>
      <c r="E582">
        <v>141264700</v>
      </c>
      <c r="F582">
        <v>27.2</v>
      </c>
      <c r="G582">
        <v>22.6</v>
      </c>
      <c r="H582">
        <v>32.9</v>
      </c>
      <c r="I582" s="4">
        <v>0</v>
      </c>
      <c r="J582">
        <v>8</v>
      </c>
      <c r="K582">
        <v>290</v>
      </c>
      <c r="L582">
        <v>5.3</v>
      </c>
      <c r="M582">
        <v>320</v>
      </c>
      <c r="N582">
        <v>1.3</v>
      </c>
      <c r="O582">
        <v>1122</v>
      </c>
      <c r="P582">
        <v>320</v>
      </c>
      <c r="Q582">
        <v>23.6</v>
      </c>
      <c r="R582">
        <v>56</v>
      </c>
      <c r="S582">
        <v>82.6</v>
      </c>
      <c r="T582">
        <v>29.1</v>
      </c>
      <c r="U582">
        <v>985.5</v>
      </c>
      <c r="V582">
        <v>1011</v>
      </c>
      <c r="W582">
        <v>1007</v>
      </c>
      <c r="X582">
        <v>1009.1</v>
      </c>
      <c r="Y582">
        <v>35.5</v>
      </c>
      <c r="Z582">
        <v>21.8</v>
      </c>
      <c r="AA582">
        <v>35979</v>
      </c>
    </row>
    <row r="583" spans="1:27" x14ac:dyDescent="0.3">
      <c r="A583" s="2">
        <v>44413</v>
      </c>
      <c r="B583">
        <v>20883.121836310169</v>
      </c>
      <c r="C583">
        <v>98584</v>
      </c>
      <c r="D583">
        <f t="shared" si="17"/>
        <v>169889607.30000001</v>
      </c>
      <c r="E583">
        <v>188139100</v>
      </c>
      <c r="F583">
        <v>27.4</v>
      </c>
      <c r="G583">
        <v>22.4</v>
      </c>
      <c r="H583">
        <v>33.700000000000003</v>
      </c>
      <c r="I583" s="4">
        <v>0</v>
      </c>
      <c r="J583">
        <v>6.1</v>
      </c>
      <c r="K583">
        <v>290</v>
      </c>
      <c r="L583">
        <v>4.0999999999999996</v>
      </c>
      <c r="M583">
        <v>320</v>
      </c>
      <c r="N583">
        <v>1.3</v>
      </c>
      <c r="O583">
        <v>1157</v>
      </c>
      <c r="P583">
        <v>320</v>
      </c>
      <c r="Q583">
        <v>23.4</v>
      </c>
      <c r="R583">
        <v>53</v>
      </c>
      <c r="S583">
        <v>81.400000000000006</v>
      </c>
      <c r="T583">
        <v>28.8</v>
      </c>
      <c r="U583">
        <v>982.8</v>
      </c>
      <c r="V583">
        <v>1008.7</v>
      </c>
      <c r="W583">
        <v>1003.9</v>
      </c>
      <c r="X583">
        <v>1006.3</v>
      </c>
      <c r="Y583">
        <v>36.799999999999997</v>
      </c>
      <c r="Z583">
        <v>22</v>
      </c>
      <c r="AA583">
        <v>35979</v>
      </c>
    </row>
    <row r="584" spans="1:27" x14ac:dyDescent="0.3">
      <c r="A584" s="2">
        <v>44414</v>
      </c>
      <c r="B584">
        <v>24025.40909153294</v>
      </c>
      <c r="C584">
        <v>79710</v>
      </c>
      <c r="D584">
        <f t="shared" si="17"/>
        <v>122573400.60000001</v>
      </c>
      <c r="E584">
        <v>135740200</v>
      </c>
      <c r="F584">
        <v>27.4</v>
      </c>
      <c r="G584">
        <v>22.8</v>
      </c>
      <c r="H584">
        <v>34.4</v>
      </c>
      <c r="I584" s="4">
        <v>0</v>
      </c>
      <c r="J584">
        <v>10.199999999999999</v>
      </c>
      <c r="K584">
        <v>70</v>
      </c>
      <c r="L584">
        <v>6</v>
      </c>
      <c r="M584">
        <v>70</v>
      </c>
      <c r="N584">
        <v>1.3</v>
      </c>
      <c r="O584">
        <v>1121</v>
      </c>
      <c r="P584">
        <v>160</v>
      </c>
      <c r="Q584">
        <v>22.8</v>
      </c>
      <c r="R584">
        <v>50</v>
      </c>
      <c r="S584">
        <v>78.400000000000006</v>
      </c>
      <c r="T584">
        <v>27.8</v>
      </c>
      <c r="U584">
        <v>980.3</v>
      </c>
      <c r="V584">
        <v>1005.7</v>
      </c>
      <c r="W584">
        <v>1000.3</v>
      </c>
      <c r="X584">
        <v>1003.7</v>
      </c>
      <c r="Y584">
        <v>38.299999999999997</v>
      </c>
      <c r="Z584">
        <v>22</v>
      </c>
      <c r="AA584">
        <v>35979</v>
      </c>
    </row>
    <row r="585" spans="1:27" x14ac:dyDescent="0.3">
      <c r="A585" s="2">
        <v>44415</v>
      </c>
      <c r="B585">
        <v>20870.797425592711</v>
      </c>
      <c r="C585">
        <v>21785</v>
      </c>
      <c r="D585">
        <f t="shared" si="17"/>
        <v>24555459.600000001</v>
      </c>
      <c r="E585">
        <v>27193200</v>
      </c>
      <c r="F585">
        <v>27</v>
      </c>
      <c r="G585">
        <v>22</v>
      </c>
      <c r="H585">
        <v>33</v>
      </c>
      <c r="I585" s="4">
        <v>0</v>
      </c>
      <c r="J585">
        <v>7.8</v>
      </c>
      <c r="K585">
        <v>320</v>
      </c>
      <c r="L585">
        <v>5.3</v>
      </c>
      <c r="M585">
        <v>20</v>
      </c>
      <c r="N585">
        <v>1.4</v>
      </c>
      <c r="O585">
        <v>1252</v>
      </c>
      <c r="P585">
        <v>320</v>
      </c>
      <c r="Q585">
        <v>22.3</v>
      </c>
      <c r="R585">
        <v>51</v>
      </c>
      <c r="S585">
        <v>77.400000000000006</v>
      </c>
      <c r="T585">
        <v>26.9</v>
      </c>
      <c r="U585">
        <v>979.8</v>
      </c>
      <c r="V585">
        <v>1005.1</v>
      </c>
      <c r="W585">
        <v>1001.1</v>
      </c>
      <c r="X585">
        <v>1003.3</v>
      </c>
      <c r="Y585">
        <v>35.4</v>
      </c>
      <c r="Z585">
        <v>21.5</v>
      </c>
      <c r="AA585">
        <v>35979</v>
      </c>
    </row>
    <row r="586" spans="1:27" x14ac:dyDescent="0.3">
      <c r="A586" s="2">
        <v>44416</v>
      </c>
      <c r="B586">
        <v>0</v>
      </c>
      <c r="C586">
        <v>0</v>
      </c>
      <c r="D586">
        <f t="shared" si="17"/>
        <v>0</v>
      </c>
      <c r="E586">
        <v>0</v>
      </c>
      <c r="F586">
        <v>23.8</v>
      </c>
      <c r="G586">
        <v>21</v>
      </c>
      <c r="H586">
        <v>28.7</v>
      </c>
      <c r="I586" s="4">
        <v>3</v>
      </c>
      <c r="J586">
        <v>7.8</v>
      </c>
      <c r="K586">
        <v>180</v>
      </c>
      <c r="L586">
        <v>3.8</v>
      </c>
      <c r="M586">
        <v>160</v>
      </c>
      <c r="N586">
        <v>1.4</v>
      </c>
      <c r="O586">
        <v>1180</v>
      </c>
      <c r="P586">
        <v>290</v>
      </c>
      <c r="Q586">
        <v>22.7</v>
      </c>
      <c r="R586">
        <v>67</v>
      </c>
      <c r="S586">
        <v>94.8</v>
      </c>
      <c r="T586">
        <v>27.7</v>
      </c>
      <c r="U586">
        <v>980.1</v>
      </c>
      <c r="V586">
        <v>1005.2</v>
      </c>
      <c r="W586">
        <v>1002.4</v>
      </c>
      <c r="X586">
        <v>1003.8</v>
      </c>
      <c r="Y586">
        <v>25.9</v>
      </c>
      <c r="Z586">
        <v>20.8</v>
      </c>
      <c r="AA586">
        <v>35979</v>
      </c>
    </row>
    <row r="587" spans="1:27" x14ac:dyDescent="0.3">
      <c r="A587" s="2">
        <v>44417</v>
      </c>
      <c r="B587">
        <v>21767.791979154099</v>
      </c>
      <c r="C587">
        <v>166105</v>
      </c>
      <c r="D587">
        <f t="shared" si="17"/>
        <v>282219375.90000004</v>
      </c>
      <c r="E587">
        <v>312535300</v>
      </c>
      <c r="F587">
        <v>25.1</v>
      </c>
      <c r="G587">
        <v>19.899999999999999</v>
      </c>
      <c r="H587">
        <v>30.9</v>
      </c>
      <c r="I587" s="4">
        <v>0</v>
      </c>
      <c r="J587">
        <v>10</v>
      </c>
      <c r="K587">
        <v>320</v>
      </c>
      <c r="L587">
        <v>6</v>
      </c>
      <c r="M587">
        <v>290</v>
      </c>
      <c r="N587">
        <v>2.5</v>
      </c>
      <c r="O587">
        <v>2158</v>
      </c>
      <c r="P587">
        <v>320</v>
      </c>
      <c r="Q587">
        <v>18.5</v>
      </c>
      <c r="R587">
        <v>50</v>
      </c>
      <c r="S587">
        <v>69</v>
      </c>
      <c r="T587">
        <v>21.4</v>
      </c>
      <c r="U587">
        <v>979.7</v>
      </c>
      <c r="V587">
        <v>1008.1</v>
      </c>
      <c r="W587">
        <v>1001.2</v>
      </c>
      <c r="X587">
        <v>1003.3</v>
      </c>
      <c r="Y587">
        <v>30.1</v>
      </c>
      <c r="Z587">
        <v>19.100000000000001</v>
      </c>
      <c r="AA587">
        <v>35979</v>
      </c>
    </row>
    <row r="588" spans="1:27" x14ac:dyDescent="0.3">
      <c r="A588" s="2">
        <v>44418</v>
      </c>
      <c r="B588">
        <v>22713.25853407905</v>
      </c>
      <c r="C588">
        <v>135115</v>
      </c>
      <c r="D588">
        <f t="shared" si="17"/>
        <v>196171693.20000002</v>
      </c>
      <c r="E588">
        <v>217244400</v>
      </c>
      <c r="F588">
        <v>22.2</v>
      </c>
      <c r="G588">
        <v>18.8</v>
      </c>
      <c r="H588">
        <v>26.5</v>
      </c>
      <c r="I588" s="4">
        <v>2.2000000000000002</v>
      </c>
      <c r="J588">
        <v>4</v>
      </c>
      <c r="K588">
        <v>140</v>
      </c>
      <c r="L588">
        <v>2.4</v>
      </c>
      <c r="M588">
        <v>140</v>
      </c>
      <c r="N588">
        <v>1</v>
      </c>
      <c r="O588">
        <v>832</v>
      </c>
      <c r="P588">
        <v>290</v>
      </c>
      <c r="Q588">
        <v>19.600000000000001</v>
      </c>
      <c r="R588">
        <v>65</v>
      </c>
      <c r="S588">
        <v>85.8</v>
      </c>
      <c r="T588">
        <v>22.8</v>
      </c>
      <c r="U588">
        <v>985.7</v>
      </c>
      <c r="V588">
        <v>1011.4</v>
      </c>
      <c r="W588">
        <v>1007.4</v>
      </c>
      <c r="X588">
        <v>1009.7</v>
      </c>
      <c r="Y588">
        <v>26.9</v>
      </c>
      <c r="Z588">
        <v>17.899999999999999</v>
      </c>
      <c r="AA588">
        <v>35979</v>
      </c>
    </row>
    <row r="589" spans="1:27" x14ac:dyDescent="0.3">
      <c r="A589" s="2">
        <v>44419</v>
      </c>
      <c r="B589">
        <v>22008.38067332526</v>
      </c>
      <c r="C589">
        <v>119766</v>
      </c>
      <c r="D589">
        <f t="shared" si="17"/>
        <v>185957137.80000001</v>
      </c>
      <c r="E589">
        <v>205932600</v>
      </c>
      <c r="F589">
        <v>24.6</v>
      </c>
      <c r="G589">
        <v>20.100000000000001</v>
      </c>
      <c r="H589">
        <v>30.8</v>
      </c>
      <c r="I589" s="4">
        <v>1.675</v>
      </c>
      <c r="J589">
        <v>6.3</v>
      </c>
      <c r="K589">
        <v>70</v>
      </c>
      <c r="L589">
        <v>3.6</v>
      </c>
      <c r="M589">
        <v>70</v>
      </c>
      <c r="N589">
        <v>1.3</v>
      </c>
      <c r="O589">
        <v>1162</v>
      </c>
      <c r="P589">
        <v>320</v>
      </c>
      <c r="Q589">
        <v>20.5</v>
      </c>
      <c r="R589">
        <v>46</v>
      </c>
      <c r="S589">
        <v>80.400000000000006</v>
      </c>
      <c r="T589">
        <v>24.1</v>
      </c>
      <c r="U589">
        <v>987.2</v>
      </c>
      <c r="V589">
        <v>1012.4</v>
      </c>
      <c r="W589">
        <v>1008.7</v>
      </c>
      <c r="X589">
        <v>1011.1</v>
      </c>
      <c r="Y589">
        <v>32.299999999999997</v>
      </c>
      <c r="Z589">
        <v>19.2</v>
      </c>
      <c r="AA589">
        <v>35979</v>
      </c>
    </row>
    <row r="590" spans="1:27" x14ac:dyDescent="0.3">
      <c r="A590" s="2">
        <v>44420</v>
      </c>
      <c r="B590">
        <v>21946.1426026767</v>
      </c>
      <c r="C590">
        <v>125047</v>
      </c>
      <c r="D590">
        <f t="shared" si="17"/>
        <v>203892794.70000002</v>
      </c>
      <c r="E590">
        <v>225794900</v>
      </c>
      <c r="F590">
        <v>24.6</v>
      </c>
      <c r="G590">
        <v>20.3</v>
      </c>
      <c r="H590">
        <v>30.6</v>
      </c>
      <c r="I590" s="4">
        <v>1.1499999999999999</v>
      </c>
      <c r="J590">
        <v>7.8</v>
      </c>
      <c r="K590">
        <v>160</v>
      </c>
      <c r="L590">
        <v>4.2</v>
      </c>
      <c r="M590">
        <v>160</v>
      </c>
      <c r="N590">
        <v>1.1000000000000001</v>
      </c>
      <c r="O590">
        <v>915</v>
      </c>
      <c r="P590">
        <v>140</v>
      </c>
      <c r="Q590">
        <v>20.8</v>
      </c>
      <c r="R590">
        <v>51</v>
      </c>
      <c r="S590">
        <v>82.3</v>
      </c>
      <c r="T590">
        <v>24.7</v>
      </c>
      <c r="U590">
        <v>986.7</v>
      </c>
      <c r="V590">
        <v>1012.6</v>
      </c>
      <c r="W590">
        <v>1008.1</v>
      </c>
      <c r="X590">
        <v>1010.5</v>
      </c>
      <c r="Y590">
        <v>32.700000000000003</v>
      </c>
      <c r="Z590">
        <v>19.3</v>
      </c>
      <c r="AA590">
        <v>35979</v>
      </c>
    </row>
    <row r="591" spans="1:27" x14ac:dyDescent="0.3">
      <c r="A591" s="2">
        <v>44421</v>
      </c>
      <c r="B591">
        <v>22815.005046895621</v>
      </c>
      <c r="C591">
        <v>67574</v>
      </c>
      <c r="D591">
        <f t="shared" si="17"/>
        <v>112395777.90000001</v>
      </c>
      <c r="E591">
        <v>124469300</v>
      </c>
      <c r="F591">
        <v>23.5</v>
      </c>
      <c r="G591">
        <v>19.899999999999999</v>
      </c>
      <c r="H591">
        <v>28.7</v>
      </c>
      <c r="I591" s="4">
        <v>0.625</v>
      </c>
      <c r="J591">
        <v>4.4000000000000004</v>
      </c>
      <c r="K591">
        <v>110</v>
      </c>
      <c r="L591">
        <v>2.6</v>
      </c>
      <c r="M591">
        <v>110</v>
      </c>
      <c r="N591">
        <v>1.2</v>
      </c>
      <c r="O591">
        <v>1067</v>
      </c>
      <c r="P591">
        <v>320</v>
      </c>
      <c r="Q591">
        <v>20.100000000000001</v>
      </c>
      <c r="R591">
        <v>61</v>
      </c>
      <c r="S591">
        <v>83</v>
      </c>
      <c r="T591">
        <v>23.5</v>
      </c>
      <c r="U591">
        <v>983.4</v>
      </c>
      <c r="V591">
        <v>1009.8</v>
      </c>
      <c r="W591">
        <v>1005.4</v>
      </c>
      <c r="X591">
        <v>1007.3</v>
      </c>
      <c r="Y591">
        <v>28.5</v>
      </c>
      <c r="Z591">
        <v>18.5</v>
      </c>
      <c r="AA591">
        <v>35979</v>
      </c>
    </row>
    <row r="592" spans="1:27" x14ac:dyDescent="0.3">
      <c r="A592" s="2">
        <v>44422</v>
      </c>
      <c r="B592">
        <v>23681.790425391209</v>
      </c>
      <c r="C592">
        <v>50810</v>
      </c>
      <c r="D592">
        <f t="shared" si="17"/>
        <v>80550579.900000006</v>
      </c>
      <c r="E592">
        <v>89203300</v>
      </c>
      <c r="F592">
        <v>22.1</v>
      </c>
      <c r="G592">
        <v>18</v>
      </c>
      <c r="H592">
        <v>26.9</v>
      </c>
      <c r="I592" s="4">
        <v>0.1</v>
      </c>
      <c r="J592">
        <v>5.2</v>
      </c>
      <c r="K592">
        <v>20</v>
      </c>
      <c r="L592">
        <v>2.5</v>
      </c>
      <c r="M592">
        <v>20</v>
      </c>
      <c r="N592">
        <v>1.1000000000000001</v>
      </c>
      <c r="O592">
        <v>984</v>
      </c>
      <c r="P592">
        <v>320</v>
      </c>
      <c r="Q592">
        <v>19.2</v>
      </c>
      <c r="R592">
        <v>62</v>
      </c>
      <c r="S592">
        <v>84.9</v>
      </c>
      <c r="T592">
        <v>22.3</v>
      </c>
      <c r="U592">
        <v>984.5</v>
      </c>
      <c r="V592">
        <v>1011.7</v>
      </c>
      <c r="W592">
        <v>1006.6</v>
      </c>
      <c r="X592">
        <v>1008.5</v>
      </c>
      <c r="Y592">
        <v>28.1</v>
      </c>
      <c r="Z592">
        <v>16.2</v>
      </c>
      <c r="AA592">
        <v>35979</v>
      </c>
    </row>
    <row r="593" spans="1:27" x14ac:dyDescent="0.3">
      <c r="A593" s="2">
        <v>44423</v>
      </c>
      <c r="B593">
        <v>0</v>
      </c>
      <c r="C593">
        <v>0</v>
      </c>
      <c r="D593">
        <f t="shared" si="17"/>
        <v>0</v>
      </c>
      <c r="E593">
        <v>0</v>
      </c>
      <c r="F593">
        <v>22.2</v>
      </c>
      <c r="G593">
        <v>15.8</v>
      </c>
      <c r="H593">
        <v>29.2</v>
      </c>
      <c r="I593" s="4">
        <v>0.6</v>
      </c>
      <c r="J593">
        <v>6.7</v>
      </c>
      <c r="K593">
        <v>140</v>
      </c>
      <c r="L593">
        <v>3.9</v>
      </c>
      <c r="M593">
        <v>160</v>
      </c>
      <c r="N593">
        <v>1.4</v>
      </c>
      <c r="O593">
        <v>1223</v>
      </c>
      <c r="P593">
        <v>140</v>
      </c>
      <c r="Q593">
        <v>18.600000000000001</v>
      </c>
      <c r="R593">
        <v>53</v>
      </c>
      <c r="S593">
        <v>82.8</v>
      </c>
      <c r="T593">
        <v>21.5</v>
      </c>
      <c r="U593">
        <v>990.7</v>
      </c>
      <c r="V593">
        <v>1017.6</v>
      </c>
      <c r="W593">
        <v>1011.6</v>
      </c>
      <c r="X593">
        <v>1014.9</v>
      </c>
      <c r="Y593">
        <v>31.2</v>
      </c>
      <c r="Z593">
        <v>13.3</v>
      </c>
      <c r="AA593">
        <v>35979</v>
      </c>
    </row>
    <row r="594" spans="1:27" x14ac:dyDescent="0.3">
      <c r="A594" s="2">
        <v>44424</v>
      </c>
      <c r="B594">
        <v>28616.755909959302</v>
      </c>
      <c r="C594">
        <v>186210</v>
      </c>
      <c r="D594">
        <f t="shared" si="17"/>
        <v>313391297.10000002</v>
      </c>
      <c r="E594">
        <v>347055700</v>
      </c>
      <c r="F594">
        <v>22.5</v>
      </c>
      <c r="G594">
        <v>17.899999999999999</v>
      </c>
      <c r="H594">
        <v>27.4</v>
      </c>
      <c r="I594" s="4">
        <v>1.1499999999999999</v>
      </c>
      <c r="J594">
        <v>6</v>
      </c>
      <c r="K594">
        <v>20</v>
      </c>
      <c r="L594">
        <v>3.3</v>
      </c>
      <c r="M594">
        <v>90</v>
      </c>
      <c r="N594">
        <v>1.5</v>
      </c>
      <c r="O594">
        <v>1294</v>
      </c>
      <c r="P594">
        <v>290</v>
      </c>
      <c r="Q594">
        <v>18.100000000000001</v>
      </c>
      <c r="R594">
        <v>51</v>
      </c>
      <c r="S594">
        <v>78.400000000000006</v>
      </c>
      <c r="T594">
        <v>20.8</v>
      </c>
      <c r="U594">
        <v>991.6</v>
      </c>
      <c r="V594">
        <v>1017.7</v>
      </c>
      <c r="W594">
        <v>1013.6</v>
      </c>
      <c r="X594">
        <v>1015.8</v>
      </c>
      <c r="Y594">
        <v>28.3</v>
      </c>
      <c r="Z594">
        <v>16.3</v>
      </c>
      <c r="AA594">
        <v>35979</v>
      </c>
    </row>
    <row r="595" spans="1:27" x14ac:dyDescent="0.3">
      <c r="A595" s="2">
        <v>44425</v>
      </c>
      <c r="B595">
        <v>33071.563877918248</v>
      </c>
      <c r="C595">
        <v>124259</v>
      </c>
      <c r="D595">
        <f t="shared" si="17"/>
        <v>182315970.90000001</v>
      </c>
      <c r="E595">
        <v>201900300</v>
      </c>
      <c r="F595">
        <v>22</v>
      </c>
      <c r="G595">
        <v>16.8</v>
      </c>
      <c r="H595">
        <v>28.1</v>
      </c>
      <c r="I595" s="4">
        <v>1.7</v>
      </c>
      <c r="J595">
        <v>6.3</v>
      </c>
      <c r="K595">
        <v>20</v>
      </c>
      <c r="L595">
        <v>3.1</v>
      </c>
      <c r="M595">
        <v>20</v>
      </c>
      <c r="N595">
        <v>1.2</v>
      </c>
      <c r="O595">
        <v>1039</v>
      </c>
      <c r="P595">
        <v>320</v>
      </c>
      <c r="Q595">
        <v>18.2</v>
      </c>
      <c r="R595">
        <v>55</v>
      </c>
      <c r="S595">
        <v>79.900000000000006</v>
      </c>
      <c r="T595">
        <v>20.9</v>
      </c>
      <c r="U595">
        <v>986.4</v>
      </c>
      <c r="V595">
        <v>1014.8</v>
      </c>
      <c r="W595">
        <v>1008.2</v>
      </c>
      <c r="X595">
        <v>1010.5</v>
      </c>
      <c r="Y595">
        <v>28.9</v>
      </c>
      <c r="Z595">
        <v>15.3</v>
      </c>
      <c r="AA595">
        <v>35979</v>
      </c>
    </row>
    <row r="596" spans="1:27" x14ac:dyDescent="0.3">
      <c r="A596" s="2">
        <v>44426</v>
      </c>
      <c r="B596">
        <v>31611.104171132622</v>
      </c>
      <c r="C596">
        <v>121612</v>
      </c>
      <c r="D596">
        <f t="shared" si="17"/>
        <v>190486766.40000001</v>
      </c>
      <c r="E596">
        <v>210948800</v>
      </c>
      <c r="F596">
        <v>22.5</v>
      </c>
      <c r="G596">
        <v>17.7</v>
      </c>
      <c r="H596">
        <v>27.2</v>
      </c>
      <c r="I596" s="4">
        <v>0</v>
      </c>
      <c r="J596">
        <v>5.3</v>
      </c>
      <c r="K596">
        <v>160</v>
      </c>
      <c r="L596">
        <v>3</v>
      </c>
      <c r="M596">
        <v>140</v>
      </c>
      <c r="N596">
        <v>1.2</v>
      </c>
      <c r="O596">
        <v>1008</v>
      </c>
      <c r="P596">
        <v>320</v>
      </c>
      <c r="Q596">
        <v>18</v>
      </c>
      <c r="R596">
        <v>58</v>
      </c>
      <c r="S596">
        <v>77.099999999999994</v>
      </c>
      <c r="T596">
        <v>20.6</v>
      </c>
      <c r="U596">
        <v>986.7</v>
      </c>
      <c r="V596">
        <v>1012.2</v>
      </c>
      <c r="W596">
        <v>1009.1</v>
      </c>
      <c r="X596">
        <v>1010.7</v>
      </c>
      <c r="Y596">
        <v>26.6</v>
      </c>
      <c r="Z596">
        <v>16.8</v>
      </c>
      <c r="AA596">
        <v>35979</v>
      </c>
    </row>
    <row r="597" spans="1:27" x14ac:dyDescent="0.3">
      <c r="A597" s="2">
        <v>44427</v>
      </c>
      <c r="B597">
        <v>30645.329068165069</v>
      </c>
      <c r="C597">
        <v>96481</v>
      </c>
      <c r="D597">
        <f t="shared" si="17"/>
        <v>163499166.59999999</v>
      </c>
      <c r="E597">
        <v>181062200</v>
      </c>
      <c r="F597">
        <v>22.2</v>
      </c>
      <c r="G597">
        <v>17.5</v>
      </c>
      <c r="H597">
        <v>27.9</v>
      </c>
      <c r="I597" s="4">
        <v>0</v>
      </c>
      <c r="J597">
        <v>5.7</v>
      </c>
      <c r="K597">
        <v>70</v>
      </c>
      <c r="L597">
        <v>3.1</v>
      </c>
      <c r="M597">
        <v>70</v>
      </c>
      <c r="N597">
        <v>1.3</v>
      </c>
      <c r="O597">
        <v>1128</v>
      </c>
      <c r="P597">
        <v>320</v>
      </c>
      <c r="Q597">
        <v>17.3</v>
      </c>
      <c r="R597">
        <v>54</v>
      </c>
      <c r="S597">
        <v>75.8</v>
      </c>
      <c r="T597">
        <v>19.8</v>
      </c>
      <c r="U597">
        <v>988.3</v>
      </c>
      <c r="V597">
        <v>1014.5</v>
      </c>
      <c r="W597">
        <v>1010.7</v>
      </c>
      <c r="X597">
        <v>1012.3</v>
      </c>
      <c r="Y597">
        <v>28.3</v>
      </c>
      <c r="Z597">
        <v>16.5</v>
      </c>
      <c r="AA597">
        <v>35979</v>
      </c>
    </row>
    <row r="598" spans="1:27" x14ac:dyDescent="0.3">
      <c r="A598" s="2">
        <v>44428</v>
      </c>
      <c r="B598">
        <v>26359.90239897748</v>
      </c>
      <c r="C598">
        <v>132527</v>
      </c>
      <c r="D598">
        <f t="shared" si="17"/>
        <v>220629087</v>
      </c>
      <c r="E598">
        <v>244329000</v>
      </c>
      <c r="F598">
        <v>23.3</v>
      </c>
      <c r="G598">
        <v>18.399999999999999</v>
      </c>
      <c r="H598">
        <v>29.2</v>
      </c>
      <c r="I598" s="4">
        <v>29.55</v>
      </c>
      <c r="J598">
        <v>5.0999999999999996</v>
      </c>
      <c r="K598">
        <v>140</v>
      </c>
      <c r="L598">
        <v>2.7</v>
      </c>
      <c r="M598">
        <v>160</v>
      </c>
      <c r="N598">
        <v>1</v>
      </c>
      <c r="O598">
        <v>839</v>
      </c>
      <c r="P598">
        <v>320</v>
      </c>
      <c r="Q598">
        <v>19.2</v>
      </c>
      <c r="R598">
        <v>53</v>
      </c>
      <c r="S598">
        <v>79.599999999999994</v>
      </c>
      <c r="T598">
        <v>22.2</v>
      </c>
      <c r="U598">
        <v>989.4</v>
      </c>
      <c r="V598">
        <v>1015</v>
      </c>
      <c r="W598">
        <v>1011</v>
      </c>
      <c r="X598">
        <v>1013.3</v>
      </c>
      <c r="Y598">
        <v>31.4</v>
      </c>
      <c r="Z598">
        <v>17.3</v>
      </c>
      <c r="AA598">
        <v>35979</v>
      </c>
    </row>
    <row r="599" spans="1:27" x14ac:dyDescent="0.3">
      <c r="A599" s="2">
        <v>44429</v>
      </c>
      <c r="B599">
        <v>25001.0045384962</v>
      </c>
      <c r="C599">
        <v>76025</v>
      </c>
      <c r="D599">
        <f t="shared" si="17"/>
        <v>130306782.90000001</v>
      </c>
      <c r="E599">
        <v>144304300</v>
      </c>
      <c r="F599">
        <v>22</v>
      </c>
      <c r="G599">
        <v>20.8</v>
      </c>
      <c r="H599">
        <v>23.3</v>
      </c>
      <c r="I599" s="4">
        <v>59.1</v>
      </c>
      <c r="J599">
        <v>4.5</v>
      </c>
      <c r="K599">
        <v>180</v>
      </c>
      <c r="L599">
        <v>2.7</v>
      </c>
      <c r="M599">
        <v>110</v>
      </c>
      <c r="N599">
        <v>0.7</v>
      </c>
      <c r="O599">
        <v>630</v>
      </c>
      <c r="P599">
        <v>180</v>
      </c>
      <c r="Q599">
        <v>21.5</v>
      </c>
      <c r="R599">
        <v>83</v>
      </c>
      <c r="S599">
        <v>97.5</v>
      </c>
      <c r="T599">
        <v>25.7</v>
      </c>
      <c r="U599">
        <v>982.1</v>
      </c>
      <c r="V599">
        <v>1012.5</v>
      </c>
      <c r="W599">
        <v>1000.9</v>
      </c>
      <c r="X599">
        <v>1006</v>
      </c>
      <c r="Y599">
        <v>23.6</v>
      </c>
      <c r="Z599">
        <v>19.100000000000001</v>
      </c>
      <c r="AA599">
        <v>35979</v>
      </c>
    </row>
    <row r="600" spans="1:27" x14ac:dyDescent="0.3">
      <c r="A600" s="2">
        <v>44430</v>
      </c>
      <c r="B600">
        <v>0</v>
      </c>
      <c r="C600">
        <v>0</v>
      </c>
      <c r="D600">
        <f t="shared" si="17"/>
        <v>0</v>
      </c>
      <c r="E600">
        <v>0</v>
      </c>
      <c r="F600">
        <v>22.4</v>
      </c>
      <c r="G600">
        <v>19.5</v>
      </c>
      <c r="H600">
        <v>25.9</v>
      </c>
      <c r="I600" s="4">
        <v>0</v>
      </c>
      <c r="J600">
        <v>7.4</v>
      </c>
      <c r="K600">
        <v>320</v>
      </c>
      <c r="L600">
        <v>5.0999999999999996</v>
      </c>
      <c r="M600">
        <v>320</v>
      </c>
      <c r="N600">
        <v>1.2</v>
      </c>
      <c r="O600">
        <v>1063</v>
      </c>
      <c r="P600">
        <v>320</v>
      </c>
      <c r="Q600">
        <v>19.8</v>
      </c>
      <c r="R600">
        <v>62</v>
      </c>
      <c r="S600">
        <v>86.9</v>
      </c>
      <c r="T600">
        <v>23.1</v>
      </c>
      <c r="U600">
        <v>984.8</v>
      </c>
      <c r="V600">
        <v>1011.5</v>
      </c>
      <c r="W600">
        <v>1006</v>
      </c>
      <c r="X600">
        <v>1008.8</v>
      </c>
      <c r="Y600">
        <v>24.3</v>
      </c>
      <c r="Z600">
        <v>18.600000000000001</v>
      </c>
      <c r="AA600">
        <v>35979</v>
      </c>
    </row>
    <row r="601" spans="1:27" x14ac:dyDescent="0.3">
      <c r="A601" s="2">
        <v>44431</v>
      </c>
      <c r="B601">
        <v>24221.595267806581</v>
      </c>
      <c r="C601">
        <v>162924.4</v>
      </c>
      <c r="D601">
        <f t="shared" si="17"/>
        <v>292338393.90000004</v>
      </c>
      <c r="E601">
        <v>323741300</v>
      </c>
      <c r="F601">
        <v>20</v>
      </c>
      <c r="G601">
        <v>18.3</v>
      </c>
      <c r="H601">
        <v>22.5</v>
      </c>
      <c r="I601" s="4">
        <v>41.6</v>
      </c>
      <c r="J601">
        <v>3.5</v>
      </c>
      <c r="K601">
        <v>320</v>
      </c>
      <c r="L601">
        <v>2.4</v>
      </c>
      <c r="M601">
        <v>320</v>
      </c>
      <c r="N601">
        <v>0.8</v>
      </c>
      <c r="O601">
        <v>682</v>
      </c>
      <c r="P601">
        <v>320</v>
      </c>
      <c r="Q601">
        <v>19.5</v>
      </c>
      <c r="R601">
        <v>75</v>
      </c>
      <c r="S601">
        <v>97.5</v>
      </c>
      <c r="T601">
        <v>22.6</v>
      </c>
      <c r="U601">
        <v>986.7</v>
      </c>
      <c r="V601">
        <v>1013.6</v>
      </c>
      <c r="W601">
        <v>1006.3</v>
      </c>
      <c r="X601">
        <v>1011</v>
      </c>
      <c r="Y601">
        <v>21.6</v>
      </c>
      <c r="Z601">
        <v>17.8</v>
      </c>
      <c r="AA601">
        <v>35979</v>
      </c>
    </row>
    <row r="602" spans="1:27" x14ac:dyDescent="0.3">
      <c r="A602" s="2">
        <v>44432</v>
      </c>
      <c r="B602">
        <v>23767.222494202651</v>
      </c>
      <c r="C602">
        <v>141110</v>
      </c>
      <c r="D602">
        <f t="shared" si="17"/>
        <v>212586698.09999999</v>
      </c>
      <c r="E602">
        <v>235422700</v>
      </c>
      <c r="F602">
        <v>22</v>
      </c>
      <c r="G602">
        <v>19.8</v>
      </c>
      <c r="H602">
        <v>24.8</v>
      </c>
      <c r="I602" s="4">
        <v>54.9</v>
      </c>
      <c r="J602">
        <v>6.6</v>
      </c>
      <c r="K602">
        <v>270</v>
      </c>
      <c r="L602">
        <v>3.1</v>
      </c>
      <c r="M602">
        <v>270</v>
      </c>
      <c r="N602">
        <v>0.9</v>
      </c>
      <c r="O602">
        <v>768</v>
      </c>
      <c r="P602">
        <v>320</v>
      </c>
      <c r="Q602">
        <v>21.8</v>
      </c>
      <c r="R602">
        <v>85</v>
      </c>
      <c r="S602">
        <v>99.4</v>
      </c>
      <c r="T602">
        <v>26.2</v>
      </c>
      <c r="U602">
        <v>978</v>
      </c>
      <c r="V602">
        <v>1006.3</v>
      </c>
      <c r="W602">
        <v>999</v>
      </c>
      <c r="X602">
        <v>1001.9</v>
      </c>
      <c r="Y602">
        <v>23.7</v>
      </c>
      <c r="Z602">
        <v>19.8</v>
      </c>
      <c r="AA602">
        <v>35979</v>
      </c>
    </row>
    <row r="603" spans="1:27" x14ac:dyDescent="0.3">
      <c r="A603" s="2">
        <v>44433</v>
      </c>
      <c r="B603">
        <v>23939.736005281309</v>
      </c>
      <c r="C603">
        <v>102555</v>
      </c>
      <c r="D603">
        <f t="shared" si="17"/>
        <v>169446595.5</v>
      </c>
      <c r="E603">
        <v>187648500</v>
      </c>
      <c r="F603">
        <v>21</v>
      </c>
      <c r="G603">
        <v>19.5</v>
      </c>
      <c r="H603">
        <v>23.8</v>
      </c>
      <c r="I603" s="4">
        <v>50.3</v>
      </c>
      <c r="J603">
        <v>5.7</v>
      </c>
      <c r="K603">
        <v>320</v>
      </c>
      <c r="L603">
        <v>2.8</v>
      </c>
      <c r="M603">
        <v>320</v>
      </c>
      <c r="N603">
        <v>0.7</v>
      </c>
      <c r="O603">
        <v>562</v>
      </c>
      <c r="P603">
        <v>160</v>
      </c>
      <c r="Q603">
        <v>20.8</v>
      </c>
      <c r="R603">
        <v>83</v>
      </c>
      <c r="S603">
        <v>99.4</v>
      </c>
      <c r="T603">
        <v>24.7</v>
      </c>
      <c r="U603">
        <v>983.9</v>
      </c>
      <c r="V603">
        <v>1010.5</v>
      </c>
      <c r="W603">
        <v>1004.4</v>
      </c>
      <c r="X603">
        <v>1008</v>
      </c>
      <c r="Y603">
        <v>22.5</v>
      </c>
      <c r="Z603">
        <v>19.5</v>
      </c>
      <c r="AA603">
        <v>35979</v>
      </c>
    </row>
    <row r="604" spans="1:27" x14ac:dyDescent="0.3">
      <c r="A604" s="2">
        <v>44434</v>
      </c>
      <c r="B604">
        <v>25775.533136648031</v>
      </c>
      <c r="C604">
        <v>54525</v>
      </c>
      <c r="D604">
        <f t="shared" si="17"/>
        <v>112521475.5</v>
      </c>
      <c r="E604">
        <v>124608500</v>
      </c>
      <c r="F604">
        <v>22.2</v>
      </c>
      <c r="G604">
        <v>18.899999999999999</v>
      </c>
      <c r="H604">
        <v>27.7</v>
      </c>
      <c r="I604" s="4">
        <v>0</v>
      </c>
      <c r="J604">
        <v>3.4</v>
      </c>
      <c r="K604">
        <v>140</v>
      </c>
      <c r="L604">
        <v>2.1</v>
      </c>
      <c r="M604">
        <v>140</v>
      </c>
      <c r="N604">
        <v>0.7</v>
      </c>
      <c r="O604">
        <v>581</v>
      </c>
      <c r="P604">
        <v>160</v>
      </c>
      <c r="Q604">
        <v>20.8</v>
      </c>
      <c r="R604">
        <v>72</v>
      </c>
      <c r="S604">
        <v>93.1</v>
      </c>
      <c r="T604">
        <v>24.6</v>
      </c>
      <c r="U604">
        <v>989.1</v>
      </c>
      <c r="V604">
        <v>1014.7</v>
      </c>
      <c r="W604">
        <v>1010</v>
      </c>
      <c r="X604">
        <v>1013.2</v>
      </c>
      <c r="Y604">
        <v>25.5</v>
      </c>
      <c r="Z604">
        <v>18.5</v>
      </c>
      <c r="AA604">
        <v>35979</v>
      </c>
    </row>
    <row r="605" spans="1:27" x14ac:dyDescent="0.3">
      <c r="A605" s="2">
        <v>44435</v>
      </c>
      <c r="B605">
        <v>32677.786413513899</v>
      </c>
      <c r="C605">
        <v>98328</v>
      </c>
      <c r="D605">
        <f t="shared" si="17"/>
        <v>230539331.40000001</v>
      </c>
      <c r="E605">
        <v>255303800</v>
      </c>
      <c r="F605">
        <v>20.5</v>
      </c>
      <c r="G605">
        <v>18.8</v>
      </c>
      <c r="H605">
        <v>22.7</v>
      </c>
      <c r="I605" s="4">
        <v>6.9</v>
      </c>
      <c r="J605">
        <v>6.2</v>
      </c>
      <c r="K605">
        <v>320</v>
      </c>
      <c r="L605">
        <v>3.4</v>
      </c>
      <c r="M605">
        <v>320</v>
      </c>
      <c r="N605">
        <v>0.6</v>
      </c>
      <c r="O605">
        <v>516</v>
      </c>
      <c r="P605">
        <v>320</v>
      </c>
      <c r="Q605">
        <v>20.3</v>
      </c>
      <c r="R605">
        <v>86</v>
      </c>
      <c r="S605">
        <v>99.3</v>
      </c>
      <c r="T605">
        <v>23.8</v>
      </c>
      <c r="U605">
        <v>989.1</v>
      </c>
      <c r="V605">
        <v>1014.3</v>
      </c>
      <c r="W605">
        <v>1012.1</v>
      </c>
      <c r="X605">
        <v>1013.4</v>
      </c>
      <c r="Y605">
        <v>23</v>
      </c>
      <c r="Z605">
        <v>18.100000000000001</v>
      </c>
      <c r="AA605">
        <v>35979</v>
      </c>
    </row>
    <row r="606" spans="1:27" x14ac:dyDescent="0.3">
      <c r="A606" s="2">
        <v>44436</v>
      </c>
      <c r="B606">
        <v>28450.030173249481</v>
      </c>
      <c r="C606">
        <v>86893</v>
      </c>
      <c r="D606">
        <f t="shared" si="17"/>
        <v>215233300.80000001</v>
      </c>
      <c r="E606">
        <v>238353600</v>
      </c>
      <c r="F606">
        <v>21.2</v>
      </c>
      <c r="G606">
        <v>17.3</v>
      </c>
      <c r="H606">
        <v>28.1</v>
      </c>
      <c r="I606" s="4">
        <v>7.95</v>
      </c>
      <c r="J606">
        <v>7.6</v>
      </c>
      <c r="K606">
        <v>320</v>
      </c>
      <c r="L606">
        <v>5</v>
      </c>
      <c r="M606">
        <v>320</v>
      </c>
      <c r="N606">
        <v>1.3</v>
      </c>
      <c r="O606">
        <v>1092</v>
      </c>
      <c r="P606">
        <v>320</v>
      </c>
      <c r="Q606">
        <v>18</v>
      </c>
      <c r="R606">
        <v>43</v>
      </c>
      <c r="S606">
        <v>84.5</v>
      </c>
      <c r="T606">
        <v>20.6</v>
      </c>
      <c r="U606">
        <v>990</v>
      </c>
      <c r="V606">
        <v>1016</v>
      </c>
      <c r="W606">
        <v>1013.1</v>
      </c>
      <c r="X606">
        <v>1014.3</v>
      </c>
      <c r="Y606">
        <v>24.3</v>
      </c>
      <c r="Z606">
        <v>15.8</v>
      </c>
      <c r="AA606">
        <v>35979</v>
      </c>
    </row>
    <row r="607" spans="1:27" x14ac:dyDescent="0.3">
      <c r="A607" s="2">
        <v>44437</v>
      </c>
      <c r="B607">
        <v>0</v>
      </c>
      <c r="C607">
        <v>0</v>
      </c>
      <c r="D607">
        <f t="shared" si="17"/>
        <v>0</v>
      </c>
      <c r="E607">
        <v>0</v>
      </c>
      <c r="F607">
        <v>20.7</v>
      </c>
      <c r="G607">
        <v>18.3</v>
      </c>
      <c r="H607">
        <v>25.2</v>
      </c>
      <c r="I607" s="4">
        <v>9</v>
      </c>
      <c r="J607">
        <v>7</v>
      </c>
      <c r="K607">
        <v>290</v>
      </c>
      <c r="L607">
        <v>4.2</v>
      </c>
      <c r="M607">
        <v>320</v>
      </c>
      <c r="N607">
        <v>0.8</v>
      </c>
      <c r="O607">
        <v>689</v>
      </c>
      <c r="P607">
        <v>140</v>
      </c>
      <c r="Q607">
        <v>18.899999999999999</v>
      </c>
      <c r="R607">
        <v>64</v>
      </c>
      <c r="S607">
        <v>90.3</v>
      </c>
      <c r="T607">
        <v>21.8</v>
      </c>
      <c r="U607">
        <v>990</v>
      </c>
      <c r="V607">
        <v>1015.6</v>
      </c>
      <c r="W607">
        <v>1012.5</v>
      </c>
      <c r="X607">
        <v>1014.2</v>
      </c>
      <c r="Y607">
        <v>24.1</v>
      </c>
      <c r="Z607">
        <v>17.2</v>
      </c>
      <c r="AA607">
        <v>35979</v>
      </c>
    </row>
    <row r="608" spans="1:27" x14ac:dyDescent="0.3">
      <c r="A608" s="2">
        <v>44438</v>
      </c>
      <c r="B608">
        <v>27752.36566405648</v>
      </c>
      <c r="C608">
        <v>218715</v>
      </c>
      <c r="D608">
        <f t="shared" si="17"/>
        <v>517381706.10000002</v>
      </c>
      <c r="E608">
        <v>572958700</v>
      </c>
      <c r="F608">
        <v>20.100000000000001</v>
      </c>
      <c r="G608">
        <v>16.899999999999999</v>
      </c>
      <c r="H608">
        <v>25.2</v>
      </c>
      <c r="I608" s="4">
        <v>0</v>
      </c>
      <c r="J608">
        <v>4.3</v>
      </c>
      <c r="K608">
        <v>360</v>
      </c>
      <c r="L608">
        <v>3</v>
      </c>
      <c r="M608">
        <v>340</v>
      </c>
      <c r="N608">
        <v>0.8</v>
      </c>
      <c r="O608">
        <v>668</v>
      </c>
      <c r="P608">
        <v>320</v>
      </c>
      <c r="Q608">
        <v>17.899999999999999</v>
      </c>
      <c r="R608">
        <v>62</v>
      </c>
      <c r="S608">
        <v>88.5</v>
      </c>
      <c r="T608">
        <v>20.5</v>
      </c>
      <c r="U608">
        <v>992.1</v>
      </c>
      <c r="V608">
        <v>1017.6</v>
      </c>
      <c r="W608">
        <v>1014.9</v>
      </c>
      <c r="X608">
        <v>1016.4</v>
      </c>
      <c r="Y608">
        <v>23.8</v>
      </c>
      <c r="Z608">
        <v>15.9</v>
      </c>
      <c r="AA608">
        <v>35979</v>
      </c>
    </row>
    <row r="609" spans="1:27" x14ac:dyDescent="0.3">
      <c r="A609" s="2">
        <v>44439</v>
      </c>
      <c r="B609">
        <v>34172.953078803803</v>
      </c>
      <c r="C609">
        <v>185912</v>
      </c>
      <c r="D609">
        <f t="shared" si="17"/>
        <v>428345996.40000004</v>
      </c>
      <c r="E609">
        <v>474358800</v>
      </c>
      <c r="F609">
        <v>20.3</v>
      </c>
      <c r="G609">
        <v>17.8</v>
      </c>
      <c r="H609">
        <v>24.6</v>
      </c>
      <c r="I609" s="4">
        <v>15.1</v>
      </c>
      <c r="J609">
        <v>2.8</v>
      </c>
      <c r="K609">
        <v>270</v>
      </c>
      <c r="L609">
        <v>2.1</v>
      </c>
      <c r="M609">
        <v>320</v>
      </c>
      <c r="N609">
        <v>0.6</v>
      </c>
      <c r="O609">
        <v>488</v>
      </c>
      <c r="P609">
        <v>290</v>
      </c>
      <c r="Q609">
        <v>18.899999999999999</v>
      </c>
      <c r="R609">
        <v>67</v>
      </c>
      <c r="S609">
        <v>93</v>
      </c>
      <c r="T609">
        <v>21.9</v>
      </c>
      <c r="U609">
        <v>991.6</v>
      </c>
      <c r="V609">
        <v>1018</v>
      </c>
      <c r="W609">
        <v>1013.6</v>
      </c>
      <c r="X609">
        <v>1016</v>
      </c>
      <c r="Y609">
        <v>22.4</v>
      </c>
      <c r="Z609">
        <v>17.8</v>
      </c>
      <c r="AA609">
        <v>35979</v>
      </c>
    </row>
    <row r="610" spans="1:27" x14ac:dyDescent="0.3">
      <c r="A610" s="2">
        <v>44440</v>
      </c>
      <c r="B610">
        <v>30440.857478229831</v>
      </c>
      <c r="C610">
        <v>174185</v>
      </c>
      <c r="D610">
        <f>E610*0.907</f>
        <v>398211003.30000001</v>
      </c>
      <c r="E610">
        <v>439041900</v>
      </c>
      <c r="F610">
        <v>19.3</v>
      </c>
      <c r="G610">
        <v>18</v>
      </c>
      <c r="H610">
        <v>21.1</v>
      </c>
      <c r="I610" s="4">
        <v>111</v>
      </c>
      <c r="J610">
        <v>4.5999999999999996</v>
      </c>
      <c r="K610">
        <v>270</v>
      </c>
      <c r="L610">
        <v>3.2</v>
      </c>
      <c r="M610">
        <v>270</v>
      </c>
      <c r="N610">
        <v>0.8</v>
      </c>
      <c r="O610">
        <v>658</v>
      </c>
      <c r="P610">
        <v>320</v>
      </c>
      <c r="Q610">
        <v>19.2</v>
      </c>
      <c r="R610">
        <v>94</v>
      </c>
      <c r="S610">
        <v>99.8</v>
      </c>
      <c r="T610">
        <v>22.2</v>
      </c>
      <c r="U610">
        <v>986.6</v>
      </c>
      <c r="V610">
        <v>1013.6</v>
      </c>
      <c r="W610">
        <v>1009.7</v>
      </c>
      <c r="X610">
        <v>1010.9</v>
      </c>
      <c r="Y610">
        <v>20.9</v>
      </c>
      <c r="Z610">
        <v>18</v>
      </c>
      <c r="AA610">
        <v>36007</v>
      </c>
    </row>
    <row r="611" spans="1:27" x14ac:dyDescent="0.3">
      <c r="A611" s="2">
        <v>44441</v>
      </c>
      <c r="B611">
        <v>27155.063942667599</v>
      </c>
      <c r="C611">
        <v>185355</v>
      </c>
      <c r="D611">
        <f t="shared" ref="D611:D639" si="18">E611*0.907</f>
        <v>391060215.30000001</v>
      </c>
      <c r="E611">
        <v>431157900</v>
      </c>
      <c r="F611">
        <v>20.399999999999999</v>
      </c>
      <c r="G611">
        <v>17.100000000000001</v>
      </c>
      <c r="H611">
        <v>23.8</v>
      </c>
      <c r="I611" s="4">
        <v>0</v>
      </c>
      <c r="J611">
        <v>3.7</v>
      </c>
      <c r="K611">
        <v>160</v>
      </c>
      <c r="L611">
        <v>2.2999999999999998</v>
      </c>
      <c r="M611">
        <v>290</v>
      </c>
      <c r="N611">
        <v>1.2</v>
      </c>
      <c r="O611">
        <v>1014</v>
      </c>
      <c r="P611">
        <v>160</v>
      </c>
      <c r="Q611">
        <v>17.7</v>
      </c>
      <c r="R611">
        <v>64</v>
      </c>
      <c r="S611">
        <v>86.5</v>
      </c>
      <c r="T611">
        <v>20.3</v>
      </c>
      <c r="U611">
        <v>987.2</v>
      </c>
      <c r="V611">
        <v>1012.7</v>
      </c>
      <c r="W611">
        <v>1009.8</v>
      </c>
      <c r="X611">
        <v>1011.3</v>
      </c>
      <c r="Y611">
        <v>23.6</v>
      </c>
      <c r="Z611">
        <v>15</v>
      </c>
      <c r="AA611">
        <v>36007</v>
      </c>
    </row>
    <row r="612" spans="1:27" x14ac:dyDescent="0.3">
      <c r="A612" s="2">
        <v>44442</v>
      </c>
      <c r="B612">
        <v>26677.097364251091</v>
      </c>
      <c r="C612">
        <v>226800</v>
      </c>
      <c r="D612">
        <f t="shared" si="18"/>
        <v>475414934</v>
      </c>
      <c r="E612">
        <v>524162000</v>
      </c>
      <c r="F612">
        <v>20.3</v>
      </c>
      <c r="G612">
        <v>15.7</v>
      </c>
      <c r="H612">
        <v>25.9</v>
      </c>
      <c r="I612" s="4">
        <v>0</v>
      </c>
      <c r="J612">
        <v>4.3</v>
      </c>
      <c r="K612">
        <v>160</v>
      </c>
      <c r="L612">
        <v>2.8</v>
      </c>
      <c r="M612">
        <v>50</v>
      </c>
      <c r="N612">
        <v>1.3</v>
      </c>
      <c r="O612">
        <v>1151</v>
      </c>
      <c r="P612">
        <v>320</v>
      </c>
      <c r="Q612">
        <v>16.8</v>
      </c>
      <c r="R612">
        <v>53</v>
      </c>
      <c r="S612">
        <v>82.5</v>
      </c>
      <c r="T612">
        <v>19.2</v>
      </c>
      <c r="U612">
        <v>986.6</v>
      </c>
      <c r="V612">
        <v>1014.1</v>
      </c>
      <c r="W612">
        <v>1008.9</v>
      </c>
      <c r="X612">
        <v>1010.9</v>
      </c>
      <c r="Y612">
        <v>24.4</v>
      </c>
      <c r="Z612">
        <v>14.2</v>
      </c>
      <c r="AA612">
        <v>36007</v>
      </c>
    </row>
    <row r="613" spans="1:27" x14ac:dyDescent="0.3">
      <c r="A613" s="2">
        <v>44443</v>
      </c>
      <c r="B613">
        <v>27341.101515970418</v>
      </c>
      <c r="C613">
        <v>162285</v>
      </c>
      <c r="D613">
        <f t="shared" si="18"/>
        <v>329488520.30000001</v>
      </c>
      <c r="E613">
        <v>363272900</v>
      </c>
      <c r="F613">
        <v>19</v>
      </c>
      <c r="G613">
        <v>13.3</v>
      </c>
      <c r="H613">
        <v>25.4</v>
      </c>
      <c r="I613" s="4">
        <v>0.133333333</v>
      </c>
      <c r="J613">
        <v>5.6</v>
      </c>
      <c r="K613">
        <v>140</v>
      </c>
      <c r="L613">
        <v>3.3</v>
      </c>
      <c r="M613">
        <v>140</v>
      </c>
      <c r="N613">
        <v>1.2</v>
      </c>
      <c r="O613">
        <v>1062</v>
      </c>
      <c r="P613">
        <v>320</v>
      </c>
      <c r="Q613">
        <v>15.6</v>
      </c>
      <c r="R613">
        <v>50</v>
      </c>
      <c r="S613">
        <v>83.1</v>
      </c>
      <c r="T613">
        <v>17.7</v>
      </c>
      <c r="U613">
        <v>991.9</v>
      </c>
      <c r="V613">
        <v>1019.4</v>
      </c>
      <c r="W613">
        <v>1014</v>
      </c>
      <c r="X613">
        <v>1016.4</v>
      </c>
      <c r="Y613">
        <v>25.1</v>
      </c>
      <c r="Z613">
        <v>11.1</v>
      </c>
      <c r="AA613">
        <v>36007</v>
      </c>
    </row>
    <row r="614" spans="1:27" x14ac:dyDescent="0.3">
      <c r="A614" s="2">
        <v>44444</v>
      </c>
      <c r="B614">
        <v>0</v>
      </c>
      <c r="C614">
        <v>0</v>
      </c>
      <c r="D614">
        <f t="shared" si="18"/>
        <v>0</v>
      </c>
      <c r="E614">
        <v>0</v>
      </c>
      <c r="F614">
        <v>19.5</v>
      </c>
      <c r="G614">
        <v>13.4</v>
      </c>
      <c r="H614">
        <v>25.8</v>
      </c>
      <c r="I614" s="4">
        <v>0.26666666700000002</v>
      </c>
      <c r="J614">
        <v>5.2</v>
      </c>
      <c r="K614">
        <v>140</v>
      </c>
      <c r="L614">
        <v>2.9</v>
      </c>
      <c r="M614">
        <v>140</v>
      </c>
      <c r="N614">
        <v>1.4</v>
      </c>
      <c r="O614">
        <v>1229</v>
      </c>
      <c r="P614">
        <v>320</v>
      </c>
      <c r="Q614">
        <v>15.3</v>
      </c>
      <c r="R614">
        <v>55</v>
      </c>
      <c r="S614">
        <v>79.400000000000006</v>
      </c>
      <c r="T614">
        <v>17.399999999999999</v>
      </c>
      <c r="U614">
        <v>995</v>
      </c>
      <c r="V614">
        <v>1021</v>
      </c>
      <c r="W614">
        <v>1017.8</v>
      </c>
      <c r="X614">
        <v>1019.5</v>
      </c>
      <c r="Y614">
        <v>25.6</v>
      </c>
      <c r="Z614">
        <v>11.6</v>
      </c>
      <c r="AA614">
        <v>36007</v>
      </c>
    </row>
    <row r="615" spans="1:27" x14ac:dyDescent="0.3">
      <c r="A615" s="2">
        <v>44445</v>
      </c>
      <c r="B615">
        <v>29721.747842658831</v>
      </c>
      <c r="C615">
        <v>307482</v>
      </c>
      <c r="D615">
        <f t="shared" si="18"/>
        <v>716140806.30000007</v>
      </c>
      <c r="E615">
        <v>789570900</v>
      </c>
      <c r="F615">
        <v>19.8</v>
      </c>
      <c r="G615">
        <v>15</v>
      </c>
      <c r="H615">
        <v>25.3</v>
      </c>
      <c r="I615" s="4">
        <v>0.4</v>
      </c>
      <c r="J615">
        <v>8.5</v>
      </c>
      <c r="K615">
        <v>140</v>
      </c>
      <c r="L615">
        <v>4.9000000000000004</v>
      </c>
      <c r="M615">
        <v>140</v>
      </c>
      <c r="N615">
        <v>2</v>
      </c>
      <c r="O615">
        <v>1743</v>
      </c>
      <c r="P615">
        <v>320</v>
      </c>
      <c r="Q615">
        <v>15.6</v>
      </c>
      <c r="R615">
        <v>50</v>
      </c>
      <c r="S615">
        <v>79.5</v>
      </c>
      <c r="T615">
        <v>17.8</v>
      </c>
      <c r="U615">
        <v>994.3</v>
      </c>
      <c r="V615">
        <v>1021.1</v>
      </c>
      <c r="W615">
        <v>1017</v>
      </c>
      <c r="X615">
        <v>1018.8</v>
      </c>
      <c r="Y615">
        <v>23.6</v>
      </c>
      <c r="Z615">
        <v>13.6</v>
      </c>
      <c r="AA615">
        <v>36007</v>
      </c>
    </row>
    <row r="616" spans="1:27" x14ac:dyDescent="0.3">
      <c r="A616" s="2">
        <v>44446</v>
      </c>
      <c r="B616">
        <v>27941.78095147487</v>
      </c>
      <c r="C616">
        <v>253176</v>
      </c>
      <c r="D616">
        <f t="shared" si="18"/>
        <v>544184762.39999998</v>
      </c>
      <c r="E616">
        <v>599983200</v>
      </c>
      <c r="F616">
        <v>18.5</v>
      </c>
      <c r="G616">
        <v>17.100000000000001</v>
      </c>
      <c r="H616">
        <v>19.600000000000001</v>
      </c>
      <c r="I616" s="4">
        <v>30.3</v>
      </c>
      <c r="J616">
        <v>2.9</v>
      </c>
      <c r="K616">
        <v>320</v>
      </c>
      <c r="L616">
        <v>2.5</v>
      </c>
      <c r="M616">
        <v>290</v>
      </c>
      <c r="N616">
        <v>0.3</v>
      </c>
      <c r="O616">
        <v>256</v>
      </c>
      <c r="P616">
        <v>320</v>
      </c>
      <c r="Q616">
        <v>18.399999999999999</v>
      </c>
      <c r="R616">
        <v>99</v>
      </c>
      <c r="S616">
        <v>100</v>
      </c>
      <c r="T616">
        <v>21.2</v>
      </c>
      <c r="U616">
        <v>986.3</v>
      </c>
      <c r="V616">
        <v>1017.2</v>
      </c>
      <c r="W616">
        <v>1007.2</v>
      </c>
      <c r="X616">
        <v>1010.7</v>
      </c>
      <c r="Y616">
        <v>20.2</v>
      </c>
      <c r="Z616">
        <v>17.100000000000001</v>
      </c>
      <c r="AA616">
        <v>36007</v>
      </c>
    </row>
    <row r="617" spans="1:27" x14ac:dyDescent="0.3">
      <c r="A617" s="2">
        <v>44447</v>
      </c>
      <c r="B617">
        <v>28993.550849637199</v>
      </c>
      <c r="C617">
        <v>282180</v>
      </c>
      <c r="D617">
        <f t="shared" si="18"/>
        <v>682241772</v>
      </c>
      <c r="E617">
        <v>752196000</v>
      </c>
      <c r="F617">
        <v>20.9</v>
      </c>
      <c r="G617">
        <v>16.2</v>
      </c>
      <c r="H617">
        <v>26.6</v>
      </c>
      <c r="I617" s="4">
        <v>26.93333333</v>
      </c>
      <c r="J617">
        <v>8.8000000000000007</v>
      </c>
      <c r="K617">
        <v>290</v>
      </c>
      <c r="L617">
        <v>5.9</v>
      </c>
      <c r="M617">
        <v>290</v>
      </c>
      <c r="N617">
        <v>1.9</v>
      </c>
      <c r="O617">
        <v>1674</v>
      </c>
      <c r="P617">
        <v>290</v>
      </c>
      <c r="Q617">
        <v>18.2</v>
      </c>
      <c r="R617">
        <v>58</v>
      </c>
      <c r="S617">
        <v>86.9</v>
      </c>
      <c r="T617">
        <v>21</v>
      </c>
      <c r="U617">
        <v>986</v>
      </c>
      <c r="V617">
        <v>1014.1</v>
      </c>
      <c r="W617">
        <v>1007.3</v>
      </c>
      <c r="X617">
        <v>1010.1</v>
      </c>
      <c r="Y617">
        <v>25.1</v>
      </c>
      <c r="Z617">
        <v>14.4</v>
      </c>
      <c r="AA617">
        <v>36007</v>
      </c>
    </row>
    <row r="618" spans="1:27" x14ac:dyDescent="0.3">
      <c r="A618" s="2">
        <v>44448</v>
      </c>
      <c r="B618">
        <v>30712.65267636512</v>
      </c>
      <c r="C618">
        <v>269106</v>
      </c>
      <c r="D618">
        <f t="shared" si="18"/>
        <v>718492022.39999998</v>
      </c>
      <c r="E618">
        <v>792163200</v>
      </c>
      <c r="F618">
        <v>19.399999999999999</v>
      </c>
      <c r="G618">
        <v>14.2</v>
      </c>
      <c r="H618">
        <v>26.5</v>
      </c>
      <c r="I618" s="4">
        <v>23.56666667</v>
      </c>
      <c r="J618">
        <v>3.4</v>
      </c>
      <c r="K618">
        <v>90</v>
      </c>
      <c r="L618">
        <v>2.2999999999999998</v>
      </c>
      <c r="M618">
        <v>320</v>
      </c>
      <c r="N618">
        <v>1</v>
      </c>
      <c r="O618">
        <v>896</v>
      </c>
      <c r="P618">
        <v>320</v>
      </c>
      <c r="Q618">
        <v>16.899999999999999</v>
      </c>
      <c r="R618">
        <v>53</v>
      </c>
      <c r="S618">
        <v>87.3</v>
      </c>
      <c r="T618">
        <v>19.3</v>
      </c>
      <c r="U618">
        <v>990.3</v>
      </c>
      <c r="V618">
        <v>1016.2</v>
      </c>
      <c r="W618">
        <v>1013</v>
      </c>
      <c r="X618">
        <v>1014.7</v>
      </c>
      <c r="Y618">
        <v>24.6</v>
      </c>
      <c r="Z618">
        <v>12.4</v>
      </c>
      <c r="AA618">
        <v>36007</v>
      </c>
    </row>
    <row r="619" spans="1:27" x14ac:dyDescent="0.3">
      <c r="A619" s="2">
        <v>44449</v>
      </c>
      <c r="B619">
        <v>35532.755711576603</v>
      </c>
      <c r="C619">
        <v>253635</v>
      </c>
      <c r="D619">
        <f t="shared" si="18"/>
        <v>777567653.39999998</v>
      </c>
      <c r="E619">
        <v>857296200</v>
      </c>
      <c r="F619">
        <v>20.399999999999999</v>
      </c>
      <c r="G619">
        <v>16</v>
      </c>
      <c r="H619">
        <v>26.1</v>
      </c>
      <c r="I619" s="4">
        <v>20.2</v>
      </c>
      <c r="J619">
        <v>5.0999999999999996</v>
      </c>
      <c r="K619">
        <v>180</v>
      </c>
      <c r="L619">
        <v>2.6</v>
      </c>
      <c r="M619">
        <v>180</v>
      </c>
      <c r="N619">
        <v>1</v>
      </c>
      <c r="O619">
        <v>830</v>
      </c>
      <c r="P619">
        <v>320</v>
      </c>
      <c r="Q619">
        <v>18.399999999999999</v>
      </c>
      <c r="R619">
        <v>67</v>
      </c>
      <c r="S619">
        <v>89.9</v>
      </c>
      <c r="T619">
        <v>21.3</v>
      </c>
      <c r="U619">
        <v>989.6</v>
      </c>
      <c r="V619">
        <v>1015.4</v>
      </c>
      <c r="W619">
        <v>1011.9</v>
      </c>
      <c r="X619">
        <v>1013.9</v>
      </c>
      <c r="Y619">
        <v>24.9</v>
      </c>
      <c r="Z619">
        <v>15.1</v>
      </c>
      <c r="AA619">
        <v>36007</v>
      </c>
    </row>
    <row r="620" spans="1:27" x14ac:dyDescent="0.3">
      <c r="A620" s="2">
        <v>44450</v>
      </c>
      <c r="B620">
        <v>35410.999295074856</v>
      </c>
      <c r="C620">
        <v>248570</v>
      </c>
      <c r="D620">
        <f t="shared" si="18"/>
        <v>759947001.60000002</v>
      </c>
      <c r="E620">
        <v>837868800</v>
      </c>
      <c r="F620">
        <v>21.3</v>
      </c>
      <c r="G620">
        <v>17.5</v>
      </c>
      <c r="H620">
        <v>28.3</v>
      </c>
      <c r="I620" s="4">
        <v>16.833333329999999</v>
      </c>
      <c r="J620">
        <v>4.7</v>
      </c>
      <c r="K620">
        <v>160</v>
      </c>
      <c r="L620">
        <v>2.6</v>
      </c>
      <c r="M620">
        <v>140</v>
      </c>
      <c r="N620">
        <v>1</v>
      </c>
      <c r="O620">
        <v>890</v>
      </c>
      <c r="P620">
        <v>160</v>
      </c>
      <c r="Q620">
        <v>18.8</v>
      </c>
      <c r="R620">
        <v>58</v>
      </c>
      <c r="S620">
        <v>87.9</v>
      </c>
      <c r="T620">
        <v>21.8</v>
      </c>
      <c r="U620">
        <v>989</v>
      </c>
      <c r="V620">
        <v>1015</v>
      </c>
      <c r="W620">
        <v>1010.4</v>
      </c>
      <c r="X620">
        <v>1013.2</v>
      </c>
      <c r="Y620">
        <v>27.8</v>
      </c>
      <c r="Z620">
        <v>15.3</v>
      </c>
      <c r="AA620">
        <v>36007</v>
      </c>
    </row>
    <row r="621" spans="1:27" x14ac:dyDescent="0.3">
      <c r="A621" s="2">
        <v>44451</v>
      </c>
      <c r="B621">
        <v>0</v>
      </c>
      <c r="C621">
        <v>0</v>
      </c>
      <c r="D621">
        <f t="shared" si="18"/>
        <v>0</v>
      </c>
      <c r="E621">
        <v>0</v>
      </c>
      <c r="F621">
        <v>21.8</v>
      </c>
      <c r="G621">
        <v>14.4</v>
      </c>
      <c r="H621">
        <v>28.8</v>
      </c>
      <c r="I621" s="4">
        <v>13.46666667</v>
      </c>
      <c r="J621">
        <v>5.8</v>
      </c>
      <c r="K621">
        <v>180</v>
      </c>
      <c r="L621">
        <v>3.5</v>
      </c>
      <c r="M621">
        <v>180</v>
      </c>
      <c r="N621">
        <v>1.3</v>
      </c>
      <c r="O621">
        <v>1101</v>
      </c>
      <c r="P621">
        <v>140</v>
      </c>
      <c r="Q621">
        <v>18.100000000000001</v>
      </c>
      <c r="R621">
        <v>53</v>
      </c>
      <c r="S621">
        <v>81.099999999999994</v>
      </c>
      <c r="T621">
        <v>20.9</v>
      </c>
      <c r="U621">
        <v>989.7</v>
      </c>
      <c r="V621">
        <v>1017.7</v>
      </c>
      <c r="W621">
        <v>1011.4</v>
      </c>
      <c r="X621">
        <v>1013.9</v>
      </c>
      <c r="Y621">
        <v>28.6</v>
      </c>
      <c r="Z621">
        <v>12.6</v>
      </c>
      <c r="AA621">
        <v>36007</v>
      </c>
    </row>
    <row r="622" spans="1:27" x14ac:dyDescent="0.3">
      <c r="A622" s="2">
        <v>44452</v>
      </c>
      <c r="B622">
        <v>31984.465848960252</v>
      </c>
      <c r="C622">
        <v>283018</v>
      </c>
      <c r="D622">
        <f t="shared" si="18"/>
        <v>787436720.39999998</v>
      </c>
      <c r="E622">
        <v>868177200</v>
      </c>
      <c r="F622">
        <v>20.5</v>
      </c>
      <c r="G622">
        <v>15.6</v>
      </c>
      <c r="H622">
        <v>25</v>
      </c>
      <c r="I622" s="4">
        <v>10.1</v>
      </c>
      <c r="J622">
        <v>5.5</v>
      </c>
      <c r="K622">
        <v>160</v>
      </c>
      <c r="L622">
        <v>3.2</v>
      </c>
      <c r="M622">
        <v>140</v>
      </c>
      <c r="N622">
        <v>1.4</v>
      </c>
      <c r="O622">
        <v>1194</v>
      </c>
      <c r="P622">
        <v>320</v>
      </c>
      <c r="Q622">
        <v>17.3</v>
      </c>
      <c r="R622">
        <v>61</v>
      </c>
      <c r="S622">
        <v>83.9</v>
      </c>
      <c r="T622">
        <v>19.8</v>
      </c>
      <c r="U622">
        <v>994.5</v>
      </c>
      <c r="V622">
        <v>1020</v>
      </c>
      <c r="W622">
        <v>1017.4</v>
      </c>
      <c r="X622">
        <v>1018.9</v>
      </c>
      <c r="Y622">
        <v>26.2</v>
      </c>
      <c r="Z622">
        <v>14.3</v>
      </c>
      <c r="AA622">
        <v>36007</v>
      </c>
    </row>
    <row r="623" spans="1:27" x14ac:dyDescent="0.3">
      <c r="A623" s="2">
        <v>44453</v>
      </c>
      <c r="B623">
        <v>27943.567500703091</v>
      </c>
      <c r="C623">
        <v>244371</v>
      </c>
      <c r="D623">
        <f t="shared" si="18"/>
        <v>655486269.70000005</v>
      </c>
      <c r="E623">
        <v>722697100</v>
      </c>
      <c r="F623">
        <v>18.5</v>
      </c>
      <c r="G623">
        <v>13.5</v>
      </c>
      <c r="H623">
        <v>24.4</v>
      </c>
      <c r="I623" s="4">
        <v>6.733333333</v>
      </c>
      <c r="J623">
        <v>7.2</v>
      </c>
      <c r="K623">
        <v>140</v>
      </c>
      <c r="L623">
        <v>4.2</v>
      </c>
      <c r="M623">
        <v>110</v>
      </c>
      <c r="N623">
        <v>1.9</v>
      </c>
      <c r="O623">
        <v>1629</v>
      </c>
      <c r="P623">
        <v>320</v>
      </c>
      <c r="Q623">
        <v>14.8</v>
      </c>
      <c r="R623">
        <v>54</v>
      </c>
      <c r="S623">
        <v>81.599999999999994</v>
      </c>
      <c r="T623">
        <v>16.899999999999999</v>
      </c>
      <c r="U623">
        <v>993.2</v>
      </c>
      <c r="V623">
        <v>1020</v>
      </c>
      <c r="W623">
        <v>1015.6</v>
      </c>
      <c r="X623">
        <v>1017.8</v>
      </c>
      <c r="Y623">
        <v>23</v>
      </c>
      <c r="Z623">
        <v>12.2</v>
      </c>
      <c r="AA623">
        <v>36007</v>
      </c>
    </row>
    <row r="624" spans="1:27" x14ac:dyDescent="0.3">
      <c r="A624" s="2">
        <v>44454</v>
      </c>
      <c r="B624">
        <v>29425.038778101061</v>
      </c>
      <c r="C624">
        <v>253389</v>
      </c>
      <c r="D624">
        <f t="shared" si="18"/>
        <v>701296935</v>
      </c>
      <c r="E624">
        <v>773205000</v>
      </c>
      <c r="F624">
        <v>18.899999999999999</v>
      </c>
      <c r="G624">
        <v>13.4</v>
      </c>
      <c r="H624">
        <v>26.3</v>
      </c>
      <c r="I624" s="4">
        <v>3.3666666670000001</v>
      </c>
      <c r="J624">
        <v>7.9</v>
      </c>
      <c r="K624">
        <v>140</v>
      </c>
      <c r="L624">
        <v>4.8</v>
      </c>
      <c r="M624">
        <v>110</v>
      </c>
      <c r="N624">
        <v>1.9</v>
      </c>
      <c r="O624">
        <v>1677</v>
      </c>
      <c r="P624">
        <v>320</v>
      </c>
      <c r="Q624">
        <v>14.2</v>
      </c>
      <c r="R624">
        <v>47</v>
      </c>
      <c r="S624">
        <v>77.900000000000006</v>
      </c>
      <c r="T624">
        <v>16.2</v>
      </c>
      <c r="U624">
        <v>993.3</v>
      </c>
      <c r="V624">
        <v>1019.3</v>
      </c>
      <c r="W624">
        <v>1016.2</v>
      </c>
      <c r="X624">
        <v>1017.9</v>
      </c>
      <c r="Y624">
        <v>24.5</v>
      </c>
      <c r="Z624">
        <v>11.8</v>
      </c>
      <c r="AA624">
        <v>36007</v>
      </c>
    </row>
    <row r="625" spans="1:27" x14ac:dyDescent="0.3">
      <c r="A625" s="2">
        <v>44455</v>
      </c>
      <c r="B625">
        <v>26105.344651904739</v>
      </c>
      <c r="C625">
        <v>202860</v>
      </c>
      <c r="D625">
        <f t="shared" si="18"/>
        <v>622162817.60000002</v>
      </c>
      <c r="E625">
        <v>685956800</v>
      </c>
      <c r="F625">
        <v>19.3</v>
      </c>
      <c r="G625">
        <v>12.6</v>
      </c>
      <c r="H625">
        <v>25.2</v>
      </c>
      <c r="I625" s="4">
        <v>0</v>
      </c>
      <c r="J625">
        <v>6.3</v>
      </c>
      <c r="K625">
        <v>110</v>
      </c>
      <c r="L625">
        <v>4</v>
      </c>
      <c r="M625">
        <v>110</v>
      </c>
      <c r="N625">
        <v>1.7</v>
      </c>
      <c r="O625">
        <v>1473</v>
      </c>
      <c r="P625">
        <v>320</v>
      </c>
      <c r="Q625">
        <v>15</v>
      </c>
      <c r="R625">
        <v>54</v>
      </c>
      <c r="S625">
        <v>78.5</v>
      </c>
      <c r="T625">
        <v>17.2</v>
      </c>
      <c r="U625">
        <v>990.2</v>
      </c>
      <c r="V625">
        <v>1018.6</v>
      </c>
      <c r="W625">
        <v>1012.2</v>
      </c>
      <c r="X625">
        <v>1014.6</v>
      </c>
      <c r="Y625">
        <v>24.6</v>
      </c>
      <c r="Z625">
        <v>10.7</v>
      </c>
      <c r="AA625">
        <v>36007</v>
      </c>
    </row>
    <row r="626" spans="1:27" x14ac:dyDescent="0.3">
      <c r="A626" s="2">
        <v>44456</v>
      </c>
      <c r="B626">
        <v>31160.739580004509</v>
      </c>
      <c r="C626">
        <v>140375</v>
      </c>
      <c r="D626">
        <f t="shared" si="18"/>
        <v>470843381.90000004</v>
      </c>
      <c r="E626">
        <v>519121700</v>
      </c>
      <c r="F626">
        <v>17.600000000000001</v>
      </c>
      <c r="G626">
        <v>13.9</v>
      </c>
      <c r="H626">
        <v>19.8</v>
      </c>
      <c r="I626" s="4">
        <v>20.2</v>
      </c>
      <c r="J626">
        <v>4.9000000000000004</v>
      </c>
      <c r="K626">
        <v>140</v>
      </c>
      <c r="L626">
        <v>3.5</v>
      </c>
      <c r="M626">
        <v>140</v>
      </c>
      <c r="N626">
        <v>1.1000000000000001</v>
      </c>
      <c r="O626">
        <v>916</v>
      </c>
      <c r="P626">
        <v>320</v>
      </c>
      <c r="Q626">
        <v>17.100000000000001</v>
      </c>
      <c r="R626">
        <v>87</v>
      </c>
      <c r="S626">
        <v>97.5</v>
      </c>
      <c r="T626">
        <v>19.600000000000001</v>
      </c>
      <c r="U626">
        <v>986.5</v>
      </c>
      <c r="V626">
        <v>1013.3</v>
      </c>
      <c r="W626">
        <v>1008.2</v>
      </c>
      <c r="X626">
        <v>1010.9</v>
      </c>
      <c r="Y626">
        <v>19.8</v>
      </c>
      <c r="Z626">
        <v>11.7</v>
      </c>
      <c r="AA626">
        <v>36007</v>
      </c>
    </row>
    <row r="627" spans="1:27" x14ac:dyDescent="0.3">
      <c r="A627" s="2">
        <v>44457</v>
      </c>
      <c r="B627">
        <v>29832.732728349099</v>
      </c>
      <c r="C627">
        <v>59815</v>
      </c>
      <c r="D627">
        <f t="shared" si="18"/>
        <v>250058358.09999999</v>
      </c>
      <c r="E627">
        <v>275698300</v>
      </c>
      <c r="F627">
        <v>17.8</v>
      </c>
      <c r="G627">
        <v>11.5</v>
      </c>
      <c r="H627">
        <v>25.6</v>
      </c>
      <c r="I627" s="4">
        <v>18.925000000000001</v>
      </c>
      <c r="J627">
        <v>3.9</v>
      </c>
      <c r="K627">
        <v>160</v>
      </c>
      <c r="L627">
        <v>2.8</v>
      </c>
      <c r="M627">
        <v>140</v>
      </c>
      <c r="N627">
        <v>1.1000000000000001</v>
      </c>
      <c r="O627">
        <v>911</v>
      </c>
      <c r="P627">
        <v>320</v>
      </c>
      <c r="Q627">
        <v>15.5</v>
      </c>
      <c r="R627">
        <v>56</v>
      </c>
      <c r="S627">
        <v>88.1</v>
      </c>
      <c r="T627">
        <v>17.7</v>
      </c>
      <c r="U627">
        <v>991</v>
      </c>
      <c r="V627">
        <v>1018.7</v>
      </c>
      <c r="W627">
        <v>1012.6</v>
      </c>
      <c r="X627">
        <v>1015.6</v>
      </c>
      <c r="Y627">
        <v>21.9</v>
      </c>
      <c r="Z627">
        <v>9.8000000000000007</v>
      </c>
      <c r="AA627">
        <v>36007</v>
      </c>
    </row>
    <row r="628" spans="1:27" x14ac:dyDescent="0.3">
      <c r="A628" s="2">
        <v>44458</v>
      </c>
      <c r="B628">
        <v>0</v>
      </c>
      <c r="C628">
        <v>0</v>
      </c>
      <c r="D628">
        <f t="shared" si="18"/>
        <v>0</v>
      </c>
      <c r="E628">
        <v>0</v>
      </c>
      <c r="F628">
        <v>19</v>
      </c>
      <c r="G628">
        <v>12.8</v>
      </c>
      <c r="H628">
        <v>25.8</v>
      </c>
      <c r="I628" s="4">
        <v>17.649999999999999</v>
      </c>
      <c r="J628">
        <v>4.5999999999999996</v>
      </c>
      <c r="K628">
        <v>140</v>
      </c>
      <c r="L628">
        <v>2.6</v>
      </c>
      <c r="M628">
        <v>290</v>
      </c>
      <c r="N628">
        <v>1.2</v>
      </c>
      <c r="O628">
        <v>1042</v>
      </c>
      <c r="P628">
        <v>320</v>
      </c>
      <c r="Q628">
        <v>15.4</v>
      </c>
      <c r="R628">
        <v>47</v>
      </c>
      <c r="S628">
        <v>82.8</v>
      </c>
      <c r="T628">
        <v>17.600000000000001</v>
      </c>
      <c r="U628">
        <v>993</v>
      </c>
      <c r="V628">
        <v>1019.7</v>
      </c>
      <c r="W628">
        <v>1015.3</v>
      </c>
      <c r="X628">
        <v>1017.4</v>
      </c>
      <c r="Y628">
        <v>25.3</v>
      </c>
      <c r="Z628">
        <v>10.3</v>
      </c>
      <c r="AA628">
        <v>36007</v>
      </c>
    </row>
    <row r="629" spans="1:27" x14ac:dyDescent="0.3">
      <c r="A629" s="2">
        <v>44459</v>
      </c>
      <c r="B629">
        <v>18398.592365664928</v>
      </c>
      <c r="C629">
        <v>7500</v>
      </c>
      <c r="D629">
        <f t="shared" si="18"/>
        <v>25354278</v>
      </c>
      <c r="E629">
        <v>27954000</v>
      </c>
      <c r="F629">
        <v>20.6</v>
      </c>
      <c r="G629">
        <v>14.5</v>
      </c>
      <c r="H629">
        <v>26.2</v>
      </c>
      <c r="I629" s="4">
        <v>16.375</v>
      </c>
      <c r="J629">
        <v>7.4</v>
      </c>
      <c r="K629">
        <v>160</v>
      </c>
      <c r="L629">
        <v>4.3</v>
      </c>
      <c r="M629">
        <v>160</v>
      </c>
      <c r="N629">
        <v>1.4</v>
      </c>
      <c r="O629">
        <v>1188</v>
      </c>
      <c r="P629">
        <v>110</v>
      </c>
      <c r="Q629">
        <v>16</v>
      </c>
      <c r="R629">
        <v>51</v>
      </c>
      <c r="S629">
        <v>77.400000000000006</v>
      </c>
      <c r="T629">
        <v>18.2</v>
      </c>
      <c r="U629">
        <v>989.7</v>
      </c>
      <c r="V629">
        <v>1017.7</v>
      </c>
      <c r="W629">
        <v>1011.1</v>
      </c>
      <c r="X629">
        <v>1014</v>
      </c>
      <c r="Y629">
        <v>25.2</v>
      </c>
      <c r="Z629">
        <v>12.8</v>
      </c>
      <c r="AA629">
        <v>36007</v>
      </c>
    </row>
    <row r="630" spans="1:27" x14ac:dyDescent="0.3">
      <c r="A630" s="2">
        <v>44460</v>
      </c>
      <c r="B630">
        <v>0</v>
      </c>
      <c r="C630">
        <v>0</v>
      </c>
      <c r="D630">
        <f t="shared" si="18"/>
        <v>0</v>
      </c>
      <c r="E630">
        <v>0</v>
      </c>
      <c r="F630">
        <v>20</v>
      </c>
      <c r="G630">
        <v>16.100000000000001</v>
      </c>
      <c r="H630">
        <v>25.6</v>
      </c>
      <c r="I630" s="4">
        <v>15.1</v>
      </c>
      <c r="J630">
        <v>4.2</v>
      </c>
      <c r="K630">
        <v>290</v>
      </c>
      <c r="L630">
        <v>2.5</v>
      </c>
      <c r="M630">
        <v>160</v>
      </c>
      <c r="N630">
        <v>0.8</v>
      </c>
      <c r="O630">
        <v>712</v>
      </c>
      <c r="P630">
        <v>290</v>
      </c>
      <c r="Q630">
        <v>19</v>
      </c>
      <c r="R630">
        <v>67</v>
      </c>
      <c r="S630">
        <v>94.9</v>
      </c>
      <c r="T630">
        <v>22</v>
      </c>
      <c r="U630">
        <v>982.8</v>
      </c>
      <c r="V630">
        <v>1011.5</v>
      </c>
      <c r="W630">
        <v>1004.2</v>
      </c>
      <c r="X630">
        <v>1006.9</v>
      </c>
      <c r="Y630">
        <v>23</v>
      </c>
      <c r="Z630">
        <v>14.5</v>
      </c>
      <c r="AA630">
        <v>36007</v>
      </c>
    </row>
    <row r="631" spans="1:27" x14ac:dyDescent="0.3">
      <c r="A631" s="2">
        <v>44461</v>
      </c>
      <c r="B631">
        <v>0</v>
      </c>
      <c r="C631">
        <v>0</v>
      </c>
      <c r="D631">
        <f t="shared" si="18"/>
        <v>0</v>
      </c>
      <c r="E631">
        <v>0</v>
      </c>
      <c r="F631">
        <v>20.100000000000001</v>
      </c>
      <c r="G631">
        <v>15.7</v>
      </c>
      <c r="H631">
        <v>25</v>
      </c>
      <c r="I631" s="4">
        <v>2.6</v>
      </c>
      <c r="J631">
        <v>10.7</v>
      </c>
      <c r="K631">
        <v>320</v>
      </c>
      <c r="L631">
        <v>5.9</v>
      </c>
      <c r="M631">
        <v>290</v>
      </c>
      <c r="N631">
        <v>2.2000000000000002</v>
      </c>
      <c r="O631">
        <v>1865</v>
      </c>
      <c r="P631">
        <v>320</v>
      </c>
      <c r="Q631">
        <v>15.2</v>
      </c>
      <c r="R631">
        <v>49</v>
      </c>
      <c r="S631">
        <v>75.900000000000006</v>
      </c>
      <c r="T631">
        <v>17.3</v>
      </c>
      <c r="U631">
        <v>984.8</v>
      </c>
      <c r="V631">
        <v>1012.3</v>
      </c>
      <c r="W631">
        <v>1006.9</v>
      </c>
      <c r="X631">
        <v>1009</v>
      </c>
      <c r="Y631">
        <v>23.2</v>
      </c>
      <c r="Z631">
        <v>14</v>
      </c>
      <c r="AA631">
        <v>36007</v>
      </c>
    </row>
    <row r="632" spans="1:27" x14ac:dyDescent="0.3">
      <c r="A632" s="2">
        <v>44462</v>
      </c>
      <c r="B632">
        <v>0</v>
      </c>
      <c r="C632">
        <v>0</v>
      </c>
      <c r="D632">
        <f t="shared" si="18"/>
        <v>0</v>
      </c>
      <c r="E632">
        <v>0</v>
      </c>
      <c r="F632">
        <v>18</v>
      </c>
      <c r="G632">
        <v>15.3</v>
      </c>
      <c r="H632">
        <v>22.9</v>
      </c>
      <c r="I632" s="4">
        <v>2.2000000000000002</v>
      </c>
      <c r="J632">
        <v>12.8</v>
      </c>
      <c r="K632">
        <v>270</v>
      </c>
      <c r="L632">
        <v>6.3</v>
      </c>
      <c r="M632">
        <v>320</v>
      </c>
      <c r="N632">
        <v>2.7</v>
      </c>
      <c r="O632">
        <v>2365</v>
      </c>
      <c r="P632">
        <v>290</v>
      </c>
      <c r="Q632">
        <v>13.6</v>
      </c>
      <c r="R632">
        <v>52</v>
      </c>
      <c r="S632">
        <v>77.3</v>
      </c>
      <c r="T632">
        <v>15.7</v>
      </c>
      <c r="U632">
        <v>992.6</v>
      </c>
      <c r="V632">
        <v>1021.2</v>
      </c>
      <c r="W632">
        <v>1012.2</v>
      </c>
      <c r="X632">
        <v>1017.2</v>
      </c>
      <c r="Y632">
        <v>19.7</v>
      </c>
      <c r="Z632">
        <v>12.9</v>
      </c>
      <c r="AA632">
        <v>36007</v>
      </c>
    </row>
    <row r="633" spans="1:27" x14ac:dyDescent="0.3">
      <c r="A633" s="2">
        <v>44463</v>
      </c>
      <c r="B633">
        <v>20050.04419048423</v>
      </c>
      <c r="C633">
        <v>65930</v>
      </c>
      <c r="D633">
        <f t="shared" si="18"/>
        <v>125607709</v>
      </c>
      <c r="E633">
        <v>138487000</v>
      </c>
      <c r="F633">
        <v>18.2</v>
      </c>
      <c r="G633">
        <v>13.2</v>
      </c>
      <c r="H633">
        <v>24.7</v>
      </c>
      <c r="I633" s="4">
        <v>1.8</v>
      </c>
      <c r="J633">
        <v>4.5</v>
      </c>
      <c r="K633">
        <v>160</v>
      </c>
      <c r="L633">
        <v>2.7</v>
      </c>
      <c r="M633">
        <v>110</v>
      </c>
      <c r="N633">
        <v>1.2</v>
      </c>
      <c r="O633">
        <v>1011</v>
      </c>
      <c r="P633">
        <v>320</v>
      </c>
      <c r="Q633">
        <v>14.8</v>
      </c>
      <c r="R633">
        <v>48</v>
      </c>
      <c r="S633">
        <v>83.1</v>
      </c>
      <c r="T633">
        <v>16.899999999999999</v>
      </c>
      <c r="U633">
        <v>999.1</v>
      </c>
      <c r="V633">
        <v>1025.8</v>
      </c>
      <c r="W633">
        <v>1021.2</v>
      </c>
      <c r="X633">
        <v>1023.9</v>
      </c>
      <c r="Y633">
        <v>21.6</v>
      </c>
      <c r="Z633">
        <v>11.1</v>
      </c>
      <c r="AA633">
        <v>36007</v>
      </c>
    </row>
    <row r="634" spans="1:27" x14ac:dyDescent="0.3">
      <c r="A634" s="2">
        <v>44464</v>
      </c>
      <c r="B634">
        <v>28593.725895741969</v>
      </c>
      <c r="C634">
        <v>145928</v>
      </c>
      <c r="D634">
        <f t="shared" si="18"/>
        <v>218427912.20000002</v>
      </c>
      <c r="E634">
        <v>240824600</v>
      </c>
      <c r="F634">
        <v>18.100000000000001</v>
      </c>
      <c r="G634">
        <v>13.8</v>
      </c>
      <c r="H634">
        <v>24.4</v>
      </c>
      <c r="I634" s="4">
        <v>1.4</v>
      </c>
      <c r="J634">
        <v>6.5</v>
      </c>
      <c r="K634">
        <v>110</v>
      </c>
      <c r="L634">
        <v>3.9</v>
      </c>
      <c r="M634">
        <v>110</v>
      </c>
      <c r="N634">
        <v>1.7</v>
      </c>
      <c r="O634">
        <v>1491</v>
      </c>
      <c r="P634">
        <v>320</v>
      </c>
      <c r="Q634">
        <v>15.6</v>
      </c>
      <c r="R634">
        <v>56</v>
      </c>
      <c r="S634">
        <v>87.4</v>
      </c>
      <c r="T634">
        <v>17.8</v>
      </c>
      <c r="U634">
        <v>999.7</v>
      </c>
      <c r="V634">
        <v>1025.9000000000001</v>
      </c>
      <c r="W634">
        <v>1023</v>
      </c>
      <c r="X634">
        <v>1024.5</v>
      </c>
      <c r="Y634">
        <v>19.8</v>
      </c>
      <c r="Z634">
        <v>12</v>
      </c>
      <c r="AA634">
        <v>36007</v>
      </c>
    </row>
    <row r="635" spans="1:27" x14ac:dyDescent="0.3">
      <c r="A635" s="2">
        <v>44465</v>
      </c>
      <c r="B635">
        <v>0</v>
      </c>
      <c r="C635">
        <v>0</v>
      </c>
      <c r="D635">
        <f t="shared" si="18"/>
        <v>0</v>
      </c>
      <c r="E635">
        <v>0</v>
      </c>
      <c r="F635">
        <v>18.100000000000001</v>
      </c>
      <c r="G635">
        <v>14.2</v>
      </c>
      <c r="H635">
        <v>24</v>
      </c>
      <c r="I635" s="4">
        <v>1</v>
      </c>
      <c r="J635">
        <v>4.4000000000000004</v>
      </c>
      <c r="K635">
        <v>110</v>
      </c>
      <c r="L635">
        <v>3</v>
      </c>
      <c r="M635">
        <v>110</v>
      </c>
      <c r="N635">
        <v>1.5</v>
      </c>
      <c r="O635">
        <v>1262</v>
      </c>
      <c r="P635">
        <v>320</v>
      </c>
      <c r="Q635">
        <v>14.7</v>
      </c>
      <c r="R635">
        <v>52</v>
      </c>
      <c r="S635">
        <v>83.1</v>
      </c>
      <c r="T635">
        <v>16.8</v>
      </c>
      <c r="U635">
        <v>997.1</v>
      </c>
      <c r="V635">
        <v>1024.7</v>
      </c>
      <c r="W635">
        <v>1019.6</v>
      </c>
      <c r="X635">
        <v>1021.8</v>
      </c>
      <c r="Y635">
        <v>23</v>
      </c>
      <c r="Z635">
        <v>12.9</v>
      </c>
      <c r="AA635">
        <v>36007</v>
      </c>
    </row>
    <row r="636" spans="1:27" x14ac:dyDescent="0.3">
      <c r="A636" s="2">
        <v>44466</v>
      </c>
      <c r="B636">
        <v>27544.86391371231</v>
      </c>
      <c r="C636">
        <v>242393</v>
      </c>
      <c r="D636">
        <f t="shared" si="18"/>
        <v>383341736</v>
      </c>
      <c r="E636">
        <v>422648000</v>
      </c>
      <c r="F636">
        <v>18.600000000000001</v>
      </c>
      <c r="G636">
        <v>12.7</v>
      </c>
      <c r="H636">
        <v>24.2</v>
      </c>
      <c r="I636" s="4">
        <v>0.6</v>
      </c>
      <c r="J636">
        <v>4.3</v>
      </c>
      <c r="K636">
        <v>160</v>
      </c>
      <c r="L636">
        <v>2.7</v>
      </c>
      <c r="M636">
        <v>320</v>
      </c>
      <c r="N636">
        <v>1.2</v>
      </c>
      <c r="O636">
        <v>1043</v>
      </c>
      <c r="P636">
        <v>320</v>
      </c>
      <c r="Q636">
        <v>15</v>
      </c>
      <c r="R636">
        <v>51</v>
      </c>
      <c r="S636">
        <v>82.8</v>
      </c>
      <c r="T636">
        <v>17.2</v>
      </c>
      <c r="U636">
        <v>992.9</v>
      </c>
      <c r="V636">
        <v>1020.8</v>
      </c>
      <c r="W636">
        <v>1015.1</v>
      </c>
      <c r="X636">
        <v>1017.4</v>
      </c>
      <c r="Y636">
        <v>24.8</v>
      </c>
      <c r="Z636">
        <v>10.9</v>
      </c>
      <c r="AA636">
        <v>36007</v>
      </c>
    </row>
    <row r="637" spans="1:27" x14ac:dyDescent="0.3">
      <c r="A637" s="2">
        <v>44467</v>
      </c>
      <c r="B637">
        <v>25052.197108754019</v>
      </c>
      <c r="C637">
        <v>159610</v>
      </c>
      <c r="D637">
        <f t="shared" si="18"/>
        <v>243179035.20000002</v>
      </c>
      <c r="E637">
        <v>268113600</v>
      </c>
      <c r="F637">
        <v>19.399999999999999</v>
      </c>
      <c r="G637">
        <v>14.7</v>
      </c>
      <c r="H637">
        <v>23.3</v>
      </c>
      <c r="I637" s="4">
        <v>0</v>
      </c>
      <c r="J637">
        <v>3.7</v>
      </c>
      <c r="K637">
        <v>160</v>
      </c>
      <c r="L637">
        <v>2.2000000000000002</v>
      </c>
      <c r="M637">
        <v>160</v>
      </c>
      <c r="N637">
        <v>0.9</v>
      </c>
      <c r="O637">
        <v>803</v>
      </c>
      <c r="P637">
        <v>320</v>
      </c>
      <c r="Q637">
        <v>16.899999999999999</v>
      </c>
      <c r="R637">
        <v>60</v>
      </c>
      <c r="S637">
        <v>87.3</v>
      </c>
      <c r="T637">
        <v>19.3</v>
      </c>
      <c r="U637">
        <v>990</v>
      </c>
      <c r="V637">
        <v>1016.9</v>
      </c>
      <c r="W637">
        <v>1012.4</v>
      </c>
      <c r="X637">
        <v>1014.4</v>
      </c>
      <c r="Y637">
        <v>23.8</v>
      </c>
      <c r="Z637">
        <v>13.1</v>
      </c>
      <c r="AA637">
        <v>36007</v>
      </c>
    </row>
    <row r="638" spans="1:27" x14ac:dyDescent="0.3">
      <c r="A638" s="2">
        <v>44468</v>
      </c>
      <c r="B638">
        <v>24509.97030782231</v>
      </c>
      <c r="C638">
        <v>157780</v>
      </c>
      <c r="D638">
        <f t="shared" si="18"/>
        <v>247771629.70000002</v>
      </c>
      <c r="E638">
        <v>273177100</v>
      </c>
      <c r="F638">
        <v>18.899999999999999</v>
      </c>
      <c r="G638">
        <v>17.899999999999999</v>
      </c>
      <c r="H638">
        <v>20.3</v>
      </c>
      <c r="I638" s="4">
        <v>19.7</v>
      </c>
      <c r="J638">
        <v>5.7</v>
      </c>
      <c r="K638">
        <v>290</v>
      </c>
      <c r="L638">
        <v>3.6</v>
      </c>
      <c r="M638">
        <v>320</v>
      </c>
      <c r="N638">
        <v>0.5</v>
      </c>
      <c r="O638">
        <v>436</v>
      </c>
      <c r="P638">
        <v>160</v>
      </c>
      <c r="Q638">
        <v>18.600000000000001</v>
      </c>
      <c r="R638">
        <v>90</v>
      </c>
      <c r="S638">
        <v>98.6</v>
      </c>
      <c r="T638">
        <v>21.4</v>
      </c>
      <c r="U638">
        <v>985</v>
      </c>
      <c r="V638">
        <v>1012.5</v>
      </c>
      <c r="W638">
        <v>1007.3</v>
      </c>
      <c r="X638">
        <v>1009.3</v>
      </c>
      <c r="Y638">
        <v>20.399999999999999</v>
      </c>
      <c r="Z638">
        <v>17.399999999999999</v>
      </c>
      <c r="AA638">
        <v>36007</v>
      </c>
    </row>
    <row r="639" spans="1:27" x14ac:dyDescent="0.3">
      <c r="A639" s="2">
        <v>44469</v>
      </c>
      <c r="B639">
        <v>20038.288929359202</v>
      </c>
      <c r="C639">
        <v>120575</v>
      </c>
      <c r="D639">
        <f t="shared" si="18"/>
        <v>174083684.5</v>
      </c>
      <c r="E639">
        <v>191933500</v>
      </c>
      <c r="F639">
        <v>19.399999999999999</v>
      </c>
      <c r="G639">
        <v>13.6</v>
      </c>
      <c r="H639">
        <v>26.6</v>
      </c>
      <c r="I639" s="4">
        <v>13.266666669999999</v>
      </c>
      <c r="J639">
        <v>3.8</v>
      </c>
      <c r="K639">
        <v>160</v>
      </c>
      <c r="L639">
        <v>2.2999999999999998</v>
      </c>
      <c r="M639">
        <v>160</v>
      </c>
      <c r="N639">
        <v>1</v>
      </c>
      <c r="O639">
        <v>864</v>
      </c>
      <c r="P639">
        <v>320</v>
      </c>
      <c r="Q639">
        <v>16.600000000000001</v>
      </c>
      <c r="R639">
        <v>50</v>
      </c>
      <c r="S639">
        <v>86.6</v>
      </c>
      <c r="T639">
        <v>18.899999999999999</v>
      </c>
      <c r="U639">
        <v>984.9</v>
      </c>
      <c r="V639">
        <v>1010.7</v>
      </c>
      <c r="W639">
        <v>1007.2</v>
      </c>
      <c r="X639">
        <v>1009.2</v>
      </c>
      <c r="Y639">
        <v>24.1</v>
      </c>
      <c r="Z639">
        <v>11.1</v>
      </c>
      <c r="AA639">
        <v>36007</v>
      </c>
    </row>
    <row r="640" spans="1:27" x14ac:dyDescent="0.3">
      <c r="A640" s="2">
        <v>44470</v>
      </c>
      <c r="B640">
        <v>25755.393906723151</v>
      </c>
      <c r="C640">
        <v>126070</v>
      </c>
      <c r="D640">
        <f>E640*0.908</f>
        <v>206694486.80000001</v>
      </c>
      <c r="E640">
        <v>227637100</v>
      </c>
      <c r="F640">
        <v>18.899999999999999</v>
      </c>
      <c r="G640">
        <v>13.7</v>
      </c>
      <c r="H640">
        <v>26.5</v>
      </c>
      <c r="I640" s="4">
        <v>6.8333333329999997</v>
      </c>
      <c r="J640">
        <v>10.6</v>
      </c>
      <c r="K640">
        <v>320</v>
      </c>
      <c r="L640">
        <v>6.6</v>
      </c>
      <c r="M640">
        <v>320</v>
      </c>
      <c r="N640">
        <v>1</v>
      </c>
      <c r="O640">
        <v>853</v>
      </c>
      <c r="P640">
        <v>320</v>
      </c>
      <c r="Q640">
        <v>16</v>
      </c>
      <c r="R640">
        <v>52</v>
      </c>
      <c r="S640">
        <v>85</v>
      </c>
      <c r="T640">
        <v>18.2</v>
      </c>
      <c r="U640">
        <v>985.2</v>
      </c>
      <c r="V640">
        <v>1011.9</v>
      </c>
      <c r="W640">
        <v>1006.6</v>
      </c>
      <c r="X640">
        <v>1009.5</v>
      </c>
      <c r="Y640">
        <v>22.7</v>
      </c>
      <c r="Z640">
        <v>11.2</v>
      </c>
      <c r="AA640">
        <v>36041</v>
      </c>
    </row>
    <row r="641" spans="1:27" x14ac:dyDescent="0.3">
      <c r="A641" s="2">
        <v>44471</v>
      </c>
      <c r="B641">
        <v>33669.409845525821</v>
      </c>
      <c r="C641">
        <v>58730</v>
      </c>
      <c r="D641">
        <f t="shared" ref="D641:D670" si="19">E641*0.908</f>
        <v>113455326.40000001</v>
      </c>
      <c r="E641">
        <v>124950800</v>
      </c>
      <c r="F641">
        <v>18.399999999999999</v>
      </c>
      <c r="G641">
        <v>13.5</v>
      </c>
      <c r="H641">
        <v>25.9</v>
      </c>
      <c r="I641" s="4">
        <v>0.4</v>
      </c>
      <c r="J641">
        <v>13.1</v>
      </c>
      <c r="K641">
        <v>320</v>
      </c>
      <c r="L641">
        <v>7.6</v>
      </c>
      <c r="M641">
        <v>320</v>
      </c>
      <c r="N641">
        <v>2.2000000000000002</v>
      </c>
      <c r="O641">
        <v>1907</v>
      </c>
      <c r="P641">
        <v>290</v>
      </c>
      <c r="Q641">
        <v>13.9</v>
      </c>
      <c r="R641">
        <v>38</v>
      </c>
      <c r="S641">
        <v>79.099999999999994</v>
      </c>
      <c r="T641">
        <v>16</v>
      </c>
      <c r="U641">
        <v>990</v>
      </c>
      <c r="V641">
        <v>1019.1</v>
      </c>
      <c r="W641">
        <v>1009.5</v>
      </c>
      <c r="X641">
        <v>1014.5</v>
      </c>
      <c r="Y641">
        <v>22.4</v>
      </c>
      <c r="Z641">
        <v>11.4</v>
      </c>
      <c r="AA641">
        <v>36041</v>
      </c>
    </row>
    <row r="642" spans="1:27" x14ac:dyDescent="0.3">
      <c r="A642" s="2">
        <v>44472</v>
      </c>
      <c r="B642">
        <v>0</v>
      </c>
      <c r="C642">
        <v>0</v>
      </c>
      <c r="D642">
        <f t="shared" si="19"/>
        <v>0</v>
      </c>
      <c r="E642">
        <v>0</v>
      </c>
      <c r="F642">
        <v>18.600000000000001</v>
      </c>
      <c r="G642">
        <v>11.3</v>
      </c>
      <c r="H642">
        <v>27.1</v>
      </c>
      <c r="I642" s="4">
        <v>0.45</v>
      </c>
      <c r="J642">
        <v>4.2</v>
      </c>
      <c r="K642">
        <v>160</v>
      </c>
      <c r="L642">
        <v>2.7</v>
      </c>
      <c r="M642">
        <v>320</v>
      </c>
      <c r="N642">
        <v>1.2</v>
      </c>
      <c r="O642">
        <v>996</v>
      </c>
      <c r="P642">
        <v>320</v>
      </c>
      <c r="Q642">
        <v>15.4</v>
      </c>
      <c r="R642">
        <v>56</v>
      </c>
      <c r="S642">
        <v>84.1</v>
      </c>
      <c r="T642">
        <v>17.7</v>
      </c>
      <c r="U642">
        <v>996.2</v>
      </c>
      <c r="V642">
        <v>1022.6</v>
      </c>
      <c r="W642">
        <v>1018.9</v>
      </c>
      <c r="X642">
        <v>1020.8</v>
      </c>
      <c r="Y642">
        <v>23.9</v>
      </c>
      <c r="Z642">
        <v>8.5</v>
      </c>
      <c r="AA642">
        <v>36041</v>
      </c>
    </row>
    <row r="643" spans="1:27" x14ac:dyDescent="0.3">
      <c r="A643" s="2">
        <v>44473</v>
      </c>
      <c r="B643">
        <v>28943.889564434659</v>
      </c>
      <c r="C643">
        <v>195088</v>
      </c>
      <c r="D643">
        <f t="shared" si="19"/>
        <v>415228490.80000001</v>
      </c>
      <c r="E643">
        <v>457300100</v>
      </c>
      <c r="F643">
        <v>19.399999999999999</v>
      </c>
      <c r="G643">
        <v>12.4</v>
      </c>
      <c r="H643">
        <v>26.7</v>
      </c>
      <c r="I643" s="4">
        <v>0.5</v>
      </c>
      <c r="J643">
        <v>4.7</v>
      </c>
      <c r="K643">
        <v>200</v>
      </c>
      <c r="L643">
        <v>2.6</v>
      </c>
      <c r="M643">
        <v>320</v>
      </c>
      <c r="N643">
        <v>0.9</v>
      </c>
      <c r="O643">
        <v>764</v>
      </c>
      <c r="P643">
        <v>320</v>
      </c>
      <c r="Q643">
        <v>16.7</v>
      </c>
      <c r="R643">
        <v>58</v>
      </c>
      <c r="S643">
        <v>86.9</v>
      </c>
      <c r="T643">
        <v>19.2</v>
      </c>
      <c r="U643">
        <v>997</v>
      </c>
      <c r="V643">
        <v>1023.7</v>
      </c>
      <c r="W643">
        <v>1019.2</v>
      </c>
      <c r="X643">
        <v>1021.6</v>
      </c>
      <c r="Y643">
        <v>23.6</v>
      </c>
      <c r="Z643">
        <v>9.8000000000000007</v>
      </c>
      <c r="AA643">
        <v>36041</v>
      </c>
    </row>
    <row r="644" spans="1:27" x14ac:dyDescent="0.3">
      <c r="A644" s="2">
        <v>44474</v>
      </c>
      <c r="B644">
        <v>31352.857835129791</v>
      </c>
      <c r="C644">
        <v>161080</v>
      </c>
      <c r="D644">
        <f t="shared" si="19"/>
        <v>341184450.40000004</v>
      </c>
      <c r="E644">
        <v>375753800</v>
      </c>
      <c r="F644">
        <v>20.5</v>
      </c>
      <c r="G644">
        <v>14.7</v>
      </c>
      <c r="H644">
        <v>27.5</v>
      </c>
      <c r="I644" s="4">
        <v>0.55000000000000004</v>
      </c>
      <c r="J644">
        <v>11.6</v>
      </c>
      <c r="K644">
        <v>320</v>
      </c>
      <c r="L644">
        <v>6.7</v>
      </c>
      <c r="M644">
        <v>320</v>
      </c>
      <c r="N644">
        <v>2.5</v>
      </c>
      <c r="O644">
        <v>2189</v>
      </c>
      <c r="P644">
        <v>320</v>
      </c>
      <c r="Q644">
        <v>16.100000000000001</v>
      </c>
      <c r="R644">
        <v>45</v>
      </c>
      <c r="S644">
        <v>79.8</v>
      </c>
      <c r="T644">
        <v>18.3</v>
      </c>
      <c r="U644">
        <v>996.8</v>
      </c>
      <c r="V644">
        <v>1022.9</v>
      </c>
      <c r="W644">
        <v>1019.3</v>
      </c>
      <c r="X644">
        <v>1021.3</v>
      </c>
      <c r="Y644">
        <v>24.6</v>
      </c>
      <c r="Z644">
        <v>12.5</v>
      </c>
      <c r="AA644">
        <v>36041</v>
      </c>
    </row>
    <row r="645" spans="1:27" x14ac:dyDescent="0.3">
      <c r="A645" s="2">
        <v>44475</v>
      </c>
      <c r="B645">
        <v>31722.53858864358</v>
      </c>
      <c r="C645">
        <v>154716</v>
      </c>
      <c r="D645">
        <f t="shared" si="19"/>
        <v>376276562</v>
      </c>
      <c r="E645">
        <v>414401500</v>
      </c>
      <c r="F645">
        <v>18.7</v>
      </c>
      <c r="G645">
        <v>16.100000000000001</v>
      </c>
      <c r="H645">
        <v>21.4</v>
      </c>
      <c r="I645" s="4">
        <v>0.6</v>
      </c>
      <c r="J645">
        <v>3.4</v>
      </c>
      <c r="K645">
        <v>290</v>
      </c>
      <c r="L645">
        <v>2.2999999999999998</v>
      </c>
      <c r="M645">
        <v>320</v>
      </c>
      <c r="N645">
        <v>1</v>
      </c>
      <c r="O645">
        <v>869</v>
      </c>
      <c r="P645">
        <v>290</v>
      </c>
      <c r="Q645">
        <v>18.100000000000001</v>
      </c>
      <c r="R645">
        <v>75</v>
      </c>
      <c r="S645">
        <v>97</v>
      </c>
      <c r="T645">
        <v>20.8</v>
      </c>
      <c r="U645">
        <v>996.6</v>
      </c>
      <c r="V645">
        <v>1023.3</v>
      </c>
      <c r="W645">
        <v>1019.3</v>
      </c>
      <c r="X645">
        <v>1021.1</v>
      </c>
      <c r="Y645">
        <v>20.5</v>
      </c>
      <c r="Z645">
        <v>15.1</v>
      </c>
      <c r="AA645">
        <v>36041</v>
      </c>
    </row>
    <row r="646" spans="1:27" x14ac:dyDescent="0.3">
      <c r="A646" s="2">
        <v>44476</v>
      </c>
      <c r="B646">
        <v>26837.40684108252</v>
      </c>
      <c r="C646">
        <v>131105</v>
      </c>
      <c r="D646">
        <f t="shared" si="19"/>
        <v>296593024.40000004</v>
      </c>
      <c r="E646">
        <v>326644300</v>
      </c>
      <c r="F646">
        <v>18.7</v>
      </c>
      <c r="G646">
        <v>15.9</v>
      </c>
      <c r="H646">
        <v>23</v>
      </c>
      <c r="I646" s="4">
        <v>0.7</v>
      </c>
      <c r="J646">
        <v>9</v>
      </c>
      <c r="K646">
        <v>290</v>
      </c>
      <c r="L646">
        <v>5.4</v>
      </c>
      <c r="M646">
        <v>320</v>
      </c>
      <c r="N646">
        <v>0.9</v>
      </c>
      <c r="O646">
        <v>801</v>
      </c>
      <c r="P646">
        <v>320</v>
      </c>
      <c r="Q646">
        <v>16.8</v>
      </c>
      <c r="R646">
        <v>69</v>
      </c>
      <c r="S646">
        <v>90.1</v>
      </c>
      <c r="T646">
        <v>19.2</v>
      </c>
      <c r="U646">
        <v>993.2</v>
      </c>
      <c r="V646">
        <v>1019.7</v>
      </c>
      <c r="W646">
        <v>1015.6</v>
      </c>
      <c r="X646">
        <v>1017.7</v>
      </c>
      <c r="Y646">
        <v>21</v>
      </c>
      <c r="Z646">
        <v>14.4</v>
      </c>
      <c r="AA646">
        <v>36041</v>
      </c>
    </row>
    <row r="647" spans="1:27" x14ac:dyDescent="0.3">
      <c r="A647" s="2">
        <v>44477</v>
      </c>
      <c r="B647">
        <v>31753.129110217891</v>
      </c>
      <c r="C647">
        <v>124978</v>
      </c>
      <c r="D647">
        <f t="shared" si="19"/>
        <v>312319402.80000001</v>
      </c>
      <c r="E647">
        <v>343964100</v>
      </c>
      <c r="F647">
        <v>18.2</v>
      </c>
      <c r="G647">
        <v>15.2</v>
      </c>
      <c r="H647">
        <v>20.8</v>
      </c>
      <c r="I647" s="4">
        <v>0.8</v>
      </c>
      <c r="J647">
        <v>2.9</v>
      </c>
      <c r="K647">
        <v>320</v>
      </c>
      <c r="L647">
        <v>1.9</v>
      </c>
      <c r="M647">
        <v>320</v>
      </c>
      <c r="N647">
        <v>0.8</v>
      </c>
      <c r="O647">
        <v>716</v>
      </c>
      <c r="P647">
        <v>320</v>
      </c>
      <c r="Q647">
        <v>17.8</v>
      </c>
      <c r="R647">
        <v>83</v>
      </c>
      <c r="S647">
        <v>97.8</v>
      </c>
      <c r="T647">
        <v>20.399999999999999</v>
      </c>
      <c r="U647">
        <v>997.3</v>
      </c>
      <c r="V647">
        <v>1024.3</v>
      </c>
      <c r="W647">
        <v>1019.2</v>
      </c>
      <c r="X647">
        <v>1022</v>
      </c>
      <c r="Y647">
        <v>19.100000000000001</v>
      </c>
      <c r="Z647">
        <v>13.9</v>
      </c>
      <c r="AA647">
        <v>36041</v>
      </c>
    </row>
    <row r="648" spans="1:27" x14ac:dyDescent="0.3">
      <c r="A648" s="2">
        <v>44478</v>
      </c>
      <c r="B648">
        <v>35199.764767807777</v>
      </c>
      <c r="C648">
        <v>56541</v>
      </c>
      <c r="D648">
        <f t="shared" si="19"/>
        <v>122801098</v>
      </c>
      <c r="E648">
        <v>135243500</v>
      </c>
      <c r="F648">
        <v>20.5</v>
      </c>
      <c r="G648">
        <v>17.600000000000001</v>
      </c>
      <c r="H648">
        <v>25.6</v>
      </c>
      <c r="I648" s="4">
        <v>0</v>
      </c>
      <c r="J648">
        <v>5.2</v>
      </c>
      <c r="K648">
        <v>140</v>
      </c>
      <c r="L648">
        <v>2.8</v>
      </c>
      <c r="M648">
        <v>110</v>
      </c>
      <c r="N648">
        <v>0.5</v>
      </c>
      <c r="O648">
        <v>411</v>
      </c>
      <c r="P648">
        <v>140</v>
      </c>
      <c r="Q648">
        <v>18.899999999999999</v>
      </c>
      <c r="R648">
        <v>64</v>
      </c>
      <c r="S648">
        <v>91.9</v>
      </c>
      <c r="T648">
        <v>21.9</v>
      </c>
      <c r="U648">
        <v>998.7</v>
      </c>
      <c r="V648">
        <v>1025.0999999999999</v>
      </c>
      <c r="W648">
        <v>1021.3</v>
      </c>
      <c r="X648">
        <v>1023.2</v>
      </c>
      <c r="Y648">
        <v>22.4</v>
      </c>
      <c r="Z648">
        <v>17.399999999999999</v>
      </c>
      <c r="AA648">
        <v>36041</v>
      </c>
    </row>
    <row r="649" spans="1:27" x14ac:dyDescent="0.3">
      <c r="A649" s="2">
        <v>44479</v>
      </c>
      <c r="B649">
        <v>0</v>
      </c>
      <c r="C649">
        <v>0</v>
      </c>
      <c r="D649">
        <f t="shared" si="19"/>
        <v>0</v>
      </c>
      <c r="E649">
        <v>0</v>
      </c>
      <c r="F649">
        <v>21.9</v>
      </c>
      <c r="G649">
        <v>18.100000000000001</v>
      </c>
      <c r="H649">
        <v>27.6</v>
      </c>
      <c r="I649" s="4">
        <v>0</v>
      </c>
      <c r="J649">
        <v>11.2</v>
      </c>
      <c r="K649">
        <v>320</v>
      </c>
      <c r="L649">
        <v>7.1</v>
      </c>
      <c r="M649">
        <v>320</v>
      </c>
      <c r="N649">
        <v>1.1000000000000001</v>
      </c>
      <c r="O649">
        <v>930</v>
      </c>
      <c r="P649">
        <v>140</v>
      </c>
      <c r="Q649">
        <v>18.7</v>
      </c>
      <c r="R649">
        <v>56</v>
      </c>
      <c r="S649">
        <v>83.5</v>
      </c>
      <c r="T649">
        <v>21.6</v>
      </c>
      <c r="U649">
        <v>993.6</v>
      </c>
      <c r="V649">
        <v>1022.2</v>
      </c>
      <c r="W649">
        <v>1014.8</v>
      </c>
      <c r="X649">
        <v>1017.8</v>
      </c>
      <c r="Y649">
        <v>25.3</v>
      </c>
      <c r="Z649">
        <v>16.7</v>
      </c>
      <c r="AA649">
        <v>36041</v>
      </c>
    </row>
    <row r="650" spans="1:27" x14ac:dyDescent="0.3">
      <c r="A650" s="2">
        <v>44480</v>
      </c>
      <c r="B650">
        <v>35163.281404501111</v>
      </c>
      <c r="C650">
        <v>159130</v>
      </c>
      <c r="D650">
        <f t="shared" si="19"/>
        <v>405814346.80000001</v>
      </c>
      <c r="E650">
        <v>446932100</v>
      </c>
      <c r="F650">
        <v>14.8</v>
      </c>
      <c r="G650">
        <v>13</v>
      </c>
      <c r="H650">
        <v>19.5</v>
      </c>
      <c r="I650" s="4">
        <v>15.6</v>
      </c>
      <c r="J650">
        <v>14.3</v>
      </c>
      <c r="K650">
        <v>320</v>
      </c>
      <c r="L650">
        <v>9.6</v>
      </c>
      <c r="M650">
        <v>320</v>
      </c>
      <c r="N650">
        <v>2.2999999999999998</v>
      </c>
      <c r="O650">
        <v>1964</v>
      </c>
      <c r="P650">
        <v>290</v>
      </c>
      <c r="Q650">
        <v>13.9</v>
      </c>
      <c r="R650">
        <v>81</v>
      </c>
      <c r="S650">
        <v>95.3</v>
      </c>
      <c r="T650">
        <v>15.9</v>
      </c>
      <c r="U650">
        <v>996.5</v>
      </c>
      <c r="V650">
        <v>1024.4000000000001</v>
      </c>
      <c r="W650">
        <v>1017.1</v>
      </c>
      <c r="X650">
        <v>1021.5</v>
      </c>
      <c r="Y650">
        <v>17</v>
      </c>
      <c r="Z650">
        <v>12.9</v>
      </c>
      <c r="AA650">
        <v>36041</v>
      </c>
    </row>
    <row r="651" spans="1:27" x14ac:dyDescent="0.3">
      <c r="A651" s="2">
        <v>44481</v>
      </c>
      <c r="B651">
        <v>38820.32935980858</v>
      </c>
      <c r="C651">
        <v>94072</v>
      </c>
      <c r="D651">
        <f t="shared" si="19"/>
        <v>280371422.80000001</v>
      </c>
      <c r="E651">
        <v>308779100</v>
      </c>
      <c r="F651">
        <v>14</v>
      </c>
      <c r="G651">
        <v>13.2</v>
      </c>
      <c r="H651">
        <v>15.1</v>
      </c>
      <c r="I651" s="4">
        <v>5.3</v>
      </c>
      <c r="J651">
        <v>2.8</v>
      </c>
      <c r="K651">
        <v>200</v>
      </c>
      <c r="L651">
        <v>1.8</v>
      </c>
      <c r="M651">
        <v>290</v>
      </c>
      <c r="N651">
        <v>0.7</v>
      </c>
      <c r="O651">
        <v>607</v>
      </c>
      <c r="P651">
        <v>290</v>
      </c>
      <c r="Q651">
        <v>13.8</v>
      </c>
      <c r="R651">
        <v>90</v>
      </c>
      <c r="S651">
        <v>99.4</v>
      </c>
      <c r="T651">
        <v>15.8</v>
      </c>
      <c r="U651">
        <v>1001.8</v>
      </c>
      <c r="V651">
        <v>1028.2</v>
      </c>
      <c r="W651">
        <v>1024.0999999999999</v>
      </c>
      <c r="X651">
        <v>1027</v>
      </c>
      <c r="Y651">
        <v>16.7</v>
      </c>
      <c r="Z651">
        <v>13.2</v>
      </c>
      <c r="AA651">
        <v>36041</v>
      </c>
    </row>
    <row r="652" spans="1:27" x14ac:dyDescent="0.3">
      <c r="A652" s="2">
        <v>44482</v>
      </c>
      <c r="B652">
        <v>39175.770679728092</v>
      </c>
      <c r="C652">
        <v>51315</v>
      </c>
      <c r="D652">
        <f t="shared" si="19"/>
        <v>148608728</v>
      </c>
      <c r="E652">
        <v>163666000</v>
      </c>
      <c r="F652">
        <v>16.8</v>
      </c>
      <c r="G652">
        <v>13.7</v>
      </c>
      <c r="H652">
        <v>21.8</v>
      </c>
      <c r="I652" s="4">
        <v>6.8666666669999996</v>
      </c>
      <c r="J652">
        <v>4.8</v>
      </c>
      <c r="K652">
        <v>140</v>
      </c>
      <c r="L652">
        <v>2.9</v>
      </c>
      <c r="M652">
        <v>140</v>
      </c>
      <c r="N652">
        <v>0.9</v>
      </c>
      <c r="O652">
        <v>773</v>
      </c>
      <c r="P652">
        <v>320</v>
      </c>
      <c r="Q652">
        <v>14.1</v>
      </c>
      <c r="R652">
        <v>59</v>
      </c>
      <c r="S652">
        <v>85.4</v>
      </c>
      <c r="T652">
        <v>16.100000000000001</v>
      </c>
      <c r="U652">
        <v>1000.6</v>
      </c>
      <c r="V652">
        <v>1027.5</v>
      </c>
      <c r="W652">
        <v>1023.7</v>
      </c>
      <c r="X652">
        <v>1025.5</v>
      </c>
      <c r="Y652">
        <v>19.5</v>
      </c>
      <c r="Z652">
        <v>13.7</v>
      </c>
      <c r="AA652">
        <v>36041</v>
      </c>
    </row>
    <row r="653" spans="1:27" x14ac:dyDescent="0.3">
      <c r="A653" s="2">
        <v>44483</v>
      </c>
      <c r="B653">
        <v>49525.449007436888</v>
      </c>
      <c r="C653">
        <v>96690</v>
      </c>
      <c r="D653">
        <f t="shared" si="19"/>
        <v>321990056.80000001</v>
      </c>
      <c r="E653">
        <v>354614600</v>
      </c>
      <c r="F653">
        <v>17.2</v>
      </c>
      <c r="G653">
        <v>14.1</v>
      </c>
      <c r="H653">
        <v>23.2</v>
      </c>
      <c r="I653" s="4">
        <v>8.4333333330000002</v>
      </c>
      <c r="J653">
        <v>9.6</v>
      </c>
      <c r="K653">
        <v>320</v>
      </c>
      <c r="L653">
        <v>6.5</v>
      </c>
      <c r="M653">
        <v>320</v>
      </c>
      <c r="N653">
        <v>1.6</v>
      </c>
      <c r="O653">
        <v>1397</v>
      </c>
      <c r="P653">
        <v>320</v>
      </c>
      <c r="Q653">
        <v>13.8</v>
      </c>
      <c r="R653">
        <v>50</v>
      </c>
      <c r="S653">
        <v>82.6</v>
      </c>
      <c r="T653">
        <v>15.8</v>
      </c>
      <c r="U653">
        <v>995.1</v>
      </c>
      <c r="V653">
        <v>1024.3</v>
      </c>
      <c r="W653">
        <v>1016.8</v>
      </c>
      <c r="X653">
        <v>1019.9</v>
      </c>
      <c r="Y653">
        <v>20.9</v>
      </c>
      <c r="Z653">
        <v>12.2</v>
      </c>
      <c r="AA653">
        <v>36041</v>
      </c>
    </row>
    <row r="654" spans="1:27" x14ac:dyDescent="0.3">
      <c r="A654" s="2">
        <v>44484</v>
      </c>
      <c r="B654">
        <v>47063.617861879742</v>
      </c>
      <c r="C654">
        <v>126540</v>
      </c>
      <c r="D654">
        <f t="shared" si="19"/>
        <v>404290268.80000001</v>
      </c>
      <c r="E654">
        <v>445253600</v>
      </c>
      <c r="F654">
        <v>16.399999999999999</v>
      </c>
      <c r="G654">
        <v>14</v>
      </c>
      <c r="H654">
        <v>19.8</v>
      </c>
      <c r="I654" s="4">
        <v>10</v>
      </c>
      <c r="J654">
        <v>2.5</v>
      </c>
      <c r="K654">
        <v>320</v>
      </c>
      <c r="L654">
        <v>1.6</v>
      </c>
      <c r="M654">
        <v>320</v>
      </c>
      <c r="N654">
        <v>0.6</v>
      </c>
      <c r="O654">
        <v>487</v>
      </c>
      <c r="P654">
        <v>160</v>
      </c>
      <c r="Q654">
        <v>15.4</v>
      </c>
      <c r="R654">
        <v>72</v>
      </c>
      <c r="S654">
        <v>94.8</v>
      </c>
      <c r="T654">
        <v>17.5</v>
      </c>
      <c r="U654">
        <v>993.6</v>
      </c>
      <c r="V654">
        <v>1019.7</v>
      </c>
      <c r="W654">
        <v>1016.9</v>
      </c>
      <c r="X654">
        <v>1018.4</v>
      </c>
      <c r="Y654">
        <v>18.5</v>
      </c>
      <c r="Z654">
        <v>13</v>
      </c>
      <c r="AA654">
        <v>36041</v>
      </c>
    </row>
    <row r="655" spans="1:27" x14ac:dyDescent="0.3">
      <c r="A655" s="2">
        <v>44485</v>
      </c>
      <c r="B655">
        <v>41851.022564690873</v>
      </c>
      <c r="C655">
        <v>94269</v>
      </c>
      <c r="D655">
        <f t="shared" si="19"/>
        <v>283776876.80000001</v>
      </c>
      <c r="E655">
        <v>312529600</v>
      </c>
      <c r="F655">
        <v>12.1</v>
      </c>
      <c r="G655">
        <v>5.2</v>
      </c>
      <c r="H655">
        <v>16.3</v>
      </c>
      <c r="I655" s="4">
        <v>10.7</v>
      </c>
      <c r="J655">
        <v>12.9</v>
      </c>
      <c r="K655">
        <v>290</v>
      </c>
      <c r="L655">
        <v>7.9</v>
      </c>
      <c r="M655">
        <v>290</v>
      </c>
      <c r="N655">
        <v>4.0999999999999996</v>
      </c>
      <c r="O655">
        <v>3500</v>
      </c>
      <c r="P655">
        <v>290</v>
      </c>
      <c r="Q655">
        <v>5.2</v>
      </c>
      <c r="R655">
        <v>43</v>
      </c>
      <c r="S655">
        <v>64.3</v>
      </c>
      <c r="T655">
        <v>9.6</v>
      </c>
      <c r="U655">
        <v>995.2</v>
      </c>
      <c r="V655">
        <v>1025.5</v>
      </c>
      <c r="W655">
        <v>1017.8</v>
      </c>
      <c r="X655">
        <v>1020.5</v>
      </c>
      <c r="Y655">
        <v>14.1</v>
      </c>
      <c r="Z655">
        <v>4.5999999999999996</v>
      </c>
      <c r="AA655">
        <v>36041</v>
      </c>
    </row>
    <row r="656" spans="1:27" x14ac:dyDescent="0.3">
      <c r="A656" s="2">
        <v>44486</v>
      </c>
      <c r="B656">
        <v>0</v>
      </c>
      <c r="C656">
        <v>0</v>
      </c>
      <c r="D656">
        <f t="shared" si="19"/>
        <v>0</v>
      </c>
      <c r="E656">
        <v>0</v>
      </c>
      <c r="F656">
        <v>5.9</v>
      </c>
      <c r="G656">
        <v>1.8</v>
      </c>
      <c r="H656">
        <v>11.6</v>
      </c>
      <c r="I656" s="4">
        <v>7.1333333330000004</v>
      </c>
      <c r="J656">
        <v>11.4</v>
      </c>
      <c r="K656">
        <v>290</v>
      </c>
      <c r="L656">
        <v>6.9</v>
      </c>
      <c r="M656">
        <v>290</v>
      </c>
      <c r="N656">
        <v>3.8</v>
      </c>
      <c r="O656">
        <v>3261</v>
      </c>
      <c r="P656">
        <v>320</v>
      </c>
      <c r="Q656">
        <v>-4</v>
      </c>
      <c r="R656">
        <v>29</v>
      </c>
      <c r="S656">
        <v>50.8</v>
      </c>
      <c r="T656">
        <v>4.5999999999999996</v>
      </c>
      <c r="U656">
        <v>1000.6</v>
      </c>
      <c r="V656">
        <v>1028.9000000000001</v>
      </c>
      <c r="W656">
        <v>1024.5999999999999</v>
      </c>
      <c r="X656">
        <v>1026.7</v>
      </c>
      <c r="Y656">
        <v>10.199999999999999</v>
      </c>
      <c r="Z656">
        <v>-1.9</v>
      </c>
      <c r="AA656">
        <v>36041</v>
      </c>
    </row>
    <row r="657" spans="1:27" x14ac:dyDescent="0.3">
      <c r="A657" s="2">
        <v>44487</v>
      </c>
      <c r="B657">
        <v>36519.06323772185</v>
      </c>
      <c r="C657">
        <v>228730</v>
      </c>
      <c r="D657">
        <f t="shared" si="19"/>
        <v>626675449.60000002</v>
      </c>
      <c r="E657">
        <v>690171200</v>
      </c>
      <c r="F657">
        <v>6.7</v>
      </c>
      <c r="G657">
        <v>-1.6</v>
      </c>
      <c r="H657">
        <v>15.8</v>
      </c>
      <c r="I657" s="4">
        <v>3.5666666669999998</v>
      </c>
      <c r="J657">
        <v>5.5</v>
      </c>
      <c r="K657">
        <v>180</v>
      </c>
      <c r="L657">
        <v>3.1</v>
      </c>
      <c r="M657">
        <v>140</v>
      </c>
      <c r="N657">
        <v>1.1000000000000001</v>
      </c>
      <c r="O657">
        <v>909</v>
      </c>
      <c r="P657">
        <v>320</v>
      </c>
      <c r="Q657">
        <v>1.7</v>
      </c>
      <c r="R657">
        <v>33</v>
      </c>
      <c r="S657">
        <v>75.3</v>
      </c>
      <c r="T657">
        <v>7</v>
      </c>
      <c r="U657">
        <v>998.6</v>
      </c>
      <c r="V657">
        <v>1027.8</v>
      </c>
      <c r="W657">
        <v>1021.3</v>
      </c>
      <c r="X657">
        <v>1024.5</v>
      </c>
      <c r="Y657">
        <v>12</v>
      </c>
      <c r="Z657">
        <v>-4.5</v>
      </c>
      <c r="AA657">
        <v>36041</v>
      </c>
    </row>
    <row r="658" spans="1:27" x14ac:dyDescent="0.3">
      <c r="A658" s="2">
        <v>44488</v>
      </c>
      <c r="B658">
        <v>37838.052020117371</v>
      </c>
      <c r="C658">
        <v>139810</v>
      </c>
      <c r="D658">
        <f t="shared" si="19"/>
        <v>397621462.80000001</v>
      </c>
      <c r="E658">
        <v>437909100</v>
      </c>
      <c r="F658">
        <v>9</v>
      </c>
      <c r="G658">
        <v>4.5</v>
      </c>
      <c r="H658">
        <v>15.5</v>
      </c>
      <c r="I658" s="4">
        <v>0</v>
      </c>
      <c r="J658">
        <v>10.4</v>
      </c>
      <c r="K658">
        <v>320</v>
      </c>
      <c r="L658">
        <v>6.2</v>
      </c>
      <c r="M658">
        <v>320</v>
      </c>
      <c r="N658">
        <v>2</v>
      </c>
      <c r="O658">
        <v>1713</v>
      </c>
      <c r="P658">
        <v>320</v>
      </c>
      <c r="Q658">
        <v>5</v>
      </c>
      <c r="R658">
        <v>50</v>
      </c>
      <c r="S658">
        <v>77.8</v>
      </c>
      <c r="T658">
        <v>8.6999999999999993</v>
      </c>
      <c r="U658">
        <v>994.1</v>
      </c>
      <c r="V658">
        <v>1022.8</v>
      </c>
      <c r="W658">
        <v>1016.5</v>
      </c>
      <c r="X658">
        <v>1019.6</v>
      </c>
      <c r="Y658">
        <v>12.8</v>
      </c>
      <c r="Z658">
        <v>0.5</v>
      </c>
      <c r="AA658">
        <v>36041</v>
      </c>
    </row>
    <row r="659" spans="1:27" x14ac:dyDescent="0.3">
      <c r="A659" s="2">
        <v>44489</v>
      </c>
      <c r="B659">
        <v>37994.617380698633</v>
      </c>
      <c r="C659">
        <v>131850</v>
      </c>
      <c r="D659">
        <f t="shared" si="19"/>
        <v>388819855.60000002</v>
      </c>
      <c r="E659">
        <v>428215700</v>
      </c>
      <c r="F659">
        <v>7.1</v>
      </c>
      <c r="G659">
        <v>0.5</v>
      </c>
      <c r="H659">
        <v>15.4</v>
      </c>
      <c r="I659" s="4">
        <v>3.3333333299999997E-2</v>
      </c>
      <c r="J659">
        <v>4.7</v>
      </c>
      <c r="K659">
        <v>160</v>
      </c>
      <c r="L659">
        <v>3</v>
      </c>
      <c r="M659">
        <v>320</v>
      </c>
      <c r="N659">
        <v>1.4</v>
      </c>
      <c r="O659">
        <v>1168</v>
      </c>
      <c r="P659">
        <v>320</v>
      </c>
      <c r="Q659">
        <v>3.2</v>
      </c>
      <c r="R659">
        <v>41</v>
      </c>
      <c r="S659">
        <v>80</v>
      </c>
      <c r="T659">
        <v>7.7</v>
      </c>
      <c r="U659">
        <v>996.2</v>
      </c>
      <c r="V659">
        <v>1024.3</v>
      </c>
      <c r="W659">
        <v>1019.2</v>
      </c>
      <c r="X659">
        <v>1022</v>
      </c>
      <c r="Y659">
        <v>11.8</v>
      </c>
      <c r="Z659">
        <v>-2.5</v>
      </c>
      <c r="AA659">
        <v>36041</v>
      </c>
    </row>
    <row r="660" spans="1:27" x14ac:dyDescent="0.3">
      <c r="A660" s="2">
        <v>44490</v>
      </c>
      <c r="B660">
        <v>39335.069001510252</v>
      </c>
      <c r="C660">
        <v>141883.4</v>
      </c>
      <c r="D660">
        <f t="shared" si="19"/>
        <v>401973506.80000001</v>
      </c>
      <c r="E660">
        <v>442702100</v>
      </c>
      <c r="F660">
        <v>7.9</v>
      </c>
      <c r="G660">
        <v>1.1000000000000001</v>
      </c>
      <c r="H660">
        <v>16.7</v>
      </c>
      <c r="I660" s="4">
        <v>6.6666666700000002E-2</v>
      </c>
      <c r="J660">
        <v>4.9000000000000004</v>
      </c>
      <c r="K660">
        <v>320</v>
      </c>
      <c r="L660">
        <v>2.9</v>
      </c>
      <c r="M660">
        <v>290</v>
      </c>
      <c r="N660">
        <v>1</v>
      </c>
      <c r="O660">
        <v>879</v>
      </c>
      <c r="P660">
        <v>320</v>
      </c>
      <c r="Q660">
        <v>3.7</v>
      </c>
      <c r="R660">
        <v>31</v>
      </c>
      <c r="S660">
        <v>80.3</v>
      </c>
      <c r="T660">
        <v>8</v>
      </c>
      <c r="U660">
        <v>994.6</v>
      </c>
      <c r="V660">
        <v>1022.5</v>
      </c>
      <c r="W660">
        <v>1017.8</v>
      </c>
      <c r="X660">
        <v>1020.3</v>
      </c>
      <c r="Y660">
        <v>12.6</v>
      </c>
      <c r="Z660">
        <v>-1.5</v>
      </c>
      <c r="AA660">
        <v>36041</v>
      </c>
    </row>
    <row r="661" spans="1:27" x14ac:dyDescent="0.3">
      <c r="A661" s="2">
        <v>44491</v>
      </c>
      <c r="B661">
        <v>38266.15608653763</v>
      </c>
      <c r="C661">
        <v>149094</v>
      </c>
      <c r="D661">
        <f t="shared" si="19"/>
        <v>406640626.80000001</v>
      </c>
      <c r="E661">
        <v>447842100</v>
      </c>
      <c r="F661">
        <v>7.7</v>
      </c>
      <c r="G661">
        <v>1.5</v>
      </c>
      <c r="H661">
        <v>16.3</v>
      </c>
      <c r="I661" s="4">
        <v>0.1</v>
      </c>
      <c r="J661">
        <v>9.1</v>
      </c>
      <c r="K661">
        <v>320</v>
      </c>
      <c r="L661">
        <v>5.9</v>
      </c>
      <c r="M661">
        <v>290</v>
      </c>
      <c r="N661">
        <v>1.7</v>
      </c>
      <c r="O661">
        <v>1477</v>
      </c>
      <c r="P661">
        <v>290</v>
      </c>
      <c r="Q661">
        <v>4.4000000000000004</v>
      </c>
      <c r="R661">
        <v>45</v>
      </c>
      <c r="S661">
        <v>82.6</v>
      </c>
      <c r="T661">
        <v>8.4</v>
      </c>
      <c r="U661">
        <v>996.7</v>
      </c>
      <c r="V661">
        <v>1027.3</v>
      </c>
      <c r="W661">
        <v>1019.6</v>
      </c>
      <c r="X661">
        <v>1022.4</v>
      </c>
      <c r="Y661">
        <v>12.2</v>
      </c>
      <c r="Z661">
        <v>-2.1</v>
      </c>
      <c r="AA661">
        <v>36041</v>
      </c>
    </row>
    <row r="662" spans="1:27" x14ac:dyDescent="0.3">
      <c r="A662" s="2">
        <v>44492</v>
      </c>
      <c r="B662">
        <v>37541.242213444042</v>
      </c>
      <c r="C662">
        <v>87895</v>
      </c>
      <c r="D662">
        <f t="shared" si="19"/>
        <v>234081946</v>
      </c>
      <c r="E662">
        <v>257799500</v>
      </c>
      <c r="F662">
        <v>7.6</v>
      </c>
      <c r="G662">
        <v>0</v>
      </c>
      <c r="H662">
        <v>17.7</v>
      </c>
      <c r="I662" s="4">
        <v>1.4352941180000001</v>
      </c>
      <c r="J662">
        <v>6.1</v>
      </c>
      <c r="K662">
        <v>270</v>
      </c>
      <c r="L662">
        <v>3.5</v>
      </c>
      <c r="M662">
        <v>160</v>
      </c>
      <c r="N662">
        <v>1.4</v>
      </c>
      <c r="O662">
        <v>1218</v>
      </c>
      <c r="P662">
        <v>320</v>
      </c>
      <c r="Q662">
        <v>2.4</v>
      </c>
      <c r="R662">
        <v>21</v>
      </c>
      <c r="S662">
        <v>76</v>
      </c>
      <c r="T662">
        <v>7.3</v>
      </c>
      <c r="U662">
        <v>1003.3</v>
      </c>
      <c r="V662">
        <v>1031.0999999999999</v>
      </c>
      <c r="W662">
        <v>1027.2</v>
      </c>
      <c r="X662">
        <v>1029.2</v>
      </c>
      <c r="Y662">
        <v>12.1</v>
      </c>
      <c r="Z662">
        <v>-3.8</v>
      </c>
      <c r="AA662">
        <v>36041</v>
      </c>
    </row>
    <row r="663" spans="1:27" x14ac:dyDescent="0.3">
      <c r="A663" s="2">
        <v>44493</v>
      </c>
      <c r="B663">
        <v>0</v>
      </c>
      <c r="C663">
        <v>0</v>
      </c>
      <c r="D663">
        <f t="shared" si="19"/>
        <v>0</v>
      </c>
      <c r="E663">
        <v>0</v>
      </c>
      <c r="F663">
        <v>7.3</v>
      </c>
      <c r="G663">
        <v>0.6</v>
      </c>
      <c r="H663">
        <v>17.100000000000001</v>
      </c>
      <c r="I663" s="4">
        <v>2.770588235</v>
      </c>
      <c r="J663">
        <v>5.4</v>
      </c>
      <c r="K663">
        <v>160</v>
      </c>
      <c r="L663">
        <v>3.3</v>
      </c>
      <c r="M663">
        <v>160</v>
      </c>
      <c r="N663">
        <v>1.3</v>
      </c>
      <c r="O663">
        <v>1094</v>
      </c>
      <c r="P663">
        <v>320</v>
      </c>
      <c r="Q663">
        <v>3.4</v>
      </c>
      <c r="R663">
        <v>39</v>
      </c>
      <c r="S663">
        <v>79.900000000000006</v>
      </c>
      <c r="T663">
        <v>7.8</v>
      </c>
      <c r="U663">
        <v>1001.4</v>
      </c>
      <c r="V663">
        <v>1030.5999999999999</v>
      </c>
      <c r="W663">
        <v>1023.8</v>
      </c>
      <c r="X663">
        <v>1027.4000000000001</v>
      </c>
      <c r="Y663">
        <v>12.2</v>
      </c>
      <c r="Z663">
        <v>-2.8</v>
      </c>
      <c r="AA663">
        <v>36041</v>
      </c>
    </row>
    <row r="664" spans="1:27" x14ac:dyDescent="0.3">
      <c r="A664" s="2">
        <v>44494</v>
      </c>
      <c r="B664">
        <v>37325.538303479501</v>
      </c>
      <c r="C664">
        <v>173838</v>
      </c>
      <c r="D664">
        <f t="shared" si="19"/>
        <v>446105666.40000004</v>
      </c>
      <c r="E664">
        <v>491305800</v>
      </c>
      <c r="F664">
        <v>8.8000000000000007</v>
      </c>
      <c r="G664">
        <v>0.5</v>
      </c>
      <c r="H664">
        <v>18.3</v>
      </c>
      <c r="I664" s="4">
        <v>4.1058823530000002</v>
      </c>
      <c r="J664">
        <v>10</v>
      </c>
      <c r="K664">
        <v>290</v>
      </c>
      <c r="L664">
        <v>6.6</v>
      </c>
      <c r="M664">
        <v>290</v>
      </c>
      <c r="N664">
        <v>1.7</v>
      </c>
      <c r="O664">
        <v>1427</v>
      </c>
      <c r="P664">
        <v>320</v>
      </c>
      <c r="Q664">
        <v>2.7</v>
      </c>
      <c r="R664">
        <v>19</v>
      </c>
      <c r="S664">
        <v>72.3</v>
      </c>
      <c r="T664">
        <v>7.5</v>
      </c>
      <c r="U664">
        <v>997.7</v>
      </c>
      <c r="V664">
        <v>1026.5999999999999</v>
      </c>
      <c r="W664">
        <v>1020.6</v>
      </c>
      <c r="X664">
        <v>1023.4</v>
      </c>
      <c r="Y664">
        <v>12.4</v>
      </c>
      <c r="Z664">
        <v>-3</v>
      </c>
      <c r="AA664">
        <v>36041</v>
      </c>
    </row>
    <row r="665" spans="1:27" x14ac:dyDescent="0.3">
      <c r="A665" s="2">
        <v>44495</v>
      </c>
      <c r="B665">
        <v>34339.551393619637</v>
      </c>
      <c r="C665">
        <v>178424</v>
      </c>
      <c r="D665">
        <f t="shared" si="19"/>
        <v>429586785.60000002</v>
      </c>
      <c r="E665">
        <v>473113200</v>
      </c>
      <c r="F665">
        <v>9.3000000000000007</v>
      </c>
      <c r="G665">
        <v>0.5</v>
      </c>
      <c r="H665">
        <v>18.100000000000001</v>
      </c>
      <c r="I665" s="4">
        <v>5.4411764710000003</v>
      </c>
      <c r="J665">
        <v>7.9</v>
      </c>
      <c r="K665">
        <v>320</v>
      </c>
      <c r="L665">
        <v>4.9000000000000004</v>
      </c>
      <c r="M665">
        <v>320</v>
      </c>
      <c r="N665">
        <v>1.3</v>
      </c>
      <c r="O665">
        <v>1126</v>
      </c>
      <c r="P665">
        <v>320</v>
      </c>
      <c r="Q665">
        <v>4.7</v>
      </c>
      <c r="R665">
        <v>41</v>
      </c>
      <c r="S665">
        <v>76.5</v>
      </c>
      <c r="T665">
        <v>8.6999999999999993</v>
      </c>
      <c r="U665">
        <v>995.3</v>
      </c>
      <c r="V665">
        <v>1023.9</v>
      </c>
      <c r="W665">
        <v>1018.5</v>
      </c>
      <c r="X665">
        <v>1020.9</v>
      </c>
      <c r="Y665">
        <v>12.4</v>
      </c>
      <c r="Z665">
        <v>-3.3</v>
      </c>
      <c r="AA665">
        <v>36041</v>
      </c>
    </row>
    <row r="666" spans="1:27" x14ac:dyDescent="0.3">
      <c r="A666" s="2">
        <v>44496</v>
      </c>
      <c r="B666">
        <v>34406.368879397261</v>
      </c>
      <c r="C666">
        <v>173364</v>
      </c>
      <c r="D666">
        <f t="shared" si="19"/>
        <v>387233670.40000004</v>
      </c>
      <c r="E666">
        <v>426468800</v>
      </c>
      <c r="F666">
        <v>11.9</v>
      </c>
      <c r="G666">
        <v>6.3</v>
      </c>
      <c r="H666">
        <v>18.600000000000001</v>
      </c>
      <c r="I666" s="4">
        <v>6.7764705879999996</v>
      </c>
      <c r="J666">
        <v>10.5</v>
      </c>
      <c r="K666">
        <v>290</v>
      </c>
      <c r="L666">
        <v>6.9</v>
      </c>
      <c r="M666">
        <v>290</v>
      </c>
      <c r="N666">
        <v>2.5</v>
      </c>
      <c r="O666">
        <v>2126</v>
      </c>
      <c r="P666">
        <v>290</v>
      </c>
      <c r="Q666">
        <v>5.2</v>
      </c>
      <c r="R666">
        <v>31</v>
      </c>
      <c r="S666">
        <v>67.900000000000006</v>
      </c>
      <c r="T666">
        <v>8.9</v>
      </c>
      <c r="U666">
        <v>994.1</v>
      </c>
      <c r="V666">
        <v>1020.7</v>
      </c>
      <c r="W666">
        <v>1017.3</v>
      </c>
      <c r="X666">
        <v>1019.4</v>
      </c>
      <c r="Y666">
        <v>15.1</v>
      </c>
      <c r="Z666">
        <v>3.4</v>
      </c>
      <c r="AA666">
        <v>36041</v>
      </c>
    </row>
    <row r="667" spans="1:27" x14ac:dyDescent="0.3">
      <c r="A667" s="2">
        <v>44497</v>
      </c>
      <c r="B667">
        <v>35308.853015384433</v>
      </c>
      <c r="C667">
        <v>154080</v>
      </c>
      <c r="D667">
        <f t="shared" si="19"/>
        <v>343462350</v>
      </c>
      <c r="E667">
        <v>378262500</v>
      </c>
      <c r="F667">
        <v>9.8000000000000007</v>
      </c>
      <c r="G667">
        <v>0.9</v>
      </c>
      <c r="H667">
        <v>19.5</v>
      </c>
      <c r="I667" s="4">
        <v>8.1117647060000007</v>
      </c>
      <c r="J667">
        <v>4.5</v>
      </c>
      <c r="K667">
        <v>140</v>
      </c>
      <c r="L667">
        <v>2.9</v>
      </c>
      <c r="M667">
        <v>320</v>
      </c>
      <c r="N667">
        <v>1.4</v>
      </c>
      <c r="O667">
        <v>1202</v>
      </c>
      <c r="P667">
        <v>320</v>
      </c>
      <c r="Q667">
        <v>4.0999999999999996</v>
      </c>
      <c r="R667">
        <v>28</v>
      </c>
      <c r="S667">
        <v>73</v>
      </c>
      <c r="T667">
        <v>8.3000000000000007</v>
      </c>
      <c r="U667">
        <v>998.7</v>
      </c>
      <c r="V667">
        <v>1027.8</v>
      </c>
      <c r="W667">
        <v>1020.5</v>
      </c>
      <c r="X667">
        <v>1024.2</v>
      </c>
      <c r="Y667">
        <v>13.8</v>
      </c>
      <c r="Z667">
        <v>-2.8</v>
      </c>
      <c r="AA667">
        <v>36041</v>
      </c>
    </row>
    <row r="668" spans="1:27" x14ac:dyDescent="0.3">
      <c r="A668" s="2">
        <v>44498</v>
      </c>
      <c r="B668">
        <v>30164.332849666909</v>
      </c>
      <c r="C668">
        <v>149422</v>
      </c>
      <c r="D668">
        <f t="shared" si="19"/>
        <v>316793300.40000004</v>
      </c>
      <c r="E668">
        <v>348891300</v>
      </c>
      <c r="F668">
        <v>10.1</v>
      </c>
      <c r="G668">
        <v>2.8</v>
      </c>
      <c r="H668">
        <v>17.7</v>
      </c>
      <c r="I668" s="4">
        <v>9.4470588240000009</v>
      </c>
      <c r="J668">
        <v>6</v>
      </c>
      <c r="K668">
        <v>200</v>
      </c>
      <c r="L668">
        <v>3.2</v>
      </c>
      <c r="M668">
        <v>160</v>
      </c>
      <c r="N668">
        <v>1.5</v>
      </c>
      <c r="O668">
        <v>1290</v>
      </c>
      <c r="P668">
        <v>320</v>
      </c>
      <c r="Q668">
        <v>5.4</v>
      </c>
      <c r="R668">
        <v>41</v>
      </c>
      <c r="S668">
        <v>76.400000000000006</v>
      </c>
      <c r="T668">
        <v>9</v>
      </c>
      <c r="U668">
        <v>1001</v>
      </c>
      <c r="V668">
        <v>1029.2</v>
      </c>
      <c r="W668">
        <v>1023.3</v>
      </c>
      <c r="X668">
        <v>1026.5999999999999</v>
      </c>
      <c r="Y668">
        <v>15.3</v>
      </c>
      <c r="Z668">
        <v>-0.6</v>
      </c>
      <c r="AA668">
        <v>36041</v>
      </c>
    </row>
    <row r="669" spans="1:27" x14ac:dyDescent="0.3">
      <c r="A669" s="2">
        <v>44499</v>
      </c>
      <c r="B669">
        <v>32383.915334088641</v>
      </c>
      <c r="C669">
        <v>117780</v>
      </c>
      <c r="D669">
        <f t="shared" si="19"/>
        <v>230919836</v>
      </c>
      <c r="E669">
        <v>254317000</v>
      </c>
      <c r="F669">
        <v>9.4</v>
      </c>
      <c r="G669">
        <v>4.0999999999999996</v>
      </c>
      <c r="H669">
        <v>16.8</v>
      </c>
      <c r="I669" s="4">
        <v>10.782352940000001</v>
      </c>
      <c r="J669">
        <v>4.0999999999999996</v>
      </c>
      <c r="K669">
        <v>160</v>
      </c>
      <c r="L669">
        <v>2.6</v>
      </c>
      <c r="M669">
        <v>320</v>
      </c>
      <c r="N669">
        <v>1.1000000000000001</v>
      </c>
      <c r="O669">
        <v>978</v>
      </c>
      <c r="P669">
        <v>320</v>
      </c>
      <c r="Q669">
        <v>5.8</v>
      </c>
      <c r="R669">
        <v>49</v>
      </c>
      <c r="S669">
        <v>81.599999999999994</v>
      </c>
      <c r="T669">
        <v>9.3000000000000007</v>
      </c>
      <c r="U669">
        <v>998.9</v>
      </c>
      <c r="V669">
        <v>1025.8</v>
      </c>
      <c r="W669">
        <v>1022.6</v>
      </c>
      <c r="X669">
        <v>1024.5</v>
      </c>
      <c r="Y669">
        <v>12.9</v>
      </c>
      <c r="Z669">
        <v>1.4</v>
      </c>
      <c r="AA669">
        <v>36041</v>
      </c>
    </row>
    <row r="670" spans="1:27" x14ac:dyDescent="0.3">
      <c r="A670" s="2">
        <v>44500</v>
      </c>
      <c r="B670">
        <v>0</v>
      </c>
      <c r="C670">
        <v>0</v>
      </c>
      <c r="D670">
        <f t="shared" si="19"/>
        <v>0</v>
      </c>
      <c r="E670">
        <v>0</v>
      </c>
      <c r="F670">
        <v>9.6</v>
      </c>
      <c r="G670">
        <v>2.2999999999999998</v>
      </c>
      <c r="H670">
        <v>18.5</v>
      </c>
      <c r="I670" s="4">
        <v>12.117647059999999</v>
      </c>
      <c r="J670">
        <v>5.4</v>
      </c>
      <c r="K670">
        <v>250</v>
      </c>
      <c r="L670">
        <v>2.8</v>
      </c>
      <c r="M670">
        <v>140</v>
      </c>
      <c r="N670">
        <v>1.1000000000000001</v>
      </c>
      <c r="O670">
        <v>980</v>
      </c>
      <c r="P670">
        <v>320</v>
      </c>
      <c r="Q670">
        <v>6.1</v>
      </c>
      <c r="R670">
        <v>41</v>
      </c>
      <c r="S670">
        <v>82.4</v>
      </c>
      <c r="T670">
        <v>9.5</v>
      </c>
      <c r="U670">
        <v>998.2</v>
      </c>
      <c r="V670">
        <v>1026.0999999999999</v>
      </c>
      <c r="W670">
        <v>1020.9</v>
      </c>
      <c r="X670">
        <v>1023.8</v>
      </c>
      <c r="Y670">
        <v>13.9</v>
      </c>
      <c r="Z670">
        <v>-1.2</v>
      </c>
      <c r="AA670">
        <v>36041</v>
      </c>
    </row>
    <row r="671" spans="1:27" x14ac:dyDescent="0.3">
      <c r="A671" s="2">
        <v>44501</v>
      </c>
      <c r="B671">
        <v>31462.79002743154</v>
      </c>
      <c r="C671">
        <v>185983</v>
      </c>
      <c r="D671">
        <f>E671*0.913</f>
        <v>380509092.69999999</v>
      </c>
      <c r="E671">
        <v>416767900</v>
      </c>
      <c r="F671">
        <v>10.7</v>
      </c>
      <c r="G671">
        <v>4.5</v>
      </c>
      <c r="H671">
        <v>16.899999999999999</v>
      </c>
      <c r="I671" s="4">
        <v>13.45294118</v>
      </c>
      <c r="J671">
        <v>12.1</v>
      </c>
      <c r="K671">
        <v>320</v>
      </c>
      <c r="L671">
        <v>7.4</v>
      </c>
      <c r="M671">
        <v>320</v>
      </c>
      <c r="N671">
        <v>2.5</v>
      </c>
      <c r="O671">
        <v>2156</v>
      </c>
      <c r="P671">
        <v>320</v>
      </c>
      <c r="Q671">
        <v>6.4</v>
      </c>
      <c r="R671">
        <v>47</v>
      </c>
      <c r="S671">
        <v>77.8</v>
      </c>
      <c r="T671">
        <v>9.6999999999999993</v>
      </c>
      <c r="U671">
        <v>997.1</v>
      </c>
      <c r="V671">
        <v>1024.0999999999999</v>
      </c>
      <c r="W671">
        <v>1020.6</v>
      </c>
      <c r="X671">
        <v>1022.6</v>
      </c>
      <c r="Y671">
        <v>12.5</v>
      </c>
      <c r="Z671">
        <v>1.9</v>
      </c>
      <c r="AA671">
        <v>36084</v>
      </c>
    </row>
    <row r="672" spans="1:27" x14ac:dyDescent="0.3">
      <c r="A672" s="2">
        <v>44502</v>
      </c>
      <c r="B672">
        <v>34323.123684750361</v>
      </c>
      <c r="C672">
        <v>147986</v>
      </c>
      <c r="D672">
        <f t="shared" ref="D672:D700" si="20">E672*0.913</f>
        <v>304821118.80000001</v>
      </c>
      <c r="E672">
        <v>333867600</v>
      </c>
      <c r="F672">
        <v>10.1</v>
      </c>
      <c r="G672">
        <v>3.1</v>
      </c>
      <c r="H672">
        <v>16.8</v>
      </c>
      <c r="I672" s="4">
        <v>14.788235289999999</v>
      </c>
      <c r="J672">
        <v>9.9</v>
      </c>
      <c r="K672">
        <v>290</v>
      </c>
      <c r="L672">
        <v>5.8</v>
      </c>
      <c r="M672">
        <v>320</v>
      </c>
      <c r="N672">
        <v>2.4</v>
      </c>
      <c r="O672">
        <v>2069</v>
      </c>
      <c r="P672">
        <v>290</v>
      </c>
      <c r="Q672">
        <v>5.5</v>
      </c>
      <c r="R672">
        <v>43</v>
      </c>
      <c r="S672">
        <v>76.5</v>
      </c>
      <c r="T672">
        <v>9</v>
      </c>
      <c r="U672">
        <v>995</v>
      </c>
      <c r="V672">
        <v>1022.8</v>
      </c>
      <c r="W672">
        <v>1017.8</v>
      </c>
      <c r="X672">
        <v>1020.4</v>
      </c>
      <c r="Y672">
        <v>12.7</v>
      </c>
      <c r="Z672">
        <v>-0.7</v>
      </c>
      <c r="AA672">
        <v>36084</v>
      </c>
    </row>
    <row r="673" spans="1:27" x14ac:dyDescent="0.3">
      <c r="A673" s="2">
        <v>44503</v>
      </c>
      <c r="B673">
        <v>30503.457610311441</v>
      </c>
      <c r="C673">
        <v>141690</v>
      </c>
      <c r="D673">
        <f t="shared" si="20"/>
        <v>274188873.19999999</v>
      </c>
      <c r="E673">
        <v>300316400</v>
      </c>
      <c r="F673">
        <v>10.7</v>
      </c>
      <c r="G673">
        <v>5.6</v>
      </c>
      <c r="H673">
        <v>17.3</v>
      </c>
      <c r="I673" s="4">
        <v>16.12352941</v>
      </c>
      <c r="J673">
        <v>8.5</v>
      </c>
      <c r="K673">
        <v>290</v>
      </c>
      <c r="L673">
        <v>5.2</v>
      </c>
      <c r="M673">
        <v>290</v>
      </c>
      <c r="N673">
        <v>1.6</v>
      </c>
      <c r="O673">
        <v>1420</v>
      </c>
      <c r="P673">
        <v>290</v>
      </c>
      <c r="Q673">
        <v>5.4</v>
      </c>
      <c r="R673">
        <v>41</v>
      </c>
      <c r="S673">
        <v>73.099999999999994</v>
      </c>
      <c r="T673">
        <v>9</v>
      </c>
      <c r="U673">
        <v>992.9</v>
      </c>
      <c r="V673">
        <v>1020.1</v>
      </c>
      <c r="W673">
        <v>1016.1</v>
      </c>
      <c r="X673">
        <v>1018.3</v>
      </c>
      <c r="Y673">
        <v>13.9</v>
      </c>
      <c r="Z673">
        <v>2.2000000000000002</v>
      </c>
      <c r="AA673">
        <v>36084</v>
      </c>
    </row>
    <row r="674" spans="1:27" x14ac:dyDescent="0.3">
      <c r="A674" s="2">
        <v>44504</v>
      </c>
      <c r="B674">
        <v>32907.53060815893</v>
      </c>
      <c r="C674">
        <v>107782</v>
      </c>
      <c r="D674">
        <f t="shared" si="20"/>
        <v>228239409.20000002</v>
      </c>
      <c r="E674">
        <v>249988400</v>
      </c>
      <c r="F674">
        <v>9.5</v>
      </c>
      <c r="G674">
        <v>3</v>
      </c>
      <c r="H674">
        <v>18</v>
      </c>
      <c r="I674" s="4">
        <v>17.45882353</v>
      </c>
      <c r="J674">
        <v>8.8000000000000007</v>
      </c>
      <c r="K674">
        <v>320</v>
      </c>
      <c r="L674">
        <v>5.8</v>
      </c>
      <c r="M674">
        <v>290</v>
      </c>
      <c r="N674">
        <v>1.4</v>
      </c>
      <c r="O674">
        <v>1187</v>
      </c>
      <c r="P674">
        <v>320</v>
      </c>
      <c r="Q674">
        <v>5.2</v>
      </c>
      <c r="R674">
        <v>34</v>
      </c>
      <c r="S674">
        <v>78.3</v>
      </c>
      <c r="T674">
        <v>8.9</v>
      </c>
      <c r="U674">
        <v>993.9</v>
      </c>
      <c r="V674">
        <v>1022</v>
      </c>
      <c r="W674">
        <v>1017</v>
      </c>
      <c r="X674">
        <v>1019.4</v>
      </c>
      <c r="Y674">
        <v>12.5</v>
      </c>
      <c r="Z674">
        <v>-0.4</v>
      </c>
      <c r="AA674">
        <v>36084</v>
      </c>
    </row>
    <row r="675" spans="1:27" x14ac:dyDescent="0.3">
      <c r="A675" s="2">
        <v>44505</v>
      </c>
      <c r="B675">
        <v>33251.891368456309</v>
      </c>
      <c r="C675">
        <v>121829</v>
      </c>
      <c r="D675">
        <f t="shared" si="20"/>
        <v>252582910.80000001</v>
      </c>
      <c r="E675">
        <v>276651600</v>
      </c>
      <c r="F675">
        <v>9.6</v>
      </c>
      <c r="G675">
        <v>1.7</v>
      </c>
      <c r="H675">
        <v>19.399999999999999</v>
      </c>
      <c r="I675" s="4">
        <v>18.79411765</v>
      </c>
      <c r="J675">
        <v>4</v>
      </c>
      <c r="K675">
        <v>160</v>
      </c>
      <c r="L675">
        <v>3</v>
      </c>
      <c r="M675">
        <v>320</v>
      </c>
      <c r="N675">
        <v>1.3</v>
      </c>
      <c r="O675">
        <v>1143</v>
      </c>
      <c r="P675">
        <v>320</v>
      </c>
      <c r="Q675">
        <v>4.3</v>
      </c>
      <c r="R675">
        <v>26</v>
      </c>
      <c r="S675">
        <v>75.5</v>
      </c>
      <c r="T675">
        <v>8.4</v>
      </c>
      <c r="U675">
        <v>995.8</v>
      </c>
      <c r="V675">
        <v>1023.5</v>
      </c>
      <c r="W675">
        <v>1018.1</v>
      </c>
      <c r="X675">
        <v>1021.3</v>
      </c>
      <c r="Y675">
        <v>13</v>
      </c>
      <c r="Z675">
        <v>-1.4</v>
      </c>
      <c r="AA675">
        <v>36084</v>
      </c>
    </row>
    <row r="676" spans="1:27" x14ac:dyDescent="0.3">
      <c r="A676" s="2">
        <v>44506</v>
      </c>
      <c r="B676">
        <v>32144.44293905218</v>
      </c>
      <c r="C676">
        <v>90460</v>
      </c>
      <c r="D676">
        <f t="shared" si="20"/>
        <v>163947866.5</v>
      </c>
      <c r="E676">
        <v>179570500</v>
      </c>
      <c r="F676">
        <v>10.6</v>
      </c>
      <c r="G676">
        <v>2.8</v>
      </c>
      <c r="H676">
        <v>19.899999999999999</v>
      </c>
      <c r="I676" s="4">
        <v>20.12941176</v>
      </c>
      <c r="J676">
        <v>5.2</v>
      </c>
      <c r="K676">
        <v>160</v>
      </c>
      <c r="L676">
        <v>2.8</v>
      </c>
      <c r="M676">
        <v>320</v>
      </c>
      <c r="N676">
        <v>1.4</v>
      </c>
      <c r="O676">
        <v>1217</v>
      </c>
      <c r="P676">
        <v>320</v>
      </c>
      <c r="Q676">
        <v>6.1</v>
      </c>
      <c r="R676">
        <v>39</v>
      </c>
      <c r="S676">
        <v>78.400000000000006</v>
      </c>
      <c r="T676">
        <v>9.5</v>
      </c>
      <c r="U676">
        <v>995.9</v>
      </c>
      <c r="V676">
        <v>1023</v>
      </c>
      <c r="W676">
        <v>1018.5</v>
      </c>
      <c r="X676">
        <v>1021.3</v>
      </c>
      <c r="Y676">
        <v>13.5</v>
      </c>
      <c r="Z676">
        <v>-0.7</v>
      </c>
      <c r="AA676">
        <v>36084</v>
      </c>
    </row>
    <row r="677" spans="1:27" x14ac:dyDescent="0.3">
      <c r="A677" s="2">
        <v>44507</v>
      </c>
      <c r="B677">
        <v>0</v>
      </c>
      <c r="C677">
        <v>0</v>
      </c>
      <c r="D677">
        <f t="shared" si="20"/>
        <v>0</v>
      </c>
      <c r="E677">
        <v>0</v>
      </c>
      <c r="F677">
        <v>11.8</v>
      </c>
      <c r="G677">
        <v>4</v>
      </c>
      <c r="H677">
        <v>19.100000000000001</v>
      </c>
      <c r="I677" s="4">
        <v>21.46470588</v>
      </c>
      <c r="J677">
        <v>7.1</v>
      </c>
      <c r="K677">
        <v>160</v>
      </c>
      <c r="L677">
        <v>4</v>
      </c>
      <c r="M677">
        <v>160</v>
      </c>
      <c r="N677">
        <v>1.5</v>
      </c>
      <c r="O677">
        <v>1286</v>
      </c>
      <c r="P677">
        <v>110</v>
      </c>
      <c r="Q677">
        <v>6.9</v>
      </c>
      <c r="R677">
        <v>43</v>
      </c>
      <c r="S677">
        <v>74.900000000000006</v>
      </c>
      <c r="T677">
        <v>10</v>
      </c>
      <c r="U677">
        <v>995.6</v>
      </c>
      <c r="V677">
        <v>1024.0999999999999</v>
      </c>
      <c r="W677">
        <v>1017.3</v>
      </c>
      <c r="X677">
        <v>1020.9</v>
      </c>
      <c r="Y677">
        <v>14</v>
      </c>
      <c r="Z677">
        <v>0.7</v>
      </c>
      <c r="AA677">
        <v>36084</v>
      </c>
    </row>
    <row r="678" spans="1:27" x14ac:dyDescent="0.3">
      <c r="A678" s="2">
        <v>44508</v>
      </c>
      <c r="B678">
        <v>28113.844157928968</v>
      </c>
      <c r="C678">
        <v>124186</v>
      </c>
      <c r="D678">
        <f t="shared" si="20"/>
        <v>262004523</v>
      </c>
      <c r="E678">
        <v>286971000</v>
      </c>
      <c r="F678">
        <v>9.3000000000000007</v>
      </c>
      <c r="G678">
        <v>5.6</v>
      </c>
      <c r="H678">
        <v>13</v>
      </c>
      <c r="I678" s="4">
        <v>22.8</v>
      </c>
      <c r="J678">
        <v>15.7</v>
      </c>
      <c r="K678">
        <v>320</v>
      </c>
      <c r="L678">
        <v>9.1999999999999993</v>
      </c>
      <c r="M678">
        <v>320</v>
      </c>
      <c r="N678">
        <v>2.9</v>
      </c>
      <c r="O678">
        <v>2470</v>
      </c>
      <c r="P678">
        <v>320</v>
      </c>
      <c r="Q678">
        <v>6.2</v>
      </c>
      <c r="R678">
        <v>56</v>
      </c>
      <c r="S678">
        <v>81.5</v>
      </c>
      <c r="T678">
        <v>9.8000000000000007</v>
      </c>
      <c r="U678">
        <v>985.6</v>
      </c>
      <c r="V678">
        <v>1017.4</v>
      </c>
      <c r="W678">
        <v>1006.9</v>
      </c>
      <c r="X678">
        <v>1010.9</v>
      </c>
      <c r="Y678">
        <v>10</v>
      </c>
      <c r="Z678">
        <v>4.3</v>
      </c>
      <c r="AA678">
        <v>36084</v>
      </c>
    </row>
    <row r="679" spans="1:27" x14ac:dyDescent="0.3">
      <c r="A679" s="2">
        <v>44509</v>
      </c>
      <c r="B679">
        <v>32061.731463394921</v>
      </c>
      <c r="C679">
        <v>114560</v>
      </c>
      <c r="D679">
        <f t="shared" si="20"/>
        <v>230442843.40000001</v>
      </c>
      <c r="E679">
        <v>252401800</v>
      </c>
      <c r="F679">
        <v>5.6</v>
      </c>
      <c r="G679">
        <v>3.5</v>
      </c>
      <c r="H679">
        <v>9.8000000000000007</v>
      </c>
      <c r="I679" s="4">
        <v>2.9</v>
      </c>
      <c r="J679">
        <v>12</v>
      </c>
      <c r="K679">
        <v>320</v>
      </c>
      <c r="L679">
        <v>6.9</v>
      </c>
      <c r="M679">
        <v>320</v>
      </c>
      <c r="N679">
        <v>2.7</v>
      </c>
      <c r="O679">
        <v>2327</v>
      </c>
      <c r="P679">
        <v>290</v>
      </c>
      <c r="Q679">
        <v>2.6</v>
      </c>
      <c r="R679">
        <v>65</v>
      </c>
      <c r="S679">
        <v>81.8</v>
      </c>
      <c r="T679">
        <v>7.4</v>
      </c>
      <c r="U679">
        <v>983.7</v>
      </c>
      <c r="V679">
        <v>1012.4</v>
      </c>
      <c r="W679">
        <v>1006.7</v>
      </c>
      <c r="X679">
        <v>1009.3</v>
      </c>
      <c r="Y679">
        <v>7.9</v>
      </c>
      <c r="Z679">
        <v>2.2999999999999998</v>
      </c>
      <c r="AA679">
        <v>36084</v>
      </c>
    </row>
    <row r="680" spans="1:27" x14ac:dyDescent="0.3">
      <c r="A680" s="2">
        <v>44510</v>
      </c>
      <c r="B680">
        <v>30018.04522197476</v>
      </c>
      <c r="C680">
        <v>140519</v>
      </c>
      <c r="D680">
        <f t="shared" si="20"/>
        <v>299092774.19999999</v>
      </c>
      <c r="E680">
        <v>327593400</v>
      </c>
      <c r="F680">
        <v>4.9000000000000004</v>
      </c>
      <c r="G680">
        <v>2.5</v>
      </c>
      <c r="H680">
        <v>6.6</v>
      </c>
      <c r="I680" s="4">
        <v>0.3</v>
      </c>
      <c r="J680">
        <v>15.6</v>
      </c>
      <c r="K680">
        <v>270</v>
      </c>
      <c r="L680">
        <v>8.5</v>
      </c>
      <c r="M680">
        <v>320</v>
      </c>
      <c r="N680">
        <v>5.5</v>
      </c>
      <c r="O680">
        <v>4785</v>
      </c>
      <c r="P680">
        <v>290</v>
      </c>
      <c r="Q680">
        <v>-0.5</v>
      </c>
      <c r="R680">
        <v>61</v>
      </c>
      <c r="S680">
        <v>68.400000000000006</v>
      </c>
      <c r="T680">
        <v>5.9</v>
      </c>
      <c r="U680">
        <v>980.6</v>
      </c>
      <c r="V680">
        <v>1007.2</v>
      </c>
      <c r="W680">
        <v>1004.3</v>
      </c>
      <c r="X680">
        <v>1006.2</v>
      </c>
      <c r="Y680">
        <v>6.2</v>
      </c>
      <c r="Z680">
        <v>1.5</v>
      </c>
      <c r="AA680">
        <v>36084</v>
      </c>
    </row>
    <row r="681" spans="1:27" x14ac:dyDescent="0.3">
      <c r="A681" s="2">
        <v>44511</v>
      </c>
      <c r="B681">
        <v>31294.4062325337</v>
      </c>
      <c r="C681">
        <v>111390</v>
      </c>
      <c r="D681">
        <f t="shared" si="20"/>
        <v>211559720.90000001</v>
      </c>
      <c r="E681">
        <v>231719300</v>
      </c>
      <c r="F681">
        <v>5.3</v>
      </c>
      <c r="G681">
        <v>3.1</v>
      </c>
      <c r="H681">
        <v>9.6</v>
      </c>
      <c r="I681" s="4">
        <v>0.3</v>
      </c>
      <c r="J681">
        <v>14.1</v>
      </c>
      <c r="K681">
        <v>290</v>
      </c>
      <c r="L681">
        <v>8.6</v>
      </c>
      <c r="M681">
        <v>320</v>
      </c>
      <c r="N681">
        <v>5.3</v>
      </c>
      <c r="O681">
        <v>4609</v>
      </c>
      <c r="P681">
        <v>290</v>
      </c>
      <c r="Q681">
        <v>-1.4</v>
      </c>
      <c r="R681">
        <v>48</v>
      </c>
      <c r="S681">
        <v>62.8</v>
      </c>
      <c r="T681">
        <v>5.6</v>
      </c>
      <c r="U681">
        <v>984</v>
      </c>
      <c r="V681">
        <v>1011.4</v>
      </c>
      <c r="W681">
        <v>1007</v>
      </c>
      <c r="X681">
        <v>1009.7</v>
      </c>
      <c r="Y681">
        <v>4.9000000000000004</v>
      </c>
      <c r="Z681">
        <v>1.9</v>
      </c>
      <c r="AA681">
        <v>36084</v>
      </c>
    </row>
    <row r="682" spans="1:27" x14ac:dyDescent="0.3">
      <c r="A682" s="2">
        <v>44512</v>
      </c>
      <c r="B682">
        <v>33090.491558011061</v>
      </c>
      <c r="C682">
        <v>120644</v>
      </c>
      <c r="D682">
        <f t="shared" si="20"/>
        <v>244678795.90000001</v>
      </c>
      <c r="E682">
        <v>267994300</v>
      </c>
      <c r="F682">
        <v>4.8</v>
      </c>
      <c r="G682">
        <v>2.4</v>
      </c>
      <c r="H682">
        <v>8.1</v>
      </c>
      <c r="I682" s="4">
        <v>0.15</v>
      </c>
      <c r="J682">
        <v>14</v>
      </c>
      <c r="K682">
        <v>290</v>
      </c>
      <c r="L682">
        <v>9.1</v>
      </c>
      <c r="M682">
        <v>290</v>
      </c>
      <c r="N682">
        <v>4.5</v>
      </c>
      <c r="O682">
        <v>3890</v>
      </c>
      <c r="P682">
        <v>290</v>
      </c>
      <c r="Q682">
        <v>-4.3</v>
      </c>
      <c r="R682">
        <v>40</v>
      </c>
      <c r="S682">
        <v>52.1</v>
      </c>
      <c r="T682">
        <v>4.4000000000000004</v>
      </c>
      <c r="U682">
        <v>989.6</v>
      </c>
      <c r="V682">
        <v>1017.8</v>
      </c>
      <c r="W682">
        <v>1011.3</v>
      </c>
      <c r="X682">
        <v>1015.5</v>
      </c>
      <c r="Y682">
        <v>6</v>
      </c>
      <c r="Z682">
        <v>-1.4</v>
      </c>
      <c r="AA682">
        <v>36084</v>
      </c>
    </row>
    <row r="683" spans="1:27" x14ac:dyDescent="0.3">
      <c r="A683" s="2">
        <v>44513</v>
      </c>
      <c r="B683">
        <v>37261.365064944461</v>
      </c>
      <c r="C683">
        <v>50420</v>
      </c>
      <c r="D683">
        <f t="shared" si="20"/>
        <v>87729165.700000003</v>
      </c>
      <c r="E683">
        <v>96088900</v>
      </c>
      <c r="F683">
        <v>5.6</v>
      </c>
      <c r="G683">
        <v>-1.4</v>
      </c>
      <c r="H683">
        <v>12.2</v>
      </c>
      <c r="I683" s="4">
        <v>0</v>
      </c>
      <c r="J683">
        <v>13.3</v>
      </c>
      <c r="K683">
        <v>320</v>
      </c>
      <c r="L683">
        <v>7.9</v>
      </c>
      <c r="M683">
        <v>320</v>
      </c>
      <c r="N683">
        <v>2.5</v>
      </c>
      <c r="O683">
        <v>2147</v>
      </c>
      <c r="P683">
        <v>290</v>
      </c>
      <c r="Q683">
        <v>0.1</v>
      </c>
      <c r="R683">
        <v>44</v>
      </c>
      <c r="S683">
        <v>69</v>
      </c>
      <c r="T683">
        <v>6.2</v>
      </c>
      <c r="U683">
        <v>992.2</v>
      </c>
      <c r="V683">
        <v>1019.9</v>
      </c>
      <c r="W683">
        <v>1016</v>
      </c>
      <c r="X683">
        <v>1018.1</v>
      </c>
      <c r="Y683">
        <v>6.4</v>
      </c>
      <c r="Z683">
        <v>-3.4</v>
      </c>
      <c r="AA683">
        <v>36084</v>
      </c>
    </row>
    <row r="684" spans="1:27" x14ac:dyDescent="0.3">
      <c r="A684" s="2">
        <v>44514</v>
      </c>
      <c r="B684">
        <v>0</v>
      </c>
      <c r="C684">
        <v>0</v>
      </c>
      <c r="D684">
        <f t="shared" si="20"/>
        <v>0</v>
      </c>
      <c r="E684">
        <v>0</v>
      </c>
      <c r="F684">
        <v>6.9</v>
      </c>
      <c r="G684">
        <v>1.4</v>
      </c>
      <c r="H684">
        <v>15.6</v>
      </c>
      <c r="I684" s="4">
        <v>1.11111111E-2</v>
      </c>
      <c r="J684">
        <v>8.5</v>
      </c>
      <c r="K684">
        <v>290</v>
      </c>
      <c r="L684">
        <v>4.9000000000000004</v>
      </c>
      <c r="M684">
        <v>320</v>
      </c>
      <c r="N684">
        <v>1.3</v>
      </c>
      <c r="O684">
        <v>1109</v>
      </c>
      <c r="P684">
        <v>320</v>
      </c>
      <c r="Q684">
        <v>3</v>
      </c>
      <c r="R684">
        <v>47</v>
      </c>
      <c r="S684">
        <v>78.599999999999994</v>
      </c>
      <c r="T684">
        <v>7.6</v>
      </c>
      <c r="U684">
        <v>992.3</v>
      </c>
      <c r="V684">
        <v>1019.5</v>
      </c>
      <c r="W684">
        <v>1015.5</v>
      </c>
      <c r="X684">
        <v>1018</v>
      </c>
      <c r="Y684">
        <v>8.6999999999999993</v>
      </c>
      <c r="Z684">
        <v>-1.1000000000000001</v>
      </c>
      <c r="AA684">
        <v>36084</v>
      </c>
    </row>
    <row r="685" spans="1:27" x14ac:dyDescent="0.3">
      <c r="A685" s="2">
        <v>44515</v>
      </c>
      <c r="B685">
        <v>34997.738744308997</v>
      </c>
      <c r="C685">
        <v>94600</v>
      </c>
      <c r="D685">
        <f t="shared" si="20"/>
        <v>182542846.20000002</v>
      </c>
      <c r="E685">
        <v>199937400</v>
      </c>
      <c r="F685">
        <v>8.1999999999999993</v>
      </c>
      <c r="G685">
        <v>1.5</v>
      </c>
      <c r="H685">
        <v>15.5</v>
      </c>
      <c r="I685" s="4">
        <v>2.2222222199999999E-2</v>
      </c>
      <c r="J685">
        <v>8.9</v>
      </c>
      <c r="K685">
        <v>320</v>
      </c>
      <c r="L685">
        <v>5.3</v>
      </c>
      <c r="M685">
        <v>290</v>
      </c>
      <c r="N685">
        <v>2</v>
      </c>
      <c r="O685">
        <v>1744</v>
      </c>
      <c r="P685">
        <v>290</v>
      </c>
      <c r="Q685">
        <v>1.1000000000000001</v>
      </c>
      <c r="R685">
        <v>26</v>
      </c>
      <c r="S685">
        <v>65.3</v>
      </c>
      <c r="T685">
        <v>6.7</v>
      </c>
      <c r="U685">
        <v>995.2</v>
      </c>
      <c r="V685">
        <v>1022.8</v>
      </c>
      <c r="W685">
        <v>1018.4</v>
      </c>
      <c r="X685">
        <v>1020.9</v>
      </c>
      <c r="Y685">
        <v>8.5</v>
      </c>
      <c r="Z685">
        <v>-1.8</v>
      </c>
      <c r="AA685">
        <v>36084</v>
      </c>
    </row>
    <row r="686" spans="1:27" x14ac:dyDescent="0.3">
      <c r="A686" s="2">
        <v>44516</v>
      </c>
      <c r="B686">
        <v>31586.630104679749</v>
      </c>
      <c r="C686">
        <v>119940</v>
      </c>
      <c r="D686">
        <f t="shared" si="20"/>
        <v>234989583.40000001</v>
      </c>
      <c r="E686">
        <v>257381800</v>
      </c>
      <c r="F686">
        <v>6.4</v>
      </c>
      <c r="G686">
        <v>-0.4</v>
      </c>
      <c r="H686">
        <v>14.3</v>
      </c>
      <c r="I686" s="4">
        <v>3.3333333299999997E-2</v>
      </c>
      <c r="J686">
        <v>9.6</v>
      </c>
      <c r="K686">
        <v>270</v>
      </c>
      <c r="L686">
        <v>5.4</v>
      </c>
      <c r="M686">
        <v>270</v>
      </c>
      <c r="N686">
        <v>2</v>
      </c>
      <c r="O686">
        <v>1694</v>
      </c>
      <c r="P686">
        <v>290</v>
      </c>
      <c r="Q686">
        <v>-0.5</v>
      </c>
      <c r="R686">
        <v>31</v>
      </c>
      <c r="S686">
        <v>66</v>
      </c>
      <c r="T686">
        <v>5.9</v>
      </c>
      <c r="U686">
        <v>997.5</v>
      </c>
      <c r="V686">
        <v>1024.9000000000001</v>
      </c>
      <c r="W686">
        <v>1020.9</v>
      </c>
      <c r="X686">
        <v>1023.4</v>
      </c>
      <c r="Y686">
        <v>7.5</v>
      </c>
      <c r="Z686">
        <v>-3.5</v>
      </c>
      <c r="AA686">
        <v>36084</v>
      </c>
    </row>
    <row r="687" spans="1:27" x14ac:dyDescent="0.3">
      <c r="A687" s="2">
        <v>44517</v>
      </c>
      <c r="B687">
        <v>27324.77882155816</v>
      </c>
      <c r="C687">
        <v>108310</v>
      </c>
      <c r="D687">
        <f t="shared" si="20"/>
        <v>209768962.70000002</v>
      </c>
      <c r="E687">
        <v>229757900</v>
      </c>
      <c r="F687">
        <v>5.5</v>
      </c>
      <c r="G687">
        <v>-2.8</v>
      </c>
      <c r="H687">
        <v>13</v>
      </c>
      <c r="I687" s="4">
        <v>4.4444444399999998E-2</v>
      </c>
      <c r="J687">
        <v>8.1999999999999993</v>
      </c>
      <c r="K687">
        <v>320</v>
      </c>
      <c r="L687">
        <v>5.2</v>
      </c>
      <c r="M687">
        <v>320</v>
      </c>
      <c r="N687">
        <v>1.8</v>
      </c>
      <c r="O687">
        <v>1558</v>
      </c>
      <c r="P687">
        <v>320</v>
      </c>
      <c r="Q687">
        <v>-1.9</v>
      </c>
      <c r="R687">
        <v>20</v>
      </c>
      <c r="S687">
        <v>64.3</v>
      </c>
      <c r="T687">
        <v>5.4</v>
      </c>
      <c r="U687">
        <v>997.1</v>
      </c>
      <c r="V687">
        <v>1026.5</v>
      </c>
      <c r="W687">
        <v>1020.3</v>
      </c>
      <c r="X687">
        <v>1023.1</v>
      </c>
      <c r="Y687">
        <v>6.8</v>
      </c>
      <c r="Z687">
        <v>-6.5</v>
      </c>
      <c r="AA687">
        <v>36084</v>
      </c>
    </row>
    <row r="688" spans="1:27" x14ac:dyDescent="0.3">
      <c r="A688" s="2">
        <v>44518</v>
      </c>
      <c r="B688">
        <v>30899.966230754231</v>
      </c>
      <c r="C688">
        <v>110230</v>
      </c>
      <c r="D688">
        <f t="shared" si="20"/>
        <v>207562333</v>
      </c>
      <c r="E688">
        <v>227341000</v>
      </c>
      <c r="F688">
        <v>7.5</v>
      </c>
      <c r="G688">
        <v>0.6</v>
      </c>
      <c r="H688">
        <v>15.6</v>
      </c>
      <c r="I688" s="4">
        <v>5.5555555600000001E-2</v>
      </c>
      <c r="J688">
        <v>8.1999999999999993</v>
      </c>
      <c r="K688">
        <v>320</v>
      </c>
      <c r="L688">
        <v>4.9000000000000004</v>
      </c>
      <c r="M688">
        <v>320</v>
      </c>
      <c r="N688">
        <v>1.1000000000000001</v>
      </c>
      <c r="O688">
        <v>955</v>
      </c>
      <c r="P688">
        <v>320</v>
      </c>
      <c r="Q688">
        <v>2.9</v>
      </c>
      <c r="R688">
        <v>49</v>
      </c>
      <c r="S688">
        <v>74.3</v>
      </c>
      <c r="T688">
        <v>7.7</v>
      </c>
      <c r="U688">
        <v>992.5</v>
      </c>
      <c r="V688">
        <v>1020.9</v>
      </c>
      <c r="W688">
        <v>1015.4</v>
      </c>
      <c r="X688">
        <v>1018.2</v>
      </c>
      <c r="Y688">
        <v>7.9</v>
      </c>
      <c r="Z688">
        <v>-2.6</v>
      </c>
      <c r="AA688">
        <v>36084</v>
      </c>
    </row>
    <row r="689" spans="1:27" x14ac:dyDescent="0.3">
      <c r="A689" s="2">
        <v>44519</v>
      </c>
      <c r="B689">
        <v>30116.81557111354</v>
      </c>
      <c r="C689">
        <v>108280</v>
      </c>
      <c r="D689">
        <f t="shared" si="20"/>
        <v>200202000.90000001</v>
      </c>
      <c r="E689">
        <v>219279300</v>
      </c>
      <c r="F689">
        <v>10.3</v>
      </c>
      <c r="G689">
        <v>6.1</v>
      </c>
      <c r="H689">
        <v>16.399999999999999</v>
      </c>
      <c r="I689" s="4">
        <v>6.6666666700000002E-2</v>
      </c>
      <c r="J689">
        <v>10.199999999999999</v>
      </c>
      <c r="K689">
        <v>320</v>
      </c>
      <c r="L689">
        <v>6.5</v>
      </c>
      <c r="M689">
        <v>320</v>
      </c>
      <c r="N689">
        <v>2.2999999999999998</v>
      </c>
      <c r="O689">
        <v>1958</v>
      </c>
      <c r="P689">
        <v>290</v>
      </c>
      <c r="Q689">
        <v>6.8</v>
      </c>
      <c r="R689">
        <v>52</v>
      </c>
      <c r="S689">
        <v>81.5</v>
      </c>
      <c r="T689">
        <v>9.9</v>
      </c>
      <c r="U689">
        <v>992.1</v>
      </c>
      <c r="V689">
        <v>1019.6</v>
      </c>
      <c r="W689">
        <v>1014.9</v>
      </c>
      <c r="X689">
        <v>1017.5</v>
      </c>
      <c r="Y689">
        <v>11.4</v>
      </c>
      <c r="Z689">
        <v>3.3</v>
      </c>
      <c r="AA689">
        <v>36084</v>
      </c>
    </row>
    <row r="690" spans="1:27" x14ac:dyDescent="0.3">
      <c r="A690" s="2">
        <v>44520</v>
      </c>
      <c r="B690">
        <v>38322.414388585777</v>
      </c>
      <c r="C690">
        <v>62080</v>
      </c>
      <c r="D690">
        <f t="shared" si="20"/>
        <v>119369363.3</v>
      </c>
      <c r="E690">
        <v>130744100</v>
      </c>
      <c r="F690">
        <v>7.8</v>
      </c>
      <c r="G690">
        <v>1.5</v>
      </c>
      <c r="H690">
        <v>16</v>
      </c>
      <c r="I690" s="4">
        <v>7.7777777800000003E-2</v>
      </c>
      <c r="J690">
        <v>3.7</v>
      </c>
      <c r="K690">
        <v>140</v>
      </c>
      <c r="L690">
        <v>2.9</v>
      </c>
      <c r="M690">
        <v>320</v>
      </c>
      <c r="N690">
        <v>1.4</v>
      </c>
      <c r="O690">
        <v>1186</v>
      </c>
      <c r="P690">
        <v>320</v>
      </c>
      <c r="Q690">
        <v>4.9000000000000004</v>
      </c>
      <c r="R690">
        <v>50</v>
      </c>
      <c r="S690">
        <v>84.5</v>
      </c>
      <c r="T690">
        <v>8.6999999999999993</v>
      </c>
      <c r="U690">
        <v>994.9</v>
      </c>
      <c r="V690">
        <v>1022.2</v>
      </c>
      <c r="W690">
        <v>1018.8</v>
      </c>
      <c r="X690">
        <v>1020.6</v>
      </c>
      <c r="Y690">
        <v>9.3000000000000007</v>
      </c>
      <c r="Z690">
        <v>-1.2</v>
      </c>
      <c r="AA690">
        <v>36084</v>
      </c>
    </row>
    <row r="691" spans="1:27" x14ac:dyDescent="0.3">
      <c r="A691" s="2">
        <v>44521</v>
      </c>
      <c r="B691">
        <v>0</v>
      </c>
      <c r="C691">
        <v>0</v>
      </c>
      <c r="D691">
        <f t="shared" si="20"/>
        <v>0</v>
      </c>
      <c r="E691">
        <v>0</v>
      </c>
      <c r="F691">
        <v>7.8</v>
      </c>
      <c r="G691">
        <v>3</v>
      </c>
      <c r="H691">
        <v>13.5</v>
      </c>
      <c r="I691" s="4">
        <v>8.8888888900000004E-2</v>
      </c>
      <c r="J691">
        <v>3.1</v>
      </c>
      <c r="K691">
        <v>320</v>
      </c>
      <c r="L691">
        <v>2.5</v>
      </c>
      <c r="M691">
        <v>320</v>
      </c>
      <c r="N691">
        <v>0.8</v>
      </c>
      <c r="O691">
        <v>663</v>
      </c>
      <c r="P691">
        <v>320</v>
      </c>
      <c r="Q691">
        <v>5.2</v>
      </c>
      <c r="R691">
        <v>58</v>
      </c>
      <c r="S691">
        <v>86</v>
      </c>
      <c r="T691">
        <v>8.9</v>
      </c>
      <c r="U691">
        <v>991.1</v>
      </c>
      <c r="V691">
        <v>1021.4</v>
      </c>
      <c r="W691">
        <v>1010.9</v>
      </c>
      <c r="X691">
        <v>1016.7</v>
      </c>
      <c r="Y691">
        <v>8.3000000000000007</v>
      </c>
      <c r="Z691">
        <v>0.7</v>
      </c>
      <c r="AA691">
        <v>36084</v>
      </c>
    </row>
    <row r="692" spans="1:27" x14ac:dyDescent="0.3">
      <c r="A692" s="2">
        <v>44522</v>
      </c>
      <c r="B692">
        <v>29664.78634087769</v>
      </c>
      <c r="C692">
        <v>139500</v>
      </c>
      <c r="D692">
        <f t="shared" si="20"/>
        <v>246725741.90000001</v>
      </c>
      <c r="E692">
        <v>270236300</v>
      </c>
      <c r="F692">
        <v>3.8</v>
      </c>
      <c r="G692">
        <v>0.2</v>
      </c>
      <c r="H692">
        <v>9</v>
      </c>
      <c r="I692" s="4">
        <v>0.1</v>
      </c>
      <c r="J692">
        <v>19.100000000000001</v>
      </c>
      <c r="K692">
        <v>290</v>
      </c>
      <c r="L692">
        <v>12</v>
      </c>
      <c r="M692">
        <v>290</v>
      </c>
      <c r="N692">
        <v>6.1</v>
      </c>
      <c r="O692">
        <v>5271</v>
      </c>
      <c r="P692">
        <v>290</v>
      </c>
      <c r="Q692">
        <v>-4.2</v>
      </c>
      <c r="R692">
        <v>37</v>
      </c>
      <c r="S692">
        <v>56.9</v>
      </c>
      <c r="T692">
        <v>4.7</v>
      </c>
      <c r="U692">
        <v>986.9</v>
      </c>
      <c r="V692">
        <v>1016.3</v>
      </c>
      <c r="W692">
        <v>1009.3</v>
      </c>
      <c r="X692">
        <v>1012.8</v>
      </c>
      <c r="Y692">
        <v>4.3</v>
      </c>
      <c r="Z692">
        <v>-0.7</v>
      </c>
      <c r="AA692">
        <v>36084</v>
      </c>
    </row>
    <row r="693" spans="1:27" x14ac:dyDescent="0.3">
      <c r="A693" s="2">
        <v>44523</v>
      </c>
      <c r="B693">
        <v>30808.082010896542</v>
      </c>
      <c r="C693">
        <v>74830</v>
      </c>
      <c r="D693">
        <f t="shared" si="20"/>
        <v>129611214.7</v>
      </c>
      <c r="E693">
        <v>141961900</v>
      </c>
      <c r="F693">
        <v>0.5</v>
      </c>
      <c r="G693">
        <v>-1.6</v>
      </c>
      <c r="H693">
        <v>2.4</v>
      </c>
      <c r="I693" s="4">
        <v>6.6666666700000002E-2</v>
      </c>
      <c r="J693">
        <v>19.899999999999999</v>
      </c>
      <c r="K693">
        <v>290</v>
      </c>
      <c r="L693">
        <v>11.2</v>
      </c>
      <c r="M693">
        <v>290</v>
      </c>
      <c r="N693">
        <v>7.4</v>
      </c>
      <c r="O693">
        <v>6408</v>
      </c>
      <c r="Q693">
        <v>-7.2</v>
      </c>
      <c r="R693">
        <v>44</v>
      </c>
      <c r="S693">
        <v>56.5</v>
      </c>
      <c r="T693">
        <v>3.7</v>
      </c>
      <c r="U693">
        <v>989.1</v>
      </c>
      <c r="V693">
        <v>1016.7</v>
      </c>
      <c r="W693">
        <v>1014.2</v>
      </c>
      <c r="X693">
        <v>1015.4</v>
      </c>
      <c r="Y693">
        <v>2.8</v>
      </c>
      <c r="Z693">
        <v>-1.6</v>
      </c>
      <c r="AA693">
        <v>36084</v>
      </c>
    </row>
    <row r="694" spans="1:27" x14ac:dyDescent="0.3">
      <c r="A694" s="2">
        <v>44524</v>
      </c>
      <c r="B694">
        <v>25406.013002021878</v>
      </c>
      <c r="C694">
        <v>55330</v>
      </c>
      <c r="D694">
        <f t="shared" si="20"/>
        <v>90170345.100000009</v>
      </c>
      <c r="E694">
        <v>98762700</v>
      </c>
      <c r="F694">
        <v>3.9</v>
      </c>
      <c r="G694">
        <v>0.3</v>
      </c>
      <c r="H694">
        <v>7.9</v>
      </c>
      <c r="I694" s="4">
        <v>3.3333333299999997E-2</v>
      </c>
      <c r="J694">
        <v>17.7</v>
      </c>
      <c r="K694">
        <v>290</v>
      </c>
      <c r="L694">
        <v>9.9</v>
      </c>
      <c r="M694">
        <v>290</v>
      </c>
      <c r="N694">
        <v>4.5</v>
      </c>
      <c r="O694">
        <v>3930</v>
      </c>
      <c r="P694">
        <v>290</v>
      </c>
      <c r="Q694">
        <v>-3.2</v>
      </c>
      <c r="R694">
        <v>46</v>
      </c>
      <c r="S694">
        <v>60</v>
      </c>
      <c r="T694">
        <v>5</v>
      </c>
      <c r="U694">
        <v>990.1</v>
      </c>
      <c r="V694">
        <v>1018</v>
      </c>
      <c r="W694">
        <v>1014.7</v>
      </c>
      <c r="X694">
        <v>1016</v>
      </c>
      <c r="Y694">
        <v>4.0999999999999996</v>
      </c>
      <c r="Z694">
        <v>-1.8</v>
      </c>
      <c r="AA694">
        <v>36084</v>
      </c>
    </row>
    <row r="695" spans="1:27" x14ac:dyDescent="0.3">
      <c r="A695" s="2">
        <v>44525</v>
      </c>
      <c r="B695">
        <v>27096.376569986081</v>
      </c>
      <c r="C695">
        <v>72890</v>
      </c>
      <c r="D695">
        <f t="shared" si="20"/>
        <v>120756210.3</v>
      </c>
      <c r="E695">
        <v>132263100</v>
      </c>
      <c r="F695">
        <v>6.2</v>
      </c>
      <c r="G695">
        <v>0.9</v>
      </c>
      <c r="H695">
        <v>11.3</v>
      </c>
      <c r="I695" s="4">
        <v>0</v>
      </c>
      <c r="J695">
        <v>14.3</v>
      </c>
      <c r="K695">
        <v>290</v>
      </c>
      <c r="L695">
        <v>9.3000000000000007</v>
      </c>
      <c r="M695">
        <v>320</v>
      </c>
      <c r="N695">
        <v>3.5</v>
      </c>
      <c r="O695">
        <v>3039</v>
      </c>
      <c r="P695">
        <v>290</v>
      </c>
      <c r="Q695">
        <v>-0.7</v>
      </c>
      <c r="R695">
        <v>40</v>
      </c>
      <c r="S695">
        <v>63.1</v>
      </c>
      <c r="T695">
        <v>5.9</v>
      </c>
      <c r="U695">
        <v>990.9</v>
      </c>
      <c r="V695">
        <v>1020.4</v>
      </c>
      <c r="W695">
        <v>1014.5</v>
      </c>
      <c r="X695">
        <v>1016.7</v>
      </c>
      <c r="Y695">
        <v>5.6</v>
      </c>
      <c r="Z695">
        <v>-2</v>
      </c>
      <c r="AA695">
        <v>36084</v>
      </c>
    </row>
    <row r="696" spans="1:27" x14ac:dyDescent="0.3">
      <c r="A696" s="2">
        <v>44526</v>
      </c>
      <c r="B696">
        <v>27479.375658536981</v>
      </c>
      <c r="C696">
        <v>68390</v>
      </c>
      <c r="D696">
        <f t="shared" si="20"/>
        <v>118113714.40000001</v>
      </c>
      <c r="E696">
        <v>129368800</v>
      </c>
      <c r="F696">
        <v>4.8</v>
      </c>
      <c r="G696">
        <v>1.6</v>
      </c>
      <c r="H696">
        <v>8.6</v>
      </c>
      <c r="I696" s="4">
        <v>0</v>
      </c>
      <c r="J696">
        <v>12.2</v>
      </c>
      <c r="K696">
        <v>290</v>
      </c>
      <c r="L696">
        <v>7.2</v>
      </c>
      <c r="M696">
        <v>290</v>
      </c>
      <c r="N696">
        <v>5.4</v>
      </c>
      <c r="O696">
        <v>4628</v>
      </c>
      <c r="P696">
        <v>290</v>
      </c>
      <c r="Q696">
        <v>-5.5</v>
      </c>
      <c r="R696">
        <v>31</v>
      </c>
      <c r="S696">
        <v>48.5</v>
      </c>
      <c r="T696">
        <v>4.0999999999999996</v>
      </c>
      <c r="U696">
        <v>998.7</v>
      </c>
      <c r="V696">
        <v>1028.8</v>
      </c>
      <c r="W696">
        <v>1020.4</v>
      </c>
      <c r="X696">
        <v>1024.8</v>
      </c>
      <c r="Y696">
        <v>5.8</v>
      </c>
      <c r="Z696">
        <v>0.3</v>
      </c>
      <c r="AA696">
        <v>36084</v>
      </c>
    </row>
    <row r="697" spans="1:27" x14ac:dyDescent="0.3">
      <c r="A697" s="2">
        <v>44527</v>
      </c>
      <c r="B697">
        <v>29575.921482213929</v>
      </c>
      <c r="C697">
        <v>36140</v>
      </c>
      <c r="D697">
        <f t="shared" si="20"/>
        <v>62650060</v>
      </c>
      <c r="E697">
        <v>68620000</v>
      </c>
      <c r="F697">
        <v>1.9</v>
      </c>
      <c r="G697">
        <v>-3.7</v>
      </c>
      <c r="H697">
        <v>9.9</v>
      </c>
      <c r="I697" s="4">
        <v>5.3250000000000002</v>
      </c>
      <c r="J697">
        <v>7.9</v>
      </c>
      <c r="K697">
        <v>290</v>
      </c>
      <c r="L697">
        <v>4.8</v>
      </c>
      <c r="M697">
        <v>320</v>
      </c>
      <c r="N697">
        <v>2</v>
      </c>
      <c r="O697">
        <v>1705</v>
      </c>
      <c r="P697">
        <v>320</v>
      </c>
      <c r="Q697">
        <v>-5.0999999999999996</v>
      </c>
      <c r="R697">
        <v>30</v>
      </c>
      <c r="S697">
        <v>62.3</v>
      </c>
      <c r="T697">
        <v>4.2</v>
      </c>
      <c r="U697">
        <v>1006.9</v>
      </c>
      <c r="V697">
        <v>1036.8</v>
      </c>
      <c r="W697">
        <v>1028.8</v>
      </c>
      <c r="X697">
        <v>1033.5999999999999</v>
      </c>
      <c r="Y697">
        <v>4.2</v>
      </c>
      <c r="Z697">
        <v>-7.9</v>
      </c>
      <c r="AA697">
        <v>36084</v>
      </c>
    </row>
    <row r="698" spans="1:27" x14ac:dyDescent="0.3">
      <c r="A698" s="2">
        <v>44528</v>
      </c>
      <c r="B698">
        <v>0</v>
      </c>
      <c r="C698">
        <v>0</v>
      </c>
      <c r="D698">
        <f t="shared" si="20"/>
        <v>0</v>
      </c>
      <c r="E698">
        <v>0</v>
      </c>
      <c r="F698">
        <v>1.7</v>
      </c>
      <c r="G698">
        <v>-6.2</v>
      </c>
      <c r="H698">
        <v>11.1</v>
      </c>
      <c r="I698" s="4">
        <v>10.65</v>
      </c>
      <c r="J698">
        <v>4.5</v>
      </c>
      <c r="K698">
        <v>320</v>
      </c>
      <c r="L698">
        <v>2.9</v>
      </c>
      <c r="M698">
        <v>320</v>
      </c>
      <c r="N698">
        <v>1</v>
      </c>
      <c r="O698">
        <v>881</v>
      </c>
      <c r="P698">
        <v>320</v>
      </c>
      <c r="Q698">
        <v>-4.3</v>
      </c>
      <c r="R698">
        <v>34</v>
      </c>
      <c r="S698">
        <v>67.099999999999994</v>
      </c>
      <c r="T698">
        <v>4.5</v>
      </c>
      <c r="U698">
        <v>1007</v>
      </c>
      <c r="V698">
        <v>1037.0999999999999</v>
      </c>
      <c r="W698">
        <v>1030.8</v>
      </c>
      <c r="X698">
        <v>1033.5999999999999</v>
      </c>
      <c r="Y698">
        <v>4.0999999999999996</v>
      </c>
      <c r="Z698">
        <v>-10.199999999999999</v>
      </c>
      <c r="AA698">
        <v>36084</v>
      </c>
    </row>
    <row r="699" spans="1:27" x14ac:dyDescent="0.3">
      <c r="A699" s="2">
        <v>44529</v>
      </c>
      <c r="B699">
        <v>25065.75542300591</v>
      </c>
      <c r="C699">
        <v>55670</v>
      </c>
      <c r="D699">
        <f t="shared" si="20"/>
        <v>106299220.5</v>
      </c>
      <c r="E699">
        <v>116428500</v>
      </c>
      <c r="F699">
        <v>2.2999999999999998</v>
      </c>
      <c r="G699">
        <v>-5.6</v>
      </c>
      <c r="H699">
        <v>11.7</v>
      </c>
      <c r="I699" s="4">
        <v>15.975</v>
      </c>
      <c r="J699">
        <v>3.5</v>
      </c>
      <c r="K699">
        <v>160</v>
      </c>
      <c r="L699">
        <v>2.7</v>
      </c>
      <c r="M699">
        <v>320</v>
      </c>
      <c r="N699">
        <v>1.3</v>
      </c>
      <c r="O699">
        <v>1098</v>
      </c>
      <c r="P699">
        <v>320</v>
      </c>
      <c r="Q699">
        <v>-4.0999999999999996</v>
      </c>
      <c r="R699">
        <v>30</v>
      </c>
      <c r="S699">
        <v>66.099999999999994</v>
      </c>
      <c r="T699">
        <v>4.5</v>
      </c>
      <c r="U699">
        <v>1000.5</v>
      </c>
      <c r="V699">
        <v>1031.8</v>
      </c>
      <c r="W699">
        <v>1023.6</v>
      </c>
      <c r="X699">
        <v>1026.9000000000001</v>
      </c>
      <c r="Y699">
        <v>3.6</v>
      </c>
      <c r="Z699">
        <v>-8.6999999999999993</v>
      </c>
      <c r="AA699">
        <v>36084</v>
      </c>
    </row>
    <row r="700" spans="1:27" x14ac:dyDescent="0.3">
      <c r="A700" s="2">
        <v>44530</v>
      </c>
      <c r="B700">
        <v>27450.448889548399</v>
      </c>
      <c r="C700">
        <v>41990</v>
      </c>
      <c r="D700">
        <f t="shared" si="20"/>
        <v>72792577</v>
      </c>
      <c r="E700">
        <v>79729000</v>
      </c>
      <c r="F700">
        <v>2.8</v>
      </c>
      <c r="G700">
        <v>-1.8</v>
      </c>
      <c r="H700">
        <v>7.7</v>
      </c>
      <c r="I700" s="4">
        <v>21.3</v>
      </c>
      <c r="J700">
        <v>18.3</v>
      </c>
      <c r="K700">
        <v>290</v>
      </c>
      <c r="L700">
        <v>9.4</v>
      </c>
      <c r="M700">
        <v>290</v>
      </c>
      <c r="N700">
        <v>2.6</v>
      </c>
      <c r="O700">
        <v>2260</v>
      </c>
      <c r="P700">
        <v>320</v>
      </c>
      <c r="Q700">
        <v>0.7</v>
      </c>
      <c r="R700">
        <v>57</v>
      </c>
      <c r="S700">
        <v>86.8</v>
      </c>
      <c r="T700">
        <v>6.6</v>
      </c>
      <c r="U700">
        <v>985.1</v>
      </c>
      <c r="V700">
        <v>1023.5</v>
      </c>
      <c r="W700">
        <v>1004</v>
      </c>
      <c r="X700">
        <v>1011.1</v>
      </c>
      <c r="Y700">
        <v>2.2999999999999998</v>
      </c>
      <c r="Z700">
        <v>-4.5</v>
      </c>
      <c r="AA700">
        <v>36084</v>
      </c>
    </row>
    <row r="701" spans="1:27" x14ac:dyDescent="0.3">
      <c r="A701" s="2">
        <v>44531</v>
      </c>
      <c r="B701">
        <v>0</v>
      </c>
      <c r="C701">
        <v>0</v>
      </c>
      <c r="D701">
        <f>E701*0.914</f>
        <v>0</v>
      </c>
      <c r="E701">
        <v>0</v>
      </c>
      <c r="F701">
        <v>-0.9</v>
      </c>
      <c r="G701">
        <v>-2.7</v>
      </c>
      <c r="H701">
        <v>1.3</v>
      </c>
      <c r="I701" s="4">
        <v>14.56666667</v>
      </c>
      <c r="J701">
        <v>23</v>
      </c>
      <c r="K701">
        <v>320</v>
      </c>
      <c r="L701">
        <v>11.3</v>
      </c>
      <c r="M701">
        <v>290</v>
      </c>
      <c r="N701">
        <v>7.5</v>
      </c>
      <c r="O701">
        <v>6507</v>
      </c>
      <c r="P701">
        <v>290</v>
      </c>
      <c r="Q701">
        <v>-11.2</v>
      </c>
      <c r="R701">
        <v>32</v>
      </c>
      <c r="S701">
        <v>46.1</v>
      </c>
      <c r="T701">
        <v>2.6</v>
      </c>
      <c r="U701">
        <v>991.5</v>
      </c>
      <c r="V701">
        <v>1022.7</v>
      </c>
      <c r="W701">
        <v>1009.8</v>
      </c>
      <c r="X701">
        <v>1018</v>
      </c>
      <c r="Y701">
        <v>0.9</v>
      </c>
      <c r="Z701">
        <v>-3.8</v>
      </c>
      <c r="AA701">
        <v>36122</v>
      </c>
    </row>
    <row r="702" spans="1:27" x14ac:dyDescent="0.3">
      <c r="A702" s="2">
        <v>44532</v>
      </c>
      <c r="B702">
        <v>0</v>
      </c>
      <c r="C702">
        <v>0</v>
      </c>
      <c r="D702">
        <f t="shared" ref="D702:D731" si="21">E702*0.914</f>
        <v>0</v>
      </c>
      <c r="E702">
        <v>0</v>
      </c>
      <c r="F702">
        <v>-0.2</v>
      </c>
      <c r="G702">
        <v>-6.4</v>
      </c>
      <c r="H702">
        <v>5.4</v>
      </c>
      <c r="I702" s="4">
        <v>7.8333333329999997</v>
      </c>
      <c r="J702">
        <v>12.5</v>
      </c>
      <c r="K702">
        <v>290</v>
      </c>
      <c r="L702">
        <v>8.1</v>
      </c>
      <c r="M702">
        <v>320</v>
      </c>
      <c r="N702">
        <v>3.6</v>
      </c>
      <c r="O702">
        <v>3106</v>
      </c>
      <c r="P702">
        <v>320</v>
      </c>
      <c r="Q702">
        <v>-8.6</v>
      </c>
      <c r="R702">
        <v>29</v>
      </c>
      <c r="S702">
        <v>55.5</v>
      </c>
      <c r="T702">
        <v>3.3</v>
      </c>
      <c r="U702">
        <v>992.3</v>
      </c>
      <c r="V702">
        <v>1022.5</v>
      </c>
      <c r="W702">
        <v>1016</v>
      </c>
      <c r="X702">
        <v>1018.8</v>
      </c>
      <c r="Y702">
        <v>1.5</v>
      </c>
      <c r="Z702">
        <v>-9.9</v>
      </c>
      <c r="AA702">
        <v>36122</v>
      </c>
    </row>
    <row r="703" spans="1:27" x14ac:dyDescent="0.3">
      <c r="A703" s="2">
        <v>44533</v>
      </c>
      <c r="B703">
        <v>0</v>
      </c>
      <c r="C703">
        <v>0</v>
      </c>
      <c r="D703">
        <f t="shared" si="21"/>
        <v>0</v>
      </c>
      <c r="E703">
        <v>0</v>
      </c>
      <c r="F703">
        <v>1.7</v>
      </c>
      <c r="G703">
        <v>-2.1</v>
      </c>
      <c r="H703">
        <v>5.7</v>
      </c>
      <c r="I703" s="4">
        <v>1.1000000000000001</v>
      </c>
      <c r="J703">
        <v>14.8</v>
      </c>
      <c r="K703">
        <v>320</v>
      </c>
      <c r="L703">
        <v>9</v>
      </c>
      <c r="M703">
        <v>320</v>
      </c>
      <c r="N703">
        <v>4.0999999999999996</v>
      </c>
      <c r="O703">
        <v>3524</v>
      </c>
      <c r="P703">
        <v>290</v>
      </c>
      <c r="Q703">
        <v>-6.6</v>
      </c>
      <c r="R703">
        <v>31</v>
      </c>
      <c r="S703">
        <v>56.8</v>
      </c>
      <c r="T703">
        <v>3.9</v>
      </c>
      <c r="U703">
        <v>990.6</v>
      </c>
      <c r="V703">
        <v>1021.8</v>
      </c>
      <c r="W703">
        <v>1014</v>
      </c>
      <c r="X703">
        <v>1016.9</v>
      </c>
      <c r="Y703">
        <v>2.1</v>
      </c>
      <c r="Z703">
        <v>-4</v>
      </c>
      <c r="AA703">
        <v>36122</v>
      </c>
    </row>
    <row r="704" spans="1:27" x14ac:dyDescent="0.3">
      <c r="A704" s="2">
        <v>44534</v>
      </c>
      <c r="B704">
        <v>0</v>
      </c>
      <c r="C704">
        <v>0</v>
      </c>
      <c r="D704">
        <f t="shared" si="21"/>
        <v>0</v>
      </c>
      <c r="E704">
        <v>0</v>
      </c>
      <c r="F704">
        <v>1.5</v>
      </c>
      <c r="G704">
        <v>-3.2</v>
      </c>
      <c r="H704">
        <v>6.1</v>
      </c>
      <c r="I704" s="4">
        <v>1.009090909</v>
      </c>
      <c r="J704">
        <v>12.4</v>
      </c>
      <c r="K704">
        <v>290</v>
      </c>
      <c r="L704">
        <v>6.9</v>
      </c>
      <c r="M704">
        <v>290</v>
      </c>
      <c r="N704">
        <v>3.5</v>
      </c>
      <c r="O704">
        <v>3001</v>
      </c>
      <c r="P704">
        <v>270</v>
      </c>
      <c r="Q704">
        <v>-8.3000000000000007</v>
      </c>
      <c r="R704">
        <v>35</v>
      </c>
      <c r="S704">
        <v>49.8</v>
      </c>
      <c r="T704">
        <v>3.3</v>
      </c>
      <c r="U704">
        <v>998.2</v>
      </c>
      <c r="V704">
        <v>1028.9000000000001</v>
      </c>
      <c r="W704">
        <v>1021.3</v>
      </c>
      <c r="X704">
        <v>1024.5999999999999</v>
      </c>
      <c r="Y704">
        <v>1.8</v>
      </c>
      <c r="Z704">
        <v>-6.8</v>
      </c>
      <c r="AA704">
        <v>36122</v>
      </c>
    </row>
    <row r="705" spans="1:27" x14ac:dyDescent="0.3">
      <c r="A705" s="2">
        <v>44535</v>
      </c>
      <c r="B705">
        <v>0</v>
      </c>
      <c r="C705">
        <v>0</v>
      </c>
      <c r="D705">
        <f t="shared" si="21"/>
        <v>0</v>
      </c>
      <c r="E705">
        <v>0</v>
      </c>
      <c r="F705">
        <v>0.6</v>
      </c>
      <c r="G705">
        <v>-6</v>
      </c>
      <c r="H705">
        <v>9.9</v>
      </c>
      <c r="I705" s="4">
        <v>0.91818181799999998</v>
      </c>
      <c r="J705">
        <v>4.9000000000000004</v>
      </c>
      <c r="K705">
        <v>160</v>
      </c>
      <c r="L705">
        <v>3</v>
      </c>
      <c r="M705">
        <v>320</v>
      </c>
      <c r="N705">
        <v>1.4</v>
      </c>
      <c r="O705">
        <v>1222</v>
      </c>
      <c r="P705">
        <v>320</v>
      </c>
      <c r="Q705">
        <v>-3.9</v>
      </c>
      <c r="R705">
        <v>39</v>
      </c>
      <c r="S705">
        <v>74.5</v>
      </c>
      <c r="T705">
        <v>4.5999999999999996</v>
      </c>
      <c r="U705">
        <v>1002.6</v>
      </c>
      <c r="V705">
        <v>1031.4000000000001</v>
      </c>
      <c r="W705">
        <v>1027</v>
      </c>
      <c r="X705">
        <v>1029.2</v>
      </c>
      <c r="Y705">
        <v>2.4</v>
      </c>
      <c r="Z705">
        <v>-9.1</v>
      </c>
      <c r="AA705">
        <v>36122</v>
      </c>
    </row>
    <row r="706" spans="1:27" x14ac:dyDescent="0.3">
      <c r="A706" s="2">
        <v>44536</v>
      </c>
      <c r="B706">
        <v>0</v>
      </c>
      <c r="C706">
        <v>0</v>
      </c>
      <c r="D706">
        <f t="shared" si="21"/>
        <v>0</v>
      </c>
      <c r="E706">
        <v>0</v>
      </c>
      <c r="F706">
        <v>2.4</v>
      </c>
      <c r="G706">
        <v>-5.4</v>
      </c>
      <c r="H706">
        <v>12.2</v>
      </c>
      <c r="I706" s="4">
        <v>0.82727272699999999</v>
      </c>
      <c r="J706">
        <v>5.3</v>
      </c>
      <c r="K706">
        <v>140</v>
      </c>
      <c r="L706">
        <v>3.4</v>
      </c>
      <c r="M706">
        <v>320</v>
      </c>
      <c r="N706">
        <v>1.2</v>
      </c>
      <c r="O706">
        <v>1019</v>
      </c>
      <c r="P706">
        <v>320</v>
      </c>
      <c r="Q706">
        <v>-1.9</v>
      </c>
      <c r="R706">
        <v>43</v>
      </c>
      <c r="S706">
        <v>75.5</v>
      </c>
      <c r="T706">
        <v>5.4</v>
      </c>
      <c r="U706">
        <v>1000.3</v>
      </c>
      <c r="V706">
        <v>1028.9000000000001</v>
      </c>
      <c r="W706">
        <v>1024</v>
      </c>
      <c r="X706">
        <v>1026.7</v>
      </c>
      <c r="Y706">
        <v>3</v>
      </c>
      <c r="Z706">
        <v>-8.6999999999999993</v>
      </c>
      <c r="AA706">
        <v>36122</v>
      </c>
    </row>
    <row r="707" spans="1:27" x14ac:dyDescent="0.3">
      <c r="A707" s="2">
        <v>44537</v>
      </c>
      <c r="B707">
        <v>0</v>
      </c>
      <c r="C707">
        <v>0</v>
      </c>
      <c r="D707">
        <f t="shared" si="21"/>
        <v>0</v>
      </c>
      <c r="E707">
        <v>0</v>
      </c>
      <c r="F707">
        <v>4</v>
      </c>
      <c r="G707">
        <v>-3.5</v>
      </c>
      <c r="H707">
        <v>13.3</v>
      </c>
      <c r="I707" s="4">
        <v>0.73636363599999999</v>
      </c>
      <c r="J707">
        <v>8</v>
      </c>
      <c r="K707">
        <v>20</v>
      </c>
      <c r="L707">
        <v>5.2</v>
      </c>
      <c r="M707">
        <v>20</v>
      </c>
      <c r="N707">
        <v>1.5</v>
      </c>
      <c r="O707">
        <v>1292</v>
      </c>
      <c r="P707">
        <v>320</v>
      </c>
      <c r="Q707">
        <v>-0.5</v>
      </c>
      <c r="R707">
        <v>33</v>
      </c>
      <c r="S707">
        <v>75.5</v>
      </c>
      <c r="T707">
        <v>5.9</v>
      </c>
      <c r="U707">
        <v>1001.9</v>
      </c>
      <c r="V707">
        <v>1031.0999999999999</v>
      </c>
      <c r="W707">
        <v>1025.4000000000001</v>
      </c>
      <c r="X707">
        <v>1028.2</v>
      </c>
      <c r="Y707">
        <v>4.0999999999999996</v>
      </c>
      <c r="Z707">
        <v>-7.1</v>
      </c>
      <c r="AA707">
        <v>36122</v>
      </c>
    </row>
    <row r="708" spans="1:27" x14ac:dyDescent="0.3">
      <c r="A708" s="2">
        <v>44538</v>
      </c>
      <c r="B708">
        <v>0</v>
      </c>
      <c r="C708">
        <v>0</v>
      </c>
      <c r="D708">
        <f t="shared" si="21"/>
        <v>0</v>
      </c>
      <c r="E708">
        <v>0</v>
      </c>
      <c r="F708">
        <v>2.5</v>
      </c>
      <c r="G708">
        <v>-3.6</v>
      </c>
      <c r="H708">
        <v>11.6</v>
      </c>
      <c r="I708" s="4">
        <v>0.64545454499999999</v>
      </c>
      <c r="J708">
        <v>3.7</v>
      </c>
      <c r="K708">
        <v>160</v>
      </c>
      <c r="L708">
        <v>2.8</v>
      </c>
      <c r="M708">
        <v>320</v>
      </c>
      <c r="N708">
        <v>1.4</v>
      </c>
      <c r="O708">
        <v>1222</v>
      </c>
      <c r="P708">
        <v>320</v>
      </c>
      <c r="Q708">
        <v>-1</v>
      </c>
      <c r="R708">
        <v>44</v>
      </c>
      <c r="S708">
        <v>80.599999999999994</v>
      </c>
      <c r="T708">
        <v>5.7</v>
      </c>
      <c r="U708">
        <v>1005.9</v>
      </c>
      <c r="V708">
        <v>1034.2</v>
      </c>
      <c r="W708">
        <v>1030.7</v>
      </c>
      <c r="X708">
        <v>1032.4000000000001</v>
      </c>
      <c r="Y708">
        <v>3.8</v>
      </c>
      <c r="Z708">
        <v>-7.1</v>
      </c>
      <c r="AA708">
        <v>36122</v>
      </c>
    </row>
    <row r="709" spans="1:27" x14ac:dyDescent="0.3">
      <c r="A709" s="2">
        <v>44539</v>
      </c>
      <c r="B709">
        <v>0</v>
      </c>
      <c r="C709">
        <v>0</v>
      </c>
      <c r="D709">
        <f t="shared" si="21"/>
        <v>0</v>
      </c>
      <c r="E709">
        <v>0</v>
      </c>
      <c r="F709">
        <v>3.5</v>
      </c>
      <c r="G709">
        <v>-3.6</v>
      </c>
      <c r="H709">
        <v>10.7</v>
      </c>
      <c r="I709" s="4">
        <v>0.55454545499999996</v>
      </c>
      <c r="J709">
        <v>3.4</v>
      </c>
      <c r="K709">
        <v>160</v>
      </c>
      <c r="L709">
        <v>2.6</v>
      </c>
      <c r="M709">
        <v>320</v>
      </c>
      <c r="N709">
        <v>1.1000000000000001</v>
      </c>
      <c r="O709">
        <v>908</v>
      </c>
      <c r="P709">
        <v>320</v>
      </c>
      <c r="Q709">
        <v>0.7</v>
      </c>
      <c r="R709">
        <v>58</v>
      </c>
      <c r="S709">
        <v>84.1</v>
      </c>
      <c r="T709">
        <v>6.5</v>
      </c>
      <c r="U709">
        <v>1003.8</v>
      </c>
      <c r="V709">
        <v>1033.2</v>
      </c>
      <c r="W709">
        <v>1027.0999999999999</v>
      </c>
      <c r="X709">
        <v>1030.2</v>
      </c>
      <c r="Y709">
        <v>3.4</v>
      </c>
      <c r="Z709">
        <v>-6.9</v>
      </c>
      <c r="AA709">
        <v>36122</v>
      </c>
    </row>
    <row r="710" spans="1:27" x14ac:dyDescent="0.3">
      <c r="A710" s="2">
        <v>44540</v>
      </c>
      <c r="B710">
        <v>29569.195823190119</v>
      </c>
      <c r="C710">
        <v>94190</v>
      </c>
      <c r="D710">
        <f t="shared" si="21"/>
        <v>187176604.912</v>
      </c>
      <c r="E710">
        <v>204788408</v>
      </c>
      <c r="F710">
        <v>5.4</v>
      </c>
      <c r="G710">
        <v>-1.4</v>
      </c>
      <c r="H710">
        <v>10.199999999999999</v>
      </c>
      <c r="I710" s="4">
        <v>0.46363636400000002</v>
      </c>
      <c r="J710">
        <v>10.8</v>
      </c>
      <c r="K710">
        <v>320</v>
      </c>
      <c r="L710">
        <v>6.9</v>
      </c>
      <c r="M710">
        <v>320</v>
      </c>
      <c r="N710">
        <v>1.3</v>
      </c>
      <c r="O710">
        <v>1097</v>
      </c>
      <c r="P710">
        <v>320</v>
      </c>
      <c r="Q710">
        <v>3</v>
      </c>
      <c r="R710">
        <v>65</v>
      </c>
      <c r="S710">
        <v>86.3</v>
      </c>
      <c r="T710">
        <v>7.7</v>
      </c>
      <c r="U710">
        <v>998.7</v>
      </c>
      <c r="V710">
        <v>1027.0999999999999</v>
      </c>
      <c r="W710">
        <v>1022.5</v>
      </c>
      <c r="X710">
        <v>1024.8</v>
      </c>
      <c r="Y710">
        <v>4.5999999999999996</v>
      </c>
      <c r="Z710">
        <v>-4.5999999999999996</v>
      </c>
      <c r="AA710">
        <v>36122</v>
      </c>
    </row>
    <row r="711" spans="1:27" x14ac:dyDescent="0.3">
      <c r="A711" s="2">
        <v>44541</v>
      </c>
      <c r="B711">
        <v>33489.494143189091</v>
      </c>
      <c r="C711">
        <v>26640</v>
      </c>
      <c r="D711">
        <f t="shared" si="21"/>
        <v>54254126</v>
      </c>
      <c r="E711">
        <v>59359000</v>
      </c>
      <c r="F711">
        <v>7.3</v>
      </c>
      <c r="G711">
        <v>2.2999999999999998</v>
      </c>
      <c r="H711">
        <v>11.4</v>
      </c>
      <c r="I711" s="4">
        <v>0.37272727300000003</v>
      </c>
      <c r="J711">
        <v>12.7</v>
      </c>
      <c r="K711">
        <v>320</v>
      </c>
      <c r="L711">
        <v>9</v>
      </c>
      <c r="M711">
        <v>320</v>
      </c>
      <c r="N711">
        <v>2.8</v>
      </c>
      <c r="O711">
        <v>2420</v>
      </c>
      <c r="P711">
        <v>320</v>
      </c>
      <c r="Q711">
        <v>3.1</v>
      </c>
      <c r="R711">
        <v>45</v>
      </c>
      <c r="S711">
        <v>76.400000000000006</v>
      </c>
      <c r="T711">
        <v>7.7</v>
      </c>
      <c r="U711">
        <v>998.4</v>
      </c>
      <c r="V711">
        <v>1027.4000000000001</v>
      </c>
      <c r="W711">
        <v>1022</v>
      </c>
      <c r="X711">
        <v>1024.2</v>
      </c>
      <c r="Y711">
        <v>7.7</v>
      </c>
      <c r="Z711">
        <v>-1.1000000000000001</v>
      </c>
      <c r="AA711">
        <v>36122</v>
      </c>
    </row>
    <row r="712" spans="1:27" x14ac:dyDescent="0.3">
      <c r="A712" s="2">
        <v>44542</v>
      </c>
      <c r="B712">
        <v>0</v>
      </c>
      <c r="C712">
        <v>0</v>
      </c>
      <c r="D712">
        <f t="shared" si="21"/>
        <v>0</v>
      </c>
      <c r="E712">
        <v>0</v>
      </c>
      <c r="F712">
        <v>3.5</v>
      </c>
      <c r="G712">
        <v>-2.9</v>
      </c>
      <c r="H712">
        <v>7.5</v>
      </c>
      <c r="I712" s="4">
        <v>0.28181818199999997</v>
      </c>
      <c r="J712">
        <v>17.399999999999999</v>
      </c>
      <c r="K712">
        <v>290</v>
      </c>
      <c r="L712">
        <v>9.4</v>
      </c>
      <c r="M712">
        <v>290</v>
      </c>
      <c r="N712">
        <v>6</v>
      </c>
      <c r="O712">
        <v>5209</v>
      </c>
      <c r="P712">
        <v>290</v>
      </c>
      <c r="Q712">
        <v>-5.5</v>
      </c>
      <c r="R712">
        <v>38</v>
      </c>
      <c r="S712">
        <v>52.4</v>
      </c>
      <c r="T712">
        <v>4.3</v>
      </c>
      <c r="U712">
        <v>996.3</v>
      </c>
      <c r="V712">
        <v>1026.4000000000001</v>
      </c>
      <c r="W712">
        <v>1019.7</v>
      </c>
      <c r="X712">
        <v>1022.4</v>
      </c>
      <c r="Y712">
        <v>4.3</v>
      </c>
      <c r="Z712">
        <v>-3.9</v>
      </c>
      <c r="AA712">
        <v>36122</v>
      </c>
    </row>
    <row r="713" spans="1:27" x14ac:dyDescent="0.3">
      <c r="A713" s="2">
        <v>44543</v>
      </c>
      <c r="B713">
        <v>31054.607926840381</v>
      </c>
      <c r="C713">
        <v>119980</v>
      </c>
      <c r="D713">
        <f t="shared" si="21"/>
        <v>239632154.40000001</v>
      </c>
      <c r="E713">
        <v>262179600</v>
      </c>
      <c r="F713">
        <v>-2.5</v>
      </c>
      <c r="G713">
        <v>-7.9</v>
      </c>
      <c r="H713">
        <v>2.4</v>
      </c>
      <c r="I713" s="4">
        <v>0.190909091</v>
      </c>
      <c r="J713">
        <v>13.4</v>
      </c>
      <c r="K713">
        <v>290</v>
      </c>
      <c r="L713">
        <v>7.5</v>
      </c>
      <c r="M713">
        <v>320</v>
      </c>
      <c r="N713">
        <v>4.4000000000000004</v>
      </c>
      <c r="O713">
        <v>3817</v>
      </c>
      <c r="P713">
        <v>290</v>
      </c>
      <c r="Q713">
        <v>-13.4</v>
      </c>
      <c r="R713">
        <v>26</v>
      </c>
      <c r="S713">
        <v>44.6</v>
      </c>
      <c r="T713">
        <v>2.2000000000000002</v>
      </c>
      <c r="U713">
        <v>999.1</v>
      </c>
      <c r="V713">
        <v>1028.5999999999999</v>
      </c>
      <c r="W713">
        <v>1023.8</v>
      </c>
      <c r="X713">
        <v>1026</v>
      </c>
      <c r="Y713">
        <v>-0.2</v>
      </c>
      <c r="Z713">
        <v>-10.4</v>
      </c>
      <c r="AA713">
        <v>36122</v>
      </c>
    </row>
    <row r="714" spans="1:27" x14ac:dyDescent="0.3">
      <c r="A714" s="2">
        <v>44544</v>
      </c>
      <c r="B714">
        <v>31521.510512474939</v>
      </c>
      <c r="C714">
        <v>74340</v>
      </c>
      <c r="D714">
        <f t="shared" si="21"/>
        <v>136630752.40000001</v>
      </c>
      <c r="E714">
        <v>149486600</v>
      </c>
      <c r="F714">
        <v>0.6</v>
      </c>
      <c r="G714">
        <v>-7.7</v>
      </c>
      <c r="H714">
        <v>6.5</v>
      </c>
      <c r="I714" s="4">
        <v>0.1</v>
      </c>
      <c r="J714">
        <v>12.2</v>
      </c>
      <c r="K714">
        <v>320</v>
      </c>
      <c r="L714">
        <v>7.9</v>
      </c>
      <c r="M714">
        <v>320</v>
      </c>
      <c r="N714">
        <v>2.6</v>
      </c>
      <c r="O714">
        <v>2231</v>
      </c>
      <c r="P714">
        <v>160</v>
      </c>
      <c r="Q714">
        <v>-5.0999999999999996</v>
      </c>
      <c r="R714">
        <v>50</v>
      </c>
      <c r="S714">
        <v>66.3</v>
      </c>
      <c r="T714">
        <v>4.4000000000000004</v>
      </c>
      <c r="U714">
        <v>994.8</v>
      </c>
      <c r="V714">
        <v>1025.5</v>
      </c>
      <c r="W714">
        <v>1018.3</v>
      </c>
      <c r="X714">
        <v>1021.3</v>
      </c>
      <c r="Y714">
        <v>1.5</v>
      </c>
      <c r="Z714">
        <v>-10.7</v>
      </c>
      <c r="AA714">
        <v>36122</v>
      </c>
    </row>
    <row r="715" spans="1:27" x14ac:dyDescent="0.3">
      <c r="A715" s="2">
        <v>44545</v>
      </c>
      <c r="B715">
        <v>33155.460839091233</v>
      </c>
      <c r="C715">
        <v>85380</v>
      </c>
      <c r="D715">
        <f t="shared" si="21"/>
        <v>166105698.59999999</v>
      </c>
      <c r="E715">
        <v>181734900</v>
      </c>
      <c r="F715">
        <v>4.2</v>
      </c>
      <c r="G715">
        <v>0.3</v>
      </c>
      <c r="H715">
        <v>8</v>
      </c>
      <c r="I715" s="4">
        <v>0.2</v>
      </c>
      <c r="J715">
        <v>6.6</v>
      </c>
      <c r="K715">
        <v>320</v>
      </c>
      <c r="L715">
        <v>3.9</v>
      </c>
      <c r="M715">
        <v>320</v>
      </c>
      <c r="N715">
        <v>1</v>
      </c>
      <c r="O715">
        <v>883</v>
      </c>
      <c r="P715">
        <v>320</v>
      </c>
      <c r="Q715">
        <v>2.4</v>
      </c>
      <c r="R715">
        <v>70</v>
      </c>
      <c r="S715">
        <v>89</v>
      </c>
      <c r="T715">
        <v>7.3</v>
      </c>
      <c r="U715">
        <v>994.2</v>
      </c>
      <c r="V715">
        <v>1021.6</v>
      </c>
      <c r="W715">
        <v>1019</v>
      </c>
      <c r="X715">
        <v>1020.3</v>
      </c>
      <c r="Y715">
        <v>4.4000000000000004</v>
      </c>
      <c r="Z715">
        <v>-3.4</v>
      </c>
      <c r="AA715">
        <v>36122</v>
      </c>
    </row>
    <row r="716" spans="1:27" x14ac:dyDescent="0.3">
      <c r="A716" s="2">
        <v>44546</v>
      </c>
      <c r="B716">
        <v>34949.04014986485</v>
      </c>
      <c r="C716">
        <v>89810</v>
      </c>
      <c r="D716">
        <f t="shared" si="21"/>
        <v>175517882.31600001</v>
      </c>
      <c r="E716">
        <v>192032694</v>
      </c>
      <c r="F716">
        <v>5.8</v>
      </c>
      <c r="G716">
        <v>-0.7</v>
      </c>
      <c r="H716">
        <v>10.6</v>
      </c>
      <c r="I716" s="4">
        <v>0.32500000000000001</v>
      </c>
      <c r="J716">
        <v>11.5</v>
      </c>
      <c r="K716">
        <v>320</v>
      </c>
      <c r="L716">
        <v>7.3</v>
      </c>
      <c r="M716">
        <v>320</v>
      </c>
      <c r="N716">
        <v>3</v>
      </c>
      <c r="O716">
        <v>2558</v>
      </c>
      <c r="P716">
        <v>290</v>
      </c>
      <c r="Q716">
        <v>-1.1000000000000001</v>
      </c>
      <c r="R716">
        <v>29</v>
      </c>
      <c r="S716">
        <v>65.099999999999994</v>
      </c>
      <c r="T716">
        <v>5.8</v>
      </c>
      <c r="U716">
        <v>991.3</v>
      </c>
      <c r="V716">
        <v>1021.4</v>
      </c>
      <c r="W716">
        <v>1013.6</v>
      </c>
      <c r="X716">
        <v>1017.1</v>
      </c>
      <c r="Y716">
        <v>4.2</v>
      </c>
      <c r="Z716">
        <v>-2.9</v>
      </c>
      <c r="AA716">
        <v>36122</v>
      </c>
    </row>
    <row r="717" spans="1:27" x14ac:dyDescent="0.3">
      <c r="A717" s="2">
        <v>44547</v>
      </c>
      <c r="B717">
        <v>29684.877025834459</v>
      </c>
      <c r="C717">
        <v>80935</v>
      </c>
      <c r="D717">
        <f t="shared" si="21"/>
        <v>157538502.40000001</v>
      </c>
      <c r="E717">
        <v>172361600</v>
      </c>
      <c r="F717">
        <v>-3.1</v>
      </c>
      <c r="G717">
        <v>-9.6999999999999993</v>
      </c>
      <c r="H717">
        <v>6.6</v>
      </c>
      <c r="I717" s="4">
        <v>0.45</v>
      </c>
      <c r="J717">
        <v>25.8</v>
      </c>
      <c r="K717">
        <v>290</v>
      </c>
      <c r="L717">
        <v>12.3</v>
      </c>
      <c r="M717">
        <v>290</v>
      </c>
      <c r="N717">
        <v>7.8</v>
      </c>
      <c r="O717">
        <v>6717</v>
      </c>
      <c r="P717">
        <v>290</v>
      </c>
      <c r="Q717">
        <v>-14.9</v>
      </c>
      <c r="R717">
        <v>23</v>
      </c>
      <c r="S717">
        <v>40.4</v>
      </c>
      <c r="T717">
        <v>2.1</v>
      </c>
      <c r="U717">
        <v>993</v>
      </c>
      <c r="V717">
        <v>1027.0999999999999</v>
      </c>
      <c r="W717">
        <v>1013.3</v>
      </c>
      <c r="X717">
        <v>1019.8</v>
      </c>
      <c r="Y717">
        <v>-1.3</v>
      </c>
      <c r="Z717">
        <v>-10.199999999999999</v>
      </c>
      <c r="AA717">
        <v>36122</v>
      </c>
    </row>
    <row r="718" spans="1:27" x14ac:dyDescent="0.3">
      <c r="A718" s="2">
        <v>44548</v>
      </c>
      <c r="B718">
        <v>27913.877926702109</v>
      </c>
      <c r="C718">
        <v>21260</v>
      </c>
      <c r="D718">
        <f t="shared" si="21"/>
        <v>38199167.600000001</v>
      </c>
      <c r="E718">
        <v>41793400</v>
      </c>
      <c r="F718">
        <v>-5.7</v>
      </c>
      <c r="G718">
        <v>-12.3</v>
      </c>
      <c r="H718">
        <v>-0.1</v>
      </c>
      <c r="I718" s="4">
        <v>0.57499999999999996</v>
      </c>
      <c r="J718">
        <v>16.2</v>
      </c>
      <c r="K718">
        <v>290</v>
      </c>
      <c r="L718">
        <v>11.1</v>
      </c>
      <c r="M718">
        <v>290</v>
      </c>
      <c r="N718">
        <v>4.0999999999999996</v>
      </c>
      <c r="O718">
        <v>3572</v>
      </c>
      <c r="P718">
        <v>290</v>
      </c>
      <c r="Q718">
        <v>-14.5</v>
      </c>
      <c r="R718">
        <v>32</v>
      </c>
      <c r="S718">
        <v>51.4</v>
      </c>
      <c r="T718">
        <v>2.2000000000000002</v>
      </c>
      <c r="U718">
        <v>997.5</v>
      </c>
      <c r="V718">
        <v>1029.2</v>
      </c>
      <c r="W718">
        <v>1019.8</v>
      </c>
      <c r="X718">
        <v>1024.7</v>
      </c>
      <c r="Y718">
        <v>-3.6</v>
      </c>
      <c r="Z718">
        <v>-15</v>
      </c>
      <c r="AA718">
        <v>36122</v>
      </c>
    </row>
    <row r="719" spans="1:27" x14ac:dyDescent="0.3">
      <c r="A719" s="2">
        <v>44549</v>
      </c>
      <c r="B719">
        <v>0</v>
      </c>
      <c r="C719">
        <v>0</v>
      </c>
      <c r="D719">
        <f t="shared" si="21"/>
        <v>0</v>
      </c>
      <c r="E719">
        <v>0</v>
      </c>
      <c r="F719">
        <v>-0.4</v>
      </c>
      <c r="G719">
        <v>-5.0999999999999996</v>
      </c>
      <c r="H719">
        <v>2.4</v>
      </c>
      <c r="I719" s="4">
        <v>0.7</v>
      </c>
      <c r="J719">
        <v>17.100000000000001</v>
      </c>
      <c r="K719">
        <v>290</v>
      </c>
      <c r="L719">
        <v>9.4</v>
      </c>
      <c r="M719">
        <v>290</v>
      </c>
      <c r="N719">
        <v>4.5999999999999996</v>
      </c>
      <c r="O719">
        <v>3972</v>
      </c>
      <c r="P719">
        <v>290</v>
      </c>
      <c r="Q719">
        <v>-8.5</v>
      </c>
      <c r="R719">
        <v>33</v>
      </c>
      <c r="S719">
        <v>56.6</v>
      </c>
      <c r="T719">
        <v>3.3</v>
      </c>
      <c r="U719">
        <v>993.9</v>
      </c>
      <c r="V719">
        <v>1022.4</v>
      </c>
      <c r="W719">
        <v>1018</v>
      </c>
      <c r="X719">
        <v>1020.3</v>
      </c>
      <c r="Y719">
        <v>0.8</v>
      </c>
      <c r="Z719">
        <v>-7.8</v>
      </c>
      <c r="AA719">
        <v>36122</v>
      </c>
    </row>
    <row r="720" spans="1:27" x14ac:dyDescent="0.3">
      <c r="A720" s="2">
        <v>44550</v>
      </c>
      <c r="B720">
        <v>36409.095033745209</v>
      </c>
      <c r="C720">
        <v>63100</v>
      </c>
      <c r="D720">
        <f t="shared" si="21"/>
        <v>150862646.40000001</v>
      </c>
      <c r="E720">
        <v>165057600</v>
      </c>
      <c r="F720">
        <v>3.7</v>
      </c>
      <c r="G720">
        <v>-2.8</v>
      </c>
      <c r="H720">
        <v>9.5</v>
      </c>
      <c r="I720" s="4">
        <v>0.66</v>
      </c>
      <c r="J720">
        <v>9.3000000000000007</v>
      </c>
      <c r="K720">
        <v>320</v>
      </c>
      <c r="L720">
        <v>4.2</v>
      </c>
      <c r="M720">
        <v>250</v>
      </c>
      <c r="N720">
        <v>1.3</v>
      </c>
      <c r="O720">
        <v>1163</v>
      </c>
      <c r="P720">
        <v>320</v>
      </c>
      <c r="Q720">
        <v>-2.1</v>
      </c>
      <c r="R720">
        <v>48</v>
      </c>
      <c r="S720">
        <v>66.400000000000006</v>
      </c>
      <c r="T720">
        <v>5.3</v>
      </c>
      <c r="U720">
        <v>991.2</v>
      </c>
      <c r="V720">
        <v>1021.3</v>
      </c>
      <c r="W720">
        <v>1014.1</v>
      </c>
      <c r="X720">
        <v>1017.2</v>
      </c>
      <c r="Y720">
        <v>3.8</v>
      </c>
      <c r="Z720">
        <v>-5.3</v>
      </c>
      <c r="AA720">
        <v>36122</v>
      </c>
    </row>
    <row r="721" spans="1:27" x14ac:dyDescent="0.3">
      <c r="A721" s="2">
        <v>44551</v>
      </c>
      <c r="B721">
        <v>33485.665099278747</v>
      </c>
      <c r="C721">
        <v>83460</v>
      </c>
      <c r="D721">
        <f t="shared" si="21"/>
        <v>172985011</v>
      </c>
      <c r="E721">
        <v>189261500</v>
      </c>
      <c r="F721">
        <v>6.5</v>
      </c>
      <c r="G721">
        <v>2.5</v>
      </c>
      <c r="H721">
        <v>11.5</v>
      </c>
      <c r="I721" s="4">
        <v>0.62</v>
      </c>
      <c r="J721">
        <v>13.5</v>
      </c>
      <c r="K721">
        <v>320</v>
      </c>
      <c r="L721">
        <v>9</v>
      </c>
      <c r="M721">
        <v>320</v>
      </c>
      <c r="N721">
        <v>3.6</v>
      </c>
      <c r="O721">
        <v>3076</v>
      </c>
      <c r="P721">
        <v>290</v>
      </c>
      <c r="Q721">
        <v>0.5</v>
      </c>
      <c r="R721">
        <v>41</v>
      </c>
      <c r="S721">
        <v>67</v>
      </c>
      <c r="T721">
        <v>6.3</v>
      </c>
      <c r="U721">
        <v>989.8</v>
      </c>
      <c r="V721">
        <v>1018.3</v>
      </c>
      <c r="W721">
        <v>1013.2</v>
      </c>
      <c r="X721">
        <v>1015.5</v>
      </c>
      <c r="Y721">
        <v>5.6</v>
      </c>
      <c r="Z721">
        <v>0.5</v>
      </c>
      <c r="AA721">
        <v>36122</v>
      </c>
    </row>
    <row r="722" spans="1:27" x14ac:dyDescent="0.3">
      <c r="A722" s="2">
        <v>44552</v>
      </c>
      <c r="B722">
        <v>29966.064024258569</v>
      </c>
      <c r="C722">
        <v>90210</v>
      </c>
      <c r="D722">
        <f t="shared" si="21"/>
        <v>169768462.20000002</v>
      </c>
      <c r="E722">
        <v>185742300</v>
      </c>
      <c r="F722">
        <v>2.2999999999999998</v>
      </c>
      <c r="G722">
        <v>-5.2</v>
      </c>
      <c r="H722">
        <v>9</v>
      </c>
      <c r="I722" s="4">
        <v>0.57999999999999996</v>
      </c>
      <c r="J722">
        <v>9.1999999999999993</v>
      </c>
      <c r="K722">
        <v>320</v>
      </c>
      <c r="L722">
        <v>6.6</v>
      </c>
      <c r="M722">
        <v>320</v>
      </c>
      <c r="N722">
        <v>1.7</v>
      </c>
      <c r="O722">
        <v>1460</v>
      </c>
      <c r="P722">
        <v>140</v>
      </c>
      <c r="Q722">
        <v>-6</v>
      </c>
      <c r="R722">
        <v>27</v>
      </c>
      <c r="S722">
        <v>57.6</v>
      </c>
      <c r="T722">
        <v>3.9</v>
      </c>
      <c r="U722">
        <v>995.6</v>
      </c>
      <c r="V722">
        <v>1024.3</v>
      </c>
      <c r="W722">
        <v>1018.2</v>
      </c>
      <c r="X722">
        <v>1021.9</v>
      </c>
      <c r="Y722">
        <v>3.1</v>
      </c>
      <c r="Z722">
        <v>-10.199999999999999</v>
      </c>
      <c r="AA722">
        <v>36122</v>
      </c>
    </row>
    <row r="723" spans="1:27" x14ac:dyDescent="0.3">
      <c r="A723" s="2">
        <v>44553</v>
      </c>
      <c r="B723">
        <v>33700.042577764129</v>
      </c>
      <c r="C723">
        <v>80130</v>
      </c>
      <c r="D723">
        <f t="shared" si="21"/>
        <v>176261335.40000001</v>
      </c>
      <c r="E723">
        <v>192846100</v>
      </c>
      <c r="F723">
        <v>0.1</v>
      </c>
      <c r="G723">
        <v>-7.4</v>
      </c>
      <c r="H723">
        <v>8.1999999999999993</v>
      </c>
      <c r="I723" s="4">
        <v>0.54</v>
      </c>
      <c r="J723">
        <v>7.9</v>
      </c>
      <c r="K723">
        <v>290</v>
      </c>
      <c r="L723">
        <v>4.9000000000000004</v>
      </c>
      <c r="M723">
        <v>290</v>
      </c>
      <c r="N723">
        <v>1.6</v>
      </c>
      <c r="O723">
        <v>1345</v>
      </c>
      <c r="P723">
        <v>320</v>
      </c>
      <c r="Q723">
        <v>-6.1</v>
      </c>
      <c r="R723">
        <v>35</v>
      </c>
      <c r="S723">
        <v>65.900000000000006</v>
      </c>
      <c r="T723">
        <v>3.9</v>
      </c>
      <c r="U723">
        <v>997.5</v>
      </c>
      <c r="V723">
        <v>1026.0999999999999</v>
      </c>
      <c r="W723">
        <v>1022.2</v>
      </c>
      <c r="X723">
        <v>1024</v>
      </c>
      <c r="Y723">
        <v>0.8</v>
      </c>
      <c r="Z723">
        <v>-11.8</v>
      </c>
      <c r="AA723">
        <v>36122</v>
      </c>
    </row>
    <row r="724" spans="1:27" x14ac:dyDescent="0.3">
      <c r="A724" s="2">
        <v>44554</v>
      </c>
      <c r="B724">
        <v>28248.428421183729</v>
      </c>
      <c r="C724">
        <v>47270</v>
      </c>
      <c r="D724">
        <f t="shared" si="21"/>
        <v>100202094.2</v>
      </c>
      <c r="E724">
        <v>109630300</v>
      </c>
      <c r="F724">
        <v>1</v>
      </c>
      <c r="G724">
        <v>-3.9</v>
      </c>
      <c r="H724">
        <v>7.8</v>
      </c>
      <c r="I724" s="4">
        <v>0.5</v>
      </c>
      <c r="J724">
        <v>11.7</v>
      </c>
      <c r="K724">
        <v>320</v>
      </c>
      <c r="L724">
        <v>7.9</v>
      </c>
      <c r="M724">
        <v>320</v>
      </c>
      <c r="N724">
        <v>3.3</v>
      </c>
      <c r="O724">
        <v>2839</v>
      </c>
      <c r="P724">
        <v>320</v>
      </c>
      <c r="Q724">
        <v>-3.7</v>
      </c>
      <c r="R724">
        <v>43</v>
      </c>
      <c r="S724">
        <v>72</v>
      </c>
      <c r="T724">
        <v>4.7</v>
      </c>
      <c r="U724">
        <v>994.4</v>
      </c>
      <c r="V724">
        <v>1023.8</v>
      </c>
      <c r="W724">
        <v>1017.5</v>
      </c>
      <c r="X724">
        <v>1020.8</v>
      </c>
      <c r="Y724">
        <v>2</v>
      </c>
      <c r="Z724">
        <v>-7.3</v>
      </c>
      <c r="AA724">
        <v>36122</v>
      </c>
    </row>
    <row r="725" spans="1:27" x14ac:dyDescent="0.3">
      <c r="A725" s="2">
        <v>44555</v>
      </c>
      <c r="B725">
        <v>32035.527594328989</v>
      </c>
      <c r="C725">
        <v>12900</v>
      </c>
      <c r="D725">
        <f t="shared" si="21"/>
        <v>33220244</v>
      </c>
      <c r="E725">
        <v>36346000</v>
      </c>
      <c r="F725">
        <v>-7.9</v>
      </c>
      <c r="G725">
        <v>-11.5</v>
      </c>
      <c r="H725">
        <v>-0.9</v>
      </c>
      <c r="I725" s="4">
        <v>0.46</v>
      </c>
      <c r="J725">
        <v>16.399999999999999</v>
      </c>
      <c r="K725">
        <v>290</v>
      </c>
      <c r="L725">
        <v>10.1</v>
      </c>
      <c r="M725">
        <v>290</v>
      </c>
      <c r="N725">
        <v>7.2</v>
      </c>
      <c r="O725">
        <v>6253</v>
      </c>
      <c r="P725">
        <v>290</v>
      </c>
      <c r="Q725">
        <v>-18.399999999999999</v>
      </c>
      <c r="R725">
        <v>24</v>
      </c>
      <c r="S725">
        <v>44.5</v>
      </c>
      <c r="T725">
        <v>1.5</v>
      </c>
      <c r="U725">
        <v>1000</v>
      </c>
      <c r="V725">
        <v>1030.7</v>
      </c>
      <c r="W725">
        <v>1021.9</v>
      </c>
      <c r="X725">
        <v>1027.5</v>
      </c>
      <c r="Y725">
        <v>-4.5999999999999996</v>
      </c>
      <c r="Z725">
        <v>-12</v>
      </c>
      <c r="AA725">
        <v>36122</v>
      </c>
    </row>
    <row r="726" spans="1:27" x14ac:dyDescent="0.3">
      <c r="A726" s="2">
        <v>44556</v>
      </c>
      <c r="B726">
        <v>0</v>
      </c>
      <c r="C726">
        <v>0</v>
      </c>
      <c r="D726">
        <f t="shared" si="21"/>
        <v>0</v>
      </c>
      <c r="E726">
        <v>0</v>
      </c>
      <c r="F726">
        <v>-10.7</v>
      </c>
      <c r="G726">
        <v>-14.7</v>
      </c>
      <c r="H726">
        <v>-7</v>
      </c>
      <c r="I726" s="4">
        <v>0.42</v>
      </c>
      <c r="J726">
        <v>16</v>
      </c>
      <c r="K726">
        <v>320</v>
      </c>
      <c r="L726">
        <v>10.4</v>
      </c>
      <c r="M726">
        <v>290</v>
      </c>
      <c r="N726">
        <v>6.9</v>
      </c>
      <c r="O726">
        <v>5982</v>
      </c>
      <c r="P726">
        <v>290</v>
      </c>
      <c r="Q726">
        <v>-22.1</v>
      </c>
      <c r="R726">
        <v>23</v>
      </c>
      <c r="S726">
        <v>39.9</v>
      </c>
      <c r="T726">
        <v>1.1000000000000001</v>
      </c>
      <c r="U726">
        <v>1003.2</v>
      </c>
      <c r="V726">
        <v>1033.5999999999999</v>
      </c>
      <c r="W726">
        <v>1029.0999999999999</v>
      </c>
      <c r="X726">
        <v>1031.0999999999999</v>
      </c>
      <c r="Y726">
        <v>-8.1</v>
      </c>
      <c r="Z726">
        <v>-15.1</v>
      </c>
      <c r="AA726">
        <v>36122</v>
      </c>
    </row>
    <row r="727" spans="1:27" x14ac:dyDescent="0.3">
      <c r="A727" s="2">
        <v>44557</v>
      </c>
      <c r="B727">
        <v>33408.810295990443</v>
      </c>
      <c r="C727">
        <v>45220</v>
      </c>
      <c r="D727">
        <f t="shared" si="21"/>
        <v>105317569.40000001</v>
      </c>
      <c r="E727">
        <v>115227100</v>
      </c>
      <c r="F727">
        <v>-5.6</v>
      </c>
      <c r="G727">
        <v>-11.6</v>
      </c>
      <c r="H727">
        <v>-1.5</v>
      </c>
      <c r="I727" s="4">
        <v>0.38</v>
      </c>
      <c r="J727">
        <v>17.2</v>
      </c>
      <c r="K727">
        <v>320</v>
      </c>
      <c r="L727">
        <v>10.199999999999999</v>
      </c>
      <c r="M727">
        <v>320</v>
      </c>
      <c r="N727">
        <v>6.9</v>
      </c>
      <c r="O727">
        <v>5946</v>
      </c>
      <c r="P727">
        <v>290</v>
      </c>
      <c r="Q727">
        <v>-14.3</v>
      </c>
      <c r="R727">
        <v>27</v>
      </c>
      <c r="S727">
        <v>51.9</v>
      </c>
      <c r="T727">
        <v>2.2999999999999998</v>
      </c>
      <c r="U727">
        <v>1001.3</v>
      </c>
      <c r="V727">
        <v>1030.8</v>
      </c>
      <c r="W727">
        <v>1026.5</v>
      </c>
      <c r="X727">
        <v>1028.5999999999999</v>
      </c>
      <c r="Y727">
        <v>-4.3</v>
      </c>
      <c r="Z727">
        <v>-12.2</v>
      </c>
      <c r="AA727">
        <v>36122</v>
      </c>
    </row>
    <row r="728" spans="1:27" x14ac:dyDescent="0.3">
      <c r="A728" s="2">
        <v>44558</v>
      </c>
      <c r="B728">
        <v>32127.55556651143</v>
      </c>
      <c r="C728">
        <v>38440</v>
      </c>
      <c r="D728">
        <f t="shared" si="21"/>
        <v>84273907.600000009</v>
      </c>
      <c r="E728">
        <v>92203400</v>
      </c>
      <c r="F728">
        <v>-0.8</v>
      </c>
      <c r="G728">
        <v>-9.3000000000000007</v>
      </c>
      <c r="H728">
        <v>3.9</v>
      </c>
      <c r="I728" s="4">
        <v>0.34</v>
      </c>
      <c r="J728">
        <v>12.7</v>
      </c>
      <c r="K728">
        <v>320</v>
      </c>
      <c r="L728">
        <v>7.9</v>
      </c>
      <c r="M728">
        <v>320</v>
      </c>
      <c r="N728">
        <v>3.5</v>
      </c>
      <c r="O728">
        <v>3050</v>
      </c>
      <c r="P728">
        <v>320</v>
      </c>
      <c r="Q728">
        <v>-7.3</v>
      </c>
      <c r="R728">
        <v>41</v>
      </c>
      <c r="S728">
        <v>61.8</v>
      </c>
      <c r="T728">
        <v>3.6</v>
      </c>
      <c r="U728">
        <v>999.9</v>
      </c>
      <c r="V728">
        <v>1030.0999999999999</v>
      </c>
      <c r="W728">
        <v>1023.1</v>
      </c>
      <c r="X728">
        <v>1026.5999999999999</v>
      </c>
      <c r="Y728">
        <v>-1.5</v>
      </c>
      <c r="Z728">
        <v>-14.1</v>
      </c>
      <c r="AA728">
        <v>36122</v>
      </c>
    </row>
    <row r="729" spans="1:27" x14ac:dyDescent="0.3">
      <c r="A729" s="2">
        <v>44559</v>
      </c>
      <c r="B729">
        <v>35759.378247489483</v>
      </c>
      <c r="C729">
        <v>40730</v>
      </c>
      <c r="D729">
        <f t="shared" si="21"/>
        <v>92518279</v>
      </c>
      <c r="E729">
        <v>101223500</v>
      </c>
      <c r="F729">
        <v>1.3</v>
      </c>
      <c r="G729">
        <v>-3.7</v>
      </c>
      <c r="H729">
        <v>5.2</v>
      </c>
      <c r="I729" s="4">
        <v>0.3</v>
      </c>
      <c r="J729">
        <v>15.6</v>
      </c>
      <c r="K729">
        <v>320</v>
      </c>
      <c r="L729">
        <v>10.199999999999999</v>
      </c>
      <c r="M729">
        <v>320</v>
      </c>
      <c r="N729">
        <v>3.2</v>
      </c>
      <c r="O729">
        <v>2734</v>
      </c>
      <c r="P729">
        <v>320</v>
      </c>
      <c r="Q729">
        <v>-3.2</v>
      </c>
      <c r="R729">
        <v>52</v>
      </c>
      <c r="S729">
        <v>72.8</v>
      </c>
      <c r="T729">
        <v>4.9000000000000004</v>
      </c>
      <c r="U729">
        <v>992.3</v>
      </c>
      <c r="V729">
        <v>1023.2</v>
      </c>
      <c r="W729">
        <v>1015.4</v>
      </c>
      <c r="X729">
        <v>1018.6</v>
      </c>
      <c r="Y729">
        <v>1</v>
      </c>
      <c r="Z729">
        <v>-6.5</v>
      </c>
      <c r="AA729">
        <v>36122</v>
      </c>
    </row>
    <row r="730" spans="1:27" x14ac:dyDescent="0.3">
      <c r="A730" s="2">
        <v>44560</v>
      </c>
      <c r="B730">
        <v>30664.434920417501</v>
      </c>
      <c r="C730">
        <v>50730</v>
      </c>
      <c r="D730">
        <f t="shared" si="21"/>
        <v>108706864.2</v>
      </c>
      <c r="E730">
        <v>118935300</v>
      </c>
      <c r="F730">
        <v>-2.8</v>
      </c>
      <c r="G730">
        <v>-5.3</v>
      </c>
      <c r="H730">
        <v>0.5</v>
      </c>
      <c r="I730" s="4">
        <v>0.22500000000000001</v>
      </c>
      <c r="J730">
        <v>20.5</v>
      </c>
      <c r="K730">
        <v>320</v>
      </c>
      <c r="L730">
        <v>10.199999999999999</v>
      </c>
      <c r="M730">
        <v>320</v>
      </c>
      <c r="N730">
        <v>7.2</v>
      </c>
      <c r="O730">
        <v>6214</v>
      </c>
      <c r="P730">
        <v>290</v>
      </c>
      <c r="Q730">
        <v>-12.4</v>
      </c>
      <c r="R730">
        <v>32</v>
      </c>
      <c r="S730">
        <v>48.4</v>
      </c>
      <c r="T730">
        <v>2.4</v>
      </c>
      <c r="U730">
        <v>995.3</v>
      </c>
      <c r="V730">
        <v>1024.2</v>
      </c>
      <c r="W730">
        <v>1017.7</v>
      </c>
      <c r="X730">
        <v>1022.1</v>
      </c>
      <c r="Y730">
        <v>-1.8</v>
      </c>
      <c r="Z730">
        <v>-6.1</v>
      </c>
      <c r="AA730">
        <v>36122</v>
      </c>
    </row>
    <row r="731" spans="1:27" x14ac:dyDescent="0.3">
      <c r="A731" s="2">
        <v>44561</v>
      </c>
      <c r="B731">
        <v>26792.450382060972</v>
      </c>
      <c r="C731">
        <v>13330</v>
      </c>
      <c r="D731">
        <f t="shared" si="21"/>
        <v>32301034.200000003</v>
      </c>
      <c r="E731">
        <v>35340300</v>
      </c>
      <c r="F731">
        <v>-5.6</v>
      </c>
      <c r="G731">
        <v>-7.8</v>
      </c>
      <c r="H731">
        <v>-2.2999999999999998</v>
      </c>
      <c r="I731" s="4">
        <v>0.15</v>
      </c>
      <c r="J731">
        <v>14.8</v>
      </c>
      <c r="K731">
        <v>290</v>
      </c>
      <c r="L731">
        <v>9.5</v>
      </c>
      <c r="M731">
        <v>320</v>
      </c>
      <c r="N731">
        <v>6.3</v>
      </c>
      <c r="O731">
        <v>5441</v>
      </c>
      <c r="P731">
        <v>290</v>
      </c>
      <c r="Q731">
        <v>-19.5</v>
      </c>
      <c r="R731">
        <v>21</v>
      </c>
      <c r="S731">
        <v>33.1</v>
      </c>
      <c r="T731">
        <v>1.3</v>
      </c>
      <c r="U731">
        <v>1000.9</v>
      </c>
      <c r="V731">
        <v>1031.0999999999999</v>
      </c>
      <c r="W731">
        <v>1024.0999999999999</v>
      </c>
      <c r="X731">
        <v>1028.2</v>
      </c>
      <c r="Y731">
        <v>-4</v>
      </c>
      <c r="Z731">
        <v>-8.8000000000000007</v>
      </c>
      <c r="AA731">
        <v>36122</v>
      </c>
    </row>
    <row r="732" spans="1:27" x14ac:dyDescent="0.3">
      <c r="A732" s="2">
        <v>44562</v>
      </c>
      <c r="B732">
        <v>0</v>
      </c>
      <c r="C732">
        <v>0</v>
      </c>
      <c r="D732">
        <f>E732*0.922</f>
        <v>0</v>
      </c>
      <c r="E732">
        <v>0</v>
      </c>
      <c r="F732">
        <v>-7.5</v>
      </c>
      <c r="G732">
        <v>-14.4</v>
      </c>
      <c r="H732">
        <v>0.6</v>
      </c>
      <c r="I732" s="4">
        <v>7.4999999999999997E-2</v>
      </c>
      <c r="J732">
        <v>10.1</v>
      </c>
      <c r="K732">
        <v>320</v>
      </c>
      <c r="L732">
        <v>6.2</v>
      </c>
      <c r="M732">
        <v>320</v>
      </c>
      <c r="N732">
        <v>1.5</v>
      </c>
      <c r="O732">
        <v>1328</v>
      </c>
      <c r="P732">
        <v>320</v>
      </c>
      <c r="Q732">
        <v>-16.2</v>
      </c>
      <c r="R732">
        <v>23</v>
      </c>
      <c r="S732">
        <v>53</v>
      </c>
      <c r="T732">
        <v>1.8</v>
      </c>
      <c r="U732">
        <v>1002.7</v>
      </c>
      <c r="V732">
        <v>1032.9000000000001</v>
      </c>
      <c r="W732">
        <v>1027.7</v>
      </c>
      <c r="X732">
        <v>1030.2</v>
      </c>
      <c r="Y732">
        <v>-4.7</v>
      </c>
      <c r="Z732">
        <v>-18.3</v>
      </c>
      <c r="AA732">
        <v>36213</v>
      </c>
    </row>
    <row r="733" spans="1:27" x14ac:dyDescent="0.3">
      <c r="A733" s="2">
        <v>44563</v>
      </c>
      <c r="B733">
        <v>0</v>
      </c>
      <c r="C733">
        <v>0</v>
      </c>
      <c r="D733">
        <f t="shared" ref="D733:D762" si="22">E733*0.922</f>
        <v>0</v>
      </c>
      <c r="E733">
        <v>0</v>
      </c>
      <c r="F733">
        <v>-3.1</v>
      </c>
      <c r="G733">
        <v>-11.5</v>
      </c>
      <c r="H733">
        <v>3.7</v>
      </c>
      <c r="I733" s="4">
        <v>0</v>
      </c>
      <c r="J733">
        <v>14.7</v>
      </c>
      <c r="K733">
        <v>320</v>
      </c>
      <c r="L733">
        <v>9.6</v>
      </c>
      <c r="M733">
        <v>320</v>
      </c>
      <c r="N733">
        <v>3.2</v>
      </c>
      <c r="O733">
        <v>2751</v>
      </c>
      <c r="P733">
        <v>320</v>
      </c>
      <c r="Q733">
        <v>-9.1</v>
      </c>
      <c r="R733">
        <v>38</v>
      </c>
      <c r="S733">
        <v>64</v>
      </c>
      <c r="T733">
        <v>3.2</v>
      </c>
      <c r="U733">
        <v>998.4</v>
      </c>
      <c r="V733">
        <v>1028.4000000000001</v>
      </c>
      <c r="W733">
        <v>1022.9</v>
      </c>
      <c r="X733">
        <v>1025.3</v>
      </c>
      <c r="Y733">
        <v>-2.5</v>
      </c>
      <c r="Z733">
        <v>-14.8</v>
      </c>
      <c r="AA733">
        <v>36213</v>
      </c>
    </row>
    <row r="734" spans="1:27" x14ac:dyDescent="0.3">
      <c r="A734" s="2">
        <v>44564</v>
      </c>
      <c r="B734">
        <v>27756.943715349589</v>
      </c>
      <c r="C734">
        <v>52410</v>
      </c>
      <c r="D734">
        <f t="shared" si="22"/>
        <v>150023967.59999999</v>
      </c>
      <c r="E734">
        <v>162715800</v>
      </c>
      <c r="F734">
        <v>-3.3</v>
      </c>
      <c r="G734">
        <v>-12.1</v>
      </c>
      <c r="H734">
        <v>1.2</v>
      </c>
      <c r="I734" s="4">
        <v>0</v>
      </c>
      <c r="J734">
        <v>13.8</v>
      </c>
      <c r="K734">
        <v>320</v>
      </c>
      <c r="L734">
        <v>9.3000000000000007</v>
      </c>
      <c r="M734">
        <v>290</v>
      </c>
      <c r="N734">
        <v>3.6</v>
      </c>
      <c r="O734">
        <v>3142</v>
      </c>
      <c r="P734">
        <v>290</v>
      </c>
      <c r="Q734">
        <v>-11</v>
      </c>
      <c r="R734">
        <v>18</v>
      </c>
      <c r="S734">
        <v>60.5</v>
      </c>
      <c r="T734">
        <v>2.8</v>
      </c>
      <c r="U734">
        <v>997.8</v>
      </c>
      <c r="V734">
        <v>1027.7</v>
      </c>
      <c r="W734">
        <v>1022.6</v>
      </c>
      <c r="X734">
        <v>1024.7</v>
      </c>
      <c r="Y734">
        <v>-3.4</v>
      </c>
      <c r="Z734">
        <v>-17.8</v>
      </c>
      <c r="AA734">
        <v>36213</v>
      </c>
    </row>
    <row r="735" spans="1:27" x14ac:dyDescent="0.3">
      <c r="A735" s="2">
        <v>44565</v>
      </c>
      <c r="B735">
        <v>36276.228069373457</v>
      </c>
      <c r="C735">
        <v>145860</v>
      </c>
      <c r="D735">
        <f t="shared" si="22"/>
        <v>361667684.60000002</v>
      </c>
      <c r="E735">
        <v>392264300</v>
      </c>
      <c r="F735">
        <v>-0.1</v>
      </c>
      <c r="G735">
        <v>-7.7</v>
      </c>
      <c r="H735">
        <v>4</v>
      </c>
      <c r="I735" s="4">
        <v>0</v>
      </c>
      <c r="J735">
        <v>12.1</v>
      </c>
      <c r="K735">
        <v>290</v>
      </c>
      <c r="L735">
        <v>7.5</v>
      </c>
      <c r="M735">
        <v>290</v>
      </c>
      <c r="N735">
        <v>4.9000000000000004</v>
      </c>
      <c r="O735">
        <v>4232</v>
      </c>
      <c r="P735">
        <v>290</v>
      </c>
      <c r="Q735">
        <v>-11.2</v>
      </c>
      <c r="R735">
        <v>22</v>
      </c>
      <c r="S735">
        <v>46.5</v>
      </c>
      <c r="T735">
        <v>2.8</v>
      </c>
      <c r="U735">
        <v>998.7</v>
      </c>
      <c r="V735">
        <v>1028.5</v>
      </c>
      <c r="W735">
        <v>1022.4</v>
      </c>
      <c r="X735">
        <v>1025.4000000000001</v>
      </c>
      <c r="Y735">
        <v>0.6</v>
      </c>
      <c r="Z735">
        <v>-12.8</v>
      </c>
      <c r="AA735">
        <v>36213</v>
      </c>
    </row>
    <row r="736" spans="1:27" x14ac:dyDescent="0.3">
      <c r="A736" s="2">
        <v>44566</v>
      </c>
      <c r="B736">
        <v>37811.476014312007</v>
      </c>
      <c r="C736">
        <v>145090</v>
      </c>
      <c r="D736">
        <f t="shared" si="22"/>
        <v>345617600.80000001</v>
      </c>
      <c r="E736">
        <v>374856400</v>
      </c>
      <c r="F736">
        <v>-2.2000000000000002</v>
      </c>
      <c r="G736">
        <v>-11.1</v>
      </c>
      <c r="H736">
        <v>4.5999999999999996</v>
      </c>
      <c r="I736" s="4">
        <v>0</v>
      </c>
      <c r="J736">
        <v>3</v>
      </c>
      <c r="K736">
        <v>320</v>
      </c>
      <c r="L736">
        <v>2.5</v>
      </c>
      <c r="M736">
        <v>320</v>
      </c>
      <c r="N736">
        <v>1</v>
      </c>
      <c r="O736">
        <v>852</v>
      </c>
      <c r="P736">
        <v>320</v>
      </c>
      <c r="Q736">
        <v>-8.5</v>
      </c>
      <c r="R736">
        <v>41</v>
      </c>
      <c r="S736">
        <v>63.6</v>
      </c>
      <c r="T736">
        <v>3.3</v>
      </c>
      <c r="U736">
        <v>1000.3</v>
      </c>
      <c r="V736">
        <v>1029.4000000000001</v>
      </c>
      <c r="W736">
        <v>1024.7</v>
      </c>
      <c r="X736">
        <v>1027.0999999999999</v>
      </c>
      <c r="Y736">
        <v>-1.9</v>
      </c>
      <c r="Z736">
        <v>-14.6</v>
      </c>
      <c r="AA736">
        <v>36213</v>
      </c>
    </row>
    <row r="737" spans="1:27" x14ac:dyDescent="0.3">
      <c r="A737" s="2">
        <v>44567</v>
      </c>
      <c r="B737">
        <v>35498.788655793309</v>
      </c>
      <c r="C737">
        <v>123650</v>
      </c>
      <c r="D737">
        <f t="shared" si="22"/>
        <v>309609536.19999999</v>
      </c>
      <c r="E737">
        <v>335802100</v>
      </c>
      <c r="F737">
        <v>0.1</v>
      </c>
      <c r="G737">
        <v>-5.9</v>
      </c>
      <c r="H737">
        <v>4.9000000000000004</v>
      </c>
      <c r="I737" s="4">
        <v>0</v>
      </c>
      <c r="J737">
        <v>12.7</v>
      </c>
      <c r="K737">
        <v>270</v>
      </c>
      <c r="L737">
        <v>7.9</v>
      </c>
      <c r="M737">
        <v>290</v>
      </c>
      <c r="N737">
        <v>3.9</v>
      </c>
      <c r="O737">
        <v>3395</v>
      </c>
      <c r="P737">
        <v>320</v>
      </c>
      <c r="Q737">
        <v>-10.6</v>
      </c>
      <c r="R737">
        <v>25</v>
      </c>
      <c r="S737">
        <v>48</v>
      </c>
      <c r="T737">
        <v>2.8</v>
      </c>
      <c r="U737">
        <v>999.7</v>
      </c>
      <c r="V737">
        <v>1029.8</v>
      </c>
      <c r="W737">
        <v>1024.0999999999999</v>
      </c>
      <c r="X737">
        <v>1026.3</v>
      </c>
      <c r="Y737">
        <v>0.4</v>
      </c>
      <c r="Z737">
        <v>-12</v>
      </c>
      <c r="AA737">
        <v>36213</v>
      </c>
    </row>
    <row r="738" spans="1:27" x14ac:dyDescent="0.3">
      <c r="A738" s="2">
        <v>44568</v>
      </c>
      <c r="B738">
        <v>32284.519250908939</v>
      </c>
      <c r="C738">
        <v>137295</v>
      </c>
      <c r="D738">
        <f t="shared" si="22"/>
        <v>352672283.80000001</v>
      </c>
      <c r="E738">
        <v>382507900</v>
      </c>
      <c r="F738">
        <v>-2.9</v>
      </c>
      <c r="G738">
        <v>-11.6</v>
      </c>
      <c r="H738">
        <v>5.6</v>
      </c>
      <c r="I738" s="4">
        <v>0</v>
      </c>
      <c r="J738">
        <v>9.1</v>
      </c>
      <c r="K738">
        <v>320</v>
      </c>
      <c r="L738">
        <v>6.1</v>
      </c>
      <c r="M738">
        <v>320</v>
      </c>
      <c r="N738">
        <v>1.7</v>
      </c>
      <c r="O738">
        <v>1493</v>
      </c>
      <c r="P738">
        <v>320</v>
      </c>
      <c r="Q738">
        <v>-13.2</v>
      </c>
      <c r="R738">
        <v>18</v>
      </c>
      <c r="S738">
        <v>49.9</v>
      </c>
      <c r="T738">
        <v>2.2000000000000002</v>
      </c>
      <c r="U738">
        <v>1001.7</v>
      </c>
      <c r="V738">
        <v>1031.5999999999999</v>
      </c>
      <c r="W738">
        <v>1025.8</v>
      </c>
      <c r="X738">
        <v>1028.5999999999999</v>
      </c>
      <c r="Y738">
        <v>-1.5</v>
      </c>
      <c r="Z738">
        <v>-16.100000000000001</v>
      </c>
      <c r="AA738">
        <v>36213</v>
      </c>
    </row>
    <row r="739" spans="1:27" x14ac:dyDescent="0.3">
      <c r="A739" s="2">
        <v>44569</v>
      </c>
      <c r="B739">
        <v>34183.228223287013</v>
      </c>
      <c r="C739">
        <v>82760</v>
      </c>
      <c r="D739">
        <f t="shared" si="22"/>
        <v>199101197.80000001</v>
      </c>
      <c r="E739">
        <v>215944900</v>
      </c>
      <c r="F739">
        <v>-1.3</v>
      </c>
      <c r="G739">
        <v>-10.9</v>
      </c>
      <c r="H739">
        <v>4.0999999999999996</v>
      </c>
      <c r="I739" s="4">
        <v>0</v>
      </c>
      <c r="J739">
        <v>13.8</v>
      </c>
      <c r="K739">
        <v>290</v>
      </c>
      <c r="L739">
        <v>9.1</v>
      </c>
      <c r="M739">
        <v>290</v>
      </c>
      <c r="N739">
        <v>3.3</v>
      </c>
      <c r="O739">
        <v>2825</v>
      </c>
      <c r="P739">
        <v>320</v>
      </c>
      <c r="Q739">
        <v>-8.1</v>
      </c>
      <c r="R739">
        <v>36</v>
      </c>
      <c r="S739">
        <v>61.1</v>
      </c>
      <c r="T739">
        <v>3.5</v>
      </c>
      <c r="U739">
        <v>996.6</v>
      </c>
      <c r="V739">
        <v>1027.3</v>
      </c>
      <c r="W739">
        <v>1020.7</v>
      </c>
      <c r="X739">
        <v>1023.3</v>
      </c>
      <c r="Y739">
        <v>-1.2</v>
      </c>
      <c r="Z739">
        <v>-14.8</v>
      </c>
      <c r="AA739">
        <v>36213</v>
      </c>
    </row>
    <row r="740" spans="1:27" x14ac:dyDescent="0.3">
      <c r="A740" s="2">
        <v>44570</v>
      </c>
      <c r="B740">
        <v>0</v>
      </c>
      <c r="C740">
        <v>0</v>
      </c>
      <c r="D740">
        <f t="shared" si="22"/>
        <v>0</v>
      </c>
      <c r="E740">
        <v>0</v>
      </c>
      <c r="F740">
        <v>1.3</v>
      </c>
      <c r="G740">
        <v>-5.0999999999999996</v>
      </c>
      <c r="H740">
        <v>6.4</v>
      </c>
      <c r="I740" s="4">
        <v>0</v>
      </c>
      <c r="J740">
        <v>10.199999999999999</v>
      </c>
      <c r="K740">
        <v>320</v>
      </c>
      <c r="L740">
        <v>6.5</v>
      </c>
      <c r="M740">
        <v>320</v>
      </c>
      <c r="N740">
        <v>2.2000000000000002</v>
      </c>
      <c r="O740">
        <v>1875</v>
      </c>
      <c r="P740">
        <v>320</v>
      </c>
      <c r="Q740">
        <v>-3.6</v>
      </c>
      <c r="R740">
        <v>50</v>
      </c>
      <c r="S740">
        <v>71.099999999999994</v>
      </c>
      <c r="T740">
        <v>4.7</v>
      </c>
      <c r="U740">
        <v>995</v>
      </c>
      <c r="V740">
        <v>1022.9</v>
      </c>
      <c r="W740">
        <v>1019.6</v>
      </c>
      <c r="X740">
        <v>1021.3</v>
      </c>
      <c r="Y740">
        <v>2</v>
      </c>
      <c r="Z740">
        <v>-11</v>
      </c>
      <c r="AA740">
        <v>36213</v>
      </c>
    </row>
    <row r="741" spans="1:27" x14ac:dyDescent="0.3">
      <c r="A741" s="2">
        <v>44571</v>
      </c>
      <c r="B741">
        <v>32661.96805174739</v>
      </c>
      <c r="C741">
        <v>227030</v>
      </c>
      <c r="D741">
        <f t="shared" si="22"/>
        <v>542351287</v>
      </c>
      <c r="E741">
        <v>588233500</v>
      </c>
      <c r="F741">
        <v>-0.4</v>
      </c>
      <c r="G741">
        <v>-8.5</v>
      </c>
      <c r="H741">
        <v>6.3</v>
      </c>
      <c r="I741" s="4">
        <v>0</v>
      </c>
      <c r="J741">
        <v>12</v>
      </c>
      <c r="K741">
        <v>290</v>
      </c>
      <c r="L741">
        <v>8.3000000000000007</v>
      </c>
      <c r="M741">
        <v>320</v>
      </c>
      <c r="N741">
        <v>2.5</v>
      </c>
      <c r="O741">
        <v>2137</v>
      </c>
      <c r="P741">
        <v>320</v>
      </c>
      <c r="Q741">
        <v>-6.3</v>
      </c>
      <c r="R741">
        <v>32</v>
      </c>
      <c r="S741">
        <v>68.400000000000006</v>
      </c>
      <c r="T741">
        <v>3.9</v>
      </c>
      <c r="U741">
        <v>992.8</v>
      </c>
      <c r="V741">
        <v>1023.4</v>
      </c>
      <c r="W741">
        <v>1015.2</v>
      </c>
      <c r="X741">
        <v>1019.3</v>
      </c>
      <c r="Y741">
        <v>0.3</v>
      </c>
      <c r="Z741">
        <v>-12.8</v>
      </c>
      <c r="AA741">
        <v>36213</v>
      </c>
    </row>
    <row r="742" spans="1:27" x14ac:dyDescent="0.3">
      <c r="A742" s="2">
        <v>44572</v>
      </c>
      <c r="B742">
        <v>35924.601547168662</v>
      </c>
      <c r="C742">
        <v>122320</v>
      </c>
      <c r="D742">
        <f t="shared" si="22"/>
        <v>294977211.80000001</v>
      </c>
      <c r="E742">
        <v>319931900</v>
      </c>
      <c r="F742">
        <v>-4.3</v>
      </c>
      <c r="G742">
        <v>-8.1</v>
      </c>
      <c r="H742">
        <v>0.5</v>
      </c>
      <c r="I742" s="4">
        <v>0</v>
      </c>
      <c r="J742">
        <v>14.8</v>
      </c>
      <c r="K742">
        <v>290</v>
      </c>
      <c r="L742">
        <v>9</v>
      </c>
      <c r="M742">
        <v>320</v>
      </c>
      <c r="N742">
        <v>6.5</v>
      </c>
      <c r="O742">
        <v>5598</v>
      </c>
      <c r="P742">
        <v>290</v>
      </c>
      <c r="Q742">
        <v>-13.2</v>
      </c>
      <c r="R742">
        <v>30</v>
      </c>
      <c r="S742">
        <v>51.4</v>
      </c>
      <c r="T742">
        <v>2.4</v>
      </c>
      <c r="U742">
        <v>989.9</v>
      </c>
      <c r="V742">
        <v>1021.7</v>
      </c>
      <c r="W742">
        <v>1011.7</v>
      </c>
      <c r="X742">
        <v>1016.7</v>
      </c>
      <c r="Y742">
        <v>-1.9</v>
      </c>
      <c r="Z742">
        <v>-8.9</v>
      </c>
      <c r="AA742">
        <v>36213</v>
      </c>
    </row>
    <row r="743" spans="1:27" x14ac:dyDescent="0.3">
      <c r="A743" s="2">
        <v>44573</v>
      </c>
      <c r="B743">
        <v>32871.043351780121</v>
      </c>
      <c r="C743">
        <v>155590</v>
      </c>
      <c r="D743">
        <f t="shared" si="22"/>
        <v>391673990.19999999</v>
      </c>
      <c r="E743">
        <v>424809100</v>
      </c>
      <c r="F743">
        <v>-6.6</v>
      </c>
      <c r="G743">
        <v>-10.7</v>
      </c>
      <c r="H743">
        <v>-2.4</v>
      </c>
      <c r="I743" s="4">
        <v>0</v>
      </c>
      <c r="J743">
        <v>13.5</v>
      </c>
      <c r="K743">
        <v>320</v>
      </c>
      <c r="L743">
        <v>9.1</v>
      </c>
      <c r="M743">
        <v>290</v>
      </c>
      <c r="N743">
        <v>6.1</v>
      </c>
      <c r="O743">
        <v>5291</v>
      </c>
      <c r="P743">
        <v>290</v>
      </c>
      <c r="Q743">
        <v>-16.8</v>
      </c>
      <c r="R743">
        <v>27</v>
      </c>
      <c r="S743">
        <v>45.5</v>
      </c>
      <c r="T743">
        <v>1.7</v>
      </c>
      <c r="U743">
        <v>993.3</v>
      </c>
      <c r="V743">
        <v>1022.6</v>
      </c>
      <c r="W743">
        <v>1018.4</v>
      </c>
      <c r="X743">
        <v>1020.4</v>
      </c>
      <c r="Y743">
        <v>-4.5999999999999996</v>
      </c>
      <c r="Z743">
        <v>-11.6</v>
      </c>
      <c r="AA743">
        <v>36213</v>
      </c>
    </row>
    <row r="744" spans="1:27" x14ac:dyDescent="0.3">
      <c r="A744" s="2">
        <v>44574</v>
      </c>
      <c r="B744">
        <v>37504.063766947183</v>
      </c>
      <c r="C744">
        <v>134380</v>
      </c>
      <c r="D744">
        <f t="shared" si="22"/>
        <v>409071853.60000002</v>
      </c>
      <c r="E744">
        <v>443678800</v>
      </c>
      <c r="F744">
        <v>-5.7</v>
      </c>
      <c r="G744">
        <v>-8.1</v>
      </c>
      <c r="H744">
        <v>-2.6</v>
      </c>
      <c r="I744" s="4">
        <v>0</v>
      </c>
      <c r="J744">
        <v>18.2</v>
      </c>
      <c r="K744">
        <v>320</v>
      </c>
      <c r="L744">
        <v>10.3</v>
      </c>
      <c r="M744">
        <v>290</v>
      </c>
      <c r="N744">
        <v>7.6</v>
      </c>
      <c r="O744">
        <v>6595</v>
      </c>
      <c r="P744">
        <v>290</v>
      </c>
      <c r="Q744">
        <v>-17.399999999999999</v>
      </c>
      <c r="R744">
        <v>27</v>
      </c>
      <c r="S744">
        <v>39.5</v>
      </c>
      <c r="T744">
        <v>1.6</v>
      </c>
      <c r="U744">
        <v>991.3</v>
      </c>
      <c r="V744">
        <v>1022.2</v>
      </c>
      <c r="W744">
        <v>1016.1</v>
      </c>
      <c r="X744">
        <v>1018.3</v>
      </c>
      <c r="Y744">
        <v>-4.0999999999999996</v>
      </c>
      <c r="Z744">
        <v>-9.1</v>
      </c>
      <c r="AA744">
        <v>36213</v>
      </c>
    </row>
    <row r="745" spans="1:27" x14ac:dyDescent="0.3">
      <c r="A745" s="2">
        <v>44575</v>
      </c>
      <c r="B745">
        <v>33530.580695890741</v>
      </c>
      <c r="C745">
        <v>194175</v>
      </c>
      <c r="D745">
        <f t="shared" si="22"/>
        <v>617051173.80000007</v>
      </c>
      <c r="E745">
        <v>669252900</v>
      </c>
      <c r="F745">
        <v>-6.1</v>
      </c>
      <c r="G745">
        <v>-12.6</v>
      </c>
      <c r="H745">
        <v>1.2</v>
      </c>
      <c r="I745" s="4">
        <v>0</v>
      </c>
      <c r="J745">
        <v>14.7</v>
      </c>
      <c r="K745">
        <v>290</v>
      </c>
      <c r="L745">
        <v>8.6999999999999993</v>
      </c>
      <c r="M745">
        <v>290</v>
      </c>
      <c r="N745">
        <v>3.1</v>
      </c>
      <c r="O745">
        <v>2709</v>
      </c>
      <c r="P745">
        <v>140</v>
      </c>
      <c r="Q745">
        <v>-17</v>
      </c>
      <c r="R745">
        <v>23</v>
      </c>
      <c r="S745">
        <v>42.9</v>
      </c>
      <c r="T745">
        <v>1.6</v>
      </c>
      <c r="U745">
        <v>997.1</v>
      </c>
      <c r="V745">
        <v>1026.5999999999999</v>
      </c>
      <c r="W745">
        <v>1021.9</v>
      </c>
      <c r="X745">
        <v>1024.3</v>
      </c>
      <c r="Y745">
        <v>-3.8</v>
      </c>
      <c r="Z745">
        <v>-16.5</v>
      </c>
      <c r="AA745">
        <v>36213</v>
      </c>
    </row>
    <row r="746" spans="1:27" x14ac:dyDescent="0.3">
      <c r="A746" s="2">
        <v>44576</v>
      </c>
      <c r="B746">
        <v>33299.755321315919</v>
      </c>
      <c r="C746">
        <v>121470</v>
      </c>
      <c r="D746">
        <f t="shared" si="22"/>
        <v>431169888.60000002</v>
      </c>
      <c r="E746">
        <v>467646300</v>
      </c>
      <c r="F746">
        <v>-1.8</v>
      </c>
      <c r="G746">
        <v>-10.7</v>
      </c>
      <c r="H746">
        <v>5.2</v>
      </c>
      <c r="I746" s="4">
        <v>0</v>
      </c>
      <c r="J746">
        <v>9.6</v>
      </c>
      <c r="K746">
        <v>270</v>
      </c>
      <c r="L746">
        <v>5.7</v>
      </c>
      <c r="M746">
        <v>290</v>
      </c>
      <c r="N746">
        <v>1.6</v>
      </c>
      <c r="O746">
        <v>1390</v>
      </c>
      <c r="P746">
        <v>160</v>
      </c>
      <c r="Q746">
        <v>-9.6</v>
      </c>
      <c r="R746">
        <v>25</v>
      </c>
      <c r="S746">
        <v>56.5</v>
      </c>
      <c r="T746">
        <v>3.1</v>
      </c>
      <c r="U746">
        <v>995.5</v>
      </c>
      <c r="V746">
        <v>1025.0999999999999</v>
      </c>
      <c r="W746">
        <v>1019.9</v>
      </c>
      <c r="X746">
        <v>1022.2</v>
      </c>
      <c r="Y746">
        <v>-1.6</v>
      </c>
      <c r="Z746">
        <v>-14.1</v>
      </c>
      <c r="AA746">
        <v>36213</v>
      </c>
    </row>
    <row r="747" spans="1:27" x14ac:dyDescent="0.3">
      <c r="A747" s="2">
        <v>44577</v>
      </c>
      <c r="B747">
        <v>0</v>
      </c>
      <c r="C747">
        <v>0</v>
      </c>
      <c r="D747">
        <f t="shared" si="22"/>
        <v>0</v>
      </c>
      <c r="E747">
        <v>0</v>
      </c>
      <c r="F747">
        <v>0.2</v>
      </c>
      <c r="G747">
        <v>-4.9000000000000004</v>
      </c>
      <c r="H747">
        <v>2.9</v>
      </c>
      <c r="I747" s="4">
        <v>0</v>
      </c>
      <c r="J747">
        <v>17</v>
      </c>
      <c r="K747">
        <v>320</v>
      </c>
      <c r="L747">
        <v>10.7</v>
      </c>
      <c r="M747">
        <v>320</v>
      </c>
      <c r="N747">
        <v>5.7</v>
      </c>
      <c r="O747">
        <v>4946</v>
      </c>
      <c r="P747">
        <v>290</v>
      </c>
      <c r="Q747">
        <v>-10.3</v>
      </c>
      <c r="R747">
        <v>20</v>
      </c>
      <c r="S747">
        <v>48.6</v>
      </c>
      <c r="T747">
        <v>3.1</v>
      </c>
      <c r="U747">
        <v>995.5</v>
      </c>
      <c r="V747">
        <v>1025.5999999999999</v>
      </c>
      <c r="W747">
        <v>1019.3</v>
      </c>
      <c r="X747">
        <v>1022</v>
      </c>
      <c r="Y747">
        <v>1.3</v>
      </c>
      <c r="Z747">
        <v>-6.3</v>
      </c>
      <c r="AA747">
        <v>36213</v>
      </c>
    </row>
    <row r="748" spans="1:27" x14ac:dyDescent="0.3">
      <c r="A748" s="2">
        <v>44578</v>
      </c>
      <c r="B748">
        <v>30965.076976104749</v>
      </c>
      <c r="C748">
        <v>290970</v>
      </c>
      <c r="D748">
        <f t="shared" si="22"/>
        <v>1024130032.2</v>
      </c>
      <c r="E748">
        <v>1110770100</v>
      </c>
      <c r="F748">
        <v>-4.0999999999999996</v>
      </c>
      <c r="G748">
        <v>-7.6</v>
      </c>
      <c r="H748">
        <v>0.2</v>
      </c>
      <c r="I748" s="4">
        <v>0</v>
      </c>
      <c r="J748">
        <v>15.8</v>
      </c>
      <c r="K748">
        <v>320</v>
      </c>
      <c r="L748">
        <v>9.9</v>
      </c>
      <c r="M748">
        <v>320</v>
      </c>
      <c r="N748">
        <v>6</v>
      </c>
      <c r="O748">
        <v>5172</v>
      </c>
      <c r="P748">
        <v>290</v>
      </c>
      <c r="Q748">
        <v>-13.1</v>
      </c>
      <c r="R748">
        <v>31</v>
      </c>
      <c r="S748">
        <v>51</v>
      </c>
      <c r="T748">
        <v>2.2999999999999998</v>
      </c>
      <c r="U748">
        <v>997.7</v>
      </c>
      <c r="V748">
        <v>1027</v>
      </c>
      <c r="W748">
        <v>1022</v>
      </c>
      <c r="X748">
        <v>1024.7</v>
      </c>
      <c r="Y748">
        <v>-2.4</v>
      </c>
      <c r="Z748">
        <v>-8.3000000000000007</v>
      </c>
      <c r="AA748">
        <v>36213</v>
      </c>
    </row>
    <row r="749" spans="1:27" x14ac:dyDescent="0.3">
      <c r="A749" s="2">
        <v>44579</v>
      </c>
      <c r="B749">
        <v>29689.57824953469</v>
      </c>
      <c r="C749">
        <v>193870</v>
      </c>
      <c r="D749">
        <f t="shared" si="22"/>
        <v>678879756.20000005</v>
      </c>
      <c r="E749">
        <v>736312100</v>
      </c>
      <c r="F749">
        <v>-4.5</v>
      </c>
      <c r="G749">
        <v>-9.1999999999999993</v>
      </c>
      <c r="H749">
        <v>0.3</v>
      </c>
      <c r="I749" s="4">
        <v>0</v>
      </c>
      <c r="J749">
        <v>11.6</v>
      </c>
      <c r="K749">
        <v>320</v>
      </c>
      <c r="L749">
        <v>7.2</v>
      </c>
      <c r="M749">
        <v>320</v>
      </c>
      <c r="N749">
        <v>4.5</v>
      </c>
      <c r="O749">
        <v>3899</v>
      </c>
      <c r="P749">
        <v>290</v>
      </c>
      <c r="Q749">
        <v>-16.7</v>
      </c>
      <c r="R749">
        <v>23</v>
      </c>
      <c r="S749">
        <v>39.9</v>
      </c>
      <c r="T749">
        <v>1.7</v>
      </c>
      <c r="U749">
        <v>999.4</v>
      </c>
      <c r="V749">
        <v>1028.5999999999999</v>
      </c>
      <c r="W749">
        <v>1024.5</v>
      </c>
      <c r="X749">
        <v>1026.5</v>
      </c>
      <c r="Y749">
        <v>-3.1</v>
      </c>
      <c r="Z749">
        <v>-10.6</v>
      </c>
      <c r="AA749">
        <v>36213</v>
      </c>
    </row>
    <row r="750" spans="1:27" x14ac:dyDescent="0.3">
      <c r="A750" s="2">
        <v>44580</v>
      </c>
      <c r="B750">
        <v>31858.874752174699</v>
      </c>
      <c r="C750">
        <v>138935</v>
      </c>
      <c r="D750">
        <f t="shared" si="22"/>
        <v>553072303</v>
      </c>
      <c r="E750">
        <v>599861500</v>
      </c>
      <c r="F750">
        <v>-4.9000000000000004</v>
      </c>
      <c r="G750">
        <v>-11.4</v>
      </c>
      <c r="H750">
        <v>0.7</v>
      </c>
      <c r="I750" s="4">
        <v>0</v>
      </c>
      <c r="J750">
        <v>12.3</v>
      </c>
      <c r="K750">
        <v>320</v>
      </c>
      <c r="L750">
        <v>7.6</v>
      </c>
      <c r="M750">
        <v>290</v>
      </c>
      <c r="N750">
        <v>2.4</v>
      </c>
      <c r="O750">
        <v>2043</v>
      </c>
      <c r="P750">
        <v>160</v>
      </c>
      <c r="Q750">
        <v>-12.2</v>
      </c>
      <c r="R750">
        <v>35</v>
      </c>
      <c r="S750">
        <v>57.8</v>
      </c>
      <c r="T750">
        <v>2.5</v>
      </c>
      <c r="U750">
        <v>996.3</v>
      </c>
      <c r="V750">
        <v>1026.7</v>
      </c>
      <c r="W750">
        <v>1019.2</v>
      </c>
      <c r="X750">
        <v>1023.3</v>
      </c>
      <c r="Y750">
        <v>-2.6</v>
      </c>
      <c r="Z750">
        <v>-15.1</v>
      </c>
      <c r="AA750">
        <v>36213</v>
      </c>
    </row>
    <row r="751" spans="1:27" x14ac:dyDescent="0.3">
      <c r="A751" s="2">
        <v>44581</v>
      </c>
      <c r="B751">
        <v>32423.46536207747</v>
      </c>
      <c r="C751">
        <v>157490</v>
      </c>
      <c r="D751">
        <f t="shared" si="22"/>
        <v>652920569.60000002</v>
      </c>
      <c r="E751">
        <v>708156800</v>
      </c>
      <c r="F751">
        <v>-2.8</v>
      </c>
      <c r="G751">
        <v>-7.8</v>
      </c>
      <c r="H751">
        <v>3.6</v>
      </c>
      <c r="I751" s="4">
        <v>0.18333333299999999</v>
      </c>
      <c r="J751">
        <v>11</v>
      </c>
      <c r="K751">
        <v>340</v>
      </c>
      <c r="L751">
        <v>7.2</v>
      </c>
      <c r="M751">
        <v>320</v>
      </c>
      <c r="N751">
        <v>3</v>
      </c>
      <c r="O751">
        <v>2562</v>
      </c>
      <c r="P751">
        <v>320</v>
      </c>
      <c r="Q751">
        <v>-12.3</v>
      </c>
      <c r="R751">
        <v>23</v>
      </c>
      <c r="S751">
        <v>51.4</v>
      </c>
      <c r="T751">
        <v>2.4</v>
      </c>
      <c r="U751">
        <v>999.9</v>
      </c>
      <c r="V751">
        <v>1029.9000000000001</v>
      </c>
      <c r="W751">
        <v>1022.7</v>
      </c>
      <c r="X751">
        <v>1026.8</v>
      </c>
      <c r="Y751">
        <v>-0.6</v>
      </c>
      <c r="Z751">
        <v>-12.5</v>
      </c>
      <c r="AA751">
        <v>36213</v>
      </c>
    </row>
    <row r="752" spans="1:27" x14ac:dyDescent="0.3">
      <c r="A752" s="2">
        <v>44582</v>
      </c>
      <c r="B752">
        <v>31170.1822420756</v>
      </c>
      <c r="C752">
        <v>174685</v>
      </c>
      <c r="D752">
        <f t="shared" si="22"/>
        <v>664160579.39999998</v>
      </c>
      <c r="E752">
        <v>720347700</v>
      </c>
      <c r="F752">
        <v>-5</v>
      </c>
      <c r="G752">
        <v>-12.5</v>
      </c>
      <c r="H752">
        <v>4.8</v>
      </c>
      <c r="I752" s="4">
        <v>0.366666667</v>
      </c>
      <c r="J752">
        <v>4.0999999999999996</v>
      </c>
      <c r="K752">
        <v>140</v>
      </c>
      <c r="L752">
        <v>3.6</v>
      </c>
      <c r="M752">
        <v>320</v>
      </c>
      <c r="N752">
        <v>1.6</v>
      </c>
      <c r="O752">
        <v>1369</v>
      </c>
      <c r="P752">
        <v>320</v>
      </c>
      <c r="Q752">
        <v>-13.8</v>
      </c>
      <c r="R752">
        <v>15</v>
      </c>
      <c r="S752">
        <v>55.3</v>
      </c>
      <c r="T752">
        <v>2.1</v>
      </c>
      <c r="U752">
        <v>1003.2</v>
      </c>
      <c r="V752">
        <v>1032.7</v>
      </c>
      <c r="W752">
        <v>1028.5</v>
      </c>
      <c r="X752">
        <v>1030.5</v>
      </c>
      <c r="Y752">
        <v>-2.5</v>
      </c>
      <c r="Z752">
        <v>-17</v>
      </c>
      <c r="AA752">
        <v>36213</v>
      </c>
    </row>
    <row r="753" spans="1:27" x14ac:dyDescent="0.3">
      <c r="A753" s="2">
        <v>44583</v>
      </c>
      <c r="B753">
        <v>30272.40085709242</v>
      </c>
      <c r="C753">
        <v>113650</v>
      </c>
      <c r="D753">
        <f t="shared" si="22"/>
        <v>411881740.80000001</v>
      </c>
      <c r="E753">
        <v>446726400</v>
      </c>
      <c r="F753">
        <v>-0.8</v>
      </c>
      <c r="G753">
        <v>-9.5</v>
      </c>
      <c r="H753">
        <v>6.8</v>
      </c>
      <c r="I753" s="4">
        <v>0.55000000000000004</v>
      </c>
      <c r="J753">
        <v>3.3</v>
      </c>
      <c r="K753">
        <v>290</v>
      </c>
      <c r="L753">
        <v>2.5</v>
      </c>
      <c r="M753">
        <v>320</v>
      </c>
      <c r="N753">
        <v>1</v>
      </c>
      <c r="O753">
        <v>894</v>
      </c>
      <c r="P753">
        <v>320</v>
      </c>
      <c r="Q753">
        <v>-6.9</v>
      </c>
      <c r="R753">
        <v>41</v>
      </c>
      <c r="S753">
        <v>65</v>
      </c>
      <c r="T753">
        <v>3.7</v>
      </c>
      <c r="U753">
        <v>999.7</v>
      </c>
      <c r="V753">
        <v>1029.9000000000001</v>
      </c>
      <c r="W753">
        <v>1023.6</v>
      </c>
      <c r="X753">
        <v>1026.4000000000001</v>
      </c>
      <c r="Y753">
        <v>-0.1</v>
      </c>
      <c r="Z753">
        <v>-13.2</v>
      </c>
      <c r="AA753">
        <v>36213</v>
      </c>
    </row>
    <row r="754" spans="1:27" x14ac:dyDescent="0.3">
      <c r="A754" s="2">
        <v>44584</v>
      </c>
      <c r="B754">
        <v>0</v>
      </c>
      <c r="C754">
        <v>0</v>
      </c>
      <c r="D754">
        <f t="shared" si="22"/>
        <v>0</v>
      </c>
      <c r="E754">
        <v>0</v>
      </c>
      <c r="F754">
        <v>3.6</v>
      </c>
      <c r="G754">
        <v>-2.2000000000000002</v>
      </c>
      <c r="H754">
        <v>10</v>
      </c>
      <c r="I754" s="4">
        <v>0.73333333300000003</v>
      </c>
      <c r="J754">
        <v>7.3</v>
      </c>
      <c r="K754">
        <v>290</v>
      </c>
      <c r="L754">
        <v>4.0999999999999996</v>
      </c>
      <c r="M754">
        <v>290</v>
      </c>
      <c r="N754">
        <v>1.1000000000000001</v>
      </c>
      <c r="O754">
        <v>943</v>
      </c>
      <c r="P754">
        <v>290</v>
      </c>
      <c r="Q754">
        <v>-2.7</v>
      </c>
      <c r="R754">
        <v>41</v>
      </c>
      <c r="S754">
        <v>65.3</v>
      </c>
      <c r="T754">
        <v>5</v>
      </c>
      <c r="U754">
        <v>994.7</v>
      </c>
      <c r="V754">
        <v>1024.4000000000001</v>
      </c>
      <c r="W754">
        <v>1017.3</v>
      </c>
      <c r="X754">
        <v>1020.8</v>
      </c>
      <c r="Y754">
        <v>3.5</v>
      </c>
      <c r="Z754">
        <v>-5.5</v>
      </c>
      <c r="AA754">
        <v>36213</v>
      </c>
    </row>
    <row r="755" spans="1:27" x14ac:dyDescent="0.3">
      <c r="A755" s="2">
        <v>44585</v>
      </c>
      <c r="B755">
        <v>29782.526998099671</v>
      </c>
      <c r="C755">
        <v>213135</v>
      </c>
      <c r="D755">
        <f t="shared" si="22"/>
        <v>685125937.39999998</v>
      </c>
      <c r="E755">
        <v>743086700</v>
      </c>
      <c r="F755">
        <v>1.3</v>
      </c>
      <c r="G755">
        <v>-3.3</v>
      </c>
      <c r="H755">
        <v>5.3</v>
      </c>
      <c r="I755" s="4">
        <v>0.91666666699999999</v>
      </c>
      <c r="J755">
        <v>6.3</v>
      </c>
      <c r="K755">
        <v>160</v>
      </c>
      <c r="L755">
        <v>4.0999999999999996</v>
      </c>
      <c r="M755">
        <v>160</v>
      </c>
      <c r="N755">
        <v>1.7</v>
      </c>
      <c r="O755">
        <v>1468</v>
      </c>
      <c r="P755">
        <v>320</v>
      </c>
      <c r="Q755">
        <v>-4</v>
      </c>
      <c r="R755">
        <v>47</v>
      </c>
      <c r="S755">
        <v>69.5</v>
      </c>
      <c r="T755">
        <v>4.5</v>
      </c>
      <c r="U755">
        <v>996.5</v>
      </c>
      <c r="V755">
        <v>1024.0999999999999</v>
      </c>
      <c r="W755">
        <v>1021.3</v>
      </c>
      <c r="X755">
        <v>1023</v>
      </c>
      <c r="Y755">
        <v>0.9</v>
      </c>
      <c r="Z755">
        <v>-7</v>
      </c>
      <c r="AA755">
        <v>36213</v>
      </c>
    </row>
    <row r="756" spans="1:27" x14ac:dyDescent="0.3">
      <c r="A756" s="2">
        <v>44586</v>
      </c>
      <c r="B756">
        <v>28541.507829481019</v>
      </c>
      <c r="C756">
        <v>150910</v>
      </c>
      <c r="D756">
        <f t="shared" si="22"/>
        <v>482321526.60000002</v>
      </c>
      <c r="E756">
        <v>523125300</v>
      </c>
      <c r="F756">
        <v>0.3</v>
      </c>
      <c r="G756">
        <v>-1</v>
      </c>
      <c r="H756">
        <v>2.6</v>
      </c>
      <c r="I756" s="4">
        <v>1.1000000000000001</v>
      </c>
      <c r="J756">
        <v>9.6999999999999993</v>
      </c>
      <c r="K756">
        <v>320</v>
      </c>
      <c r="L756">
        <v>5.6</v>
      </c>
      <c r="M756">
        <v>320</v>
      </c>
      <c r="N756">
        <v>0.8</v>
      </c>
      <c r="O756">
        <v>731</v>
      </c>
      <c r="P756">
        <v>320</v>
      </c>
      <c r="Q756">
        <v>-1.4</v>
      </c>
      <c r="R756">
        <v>68</v>
      </c>
      <c r="S756">
        <v>88.5</v>
      </c>
      <c r="T756">
        <v>5.5</v>
      </c>
      <c r="U756">
        <v>994.8</v>
      </c>
      <c r="V756">
        <v>1023.3</v>
      </c>
      <c r="W756">
        <v>1019.7</v>
      </c>
      <c r="X756">
        <v>1021.3</v>
      </c>
      <c r="Y756">
        <v>0.3</v>
      </c>
      <c r="Z756">
        <v>-2.1</v>
      </c>
      <c r="AA756">
        <v>36213</v>
      </c>
    </row>
    <row r="757" spans="1:27" x14ac:dyDescent="0.3">
      <c r="A757" s="2">
        <v>44587</v>
      </c>
      <c r="B757">
        <v>29326.940646432049</v>
      </c>
      <c r="C757">
        <v>99230</v>
      </c>
      <c r="D757">
        <f t="shared" si="22"/>
        <v>321259743.80000001</v>
      </c>
      <c r="E757">
        <v>348437900</v>
      </c>
      <c r="F757">
        <v>2.4</v>
      </c>
      <c r="G757">
        <v>-1.4</v>
      </c>
      <c r="H757">
        <v>5.7</v>
      </c>
      <c r="I757" s="4">
        <v>0.985714286</v>
      </c>
      <c r="J757">
        <v>11.2</v>
      </c>
      <c r="K757">
        <v>320</v>
      </c>
      <c r="L757">
        <v>6.3</v>
      </c>
      <c r="M757">
        <v>290</v>
      </c>
      <c r="N757">
        <v>3.8</v>
      </c>
      <c r="O757">
        <v>3245</v>
      </c>
      <c r="P757">
        <v>290</v>
      </c>
      <c r="Q757">
        <v>-5.0999999999999996</v>
      </c>
      <c r="R757">
        <v>38</v>
      </c>
      <c r="S757">
        <v>58.5</v>
      </c>
      <c r="T757">
        <v>4.2</v>
      </c>
      <c r="U757">
        <v>996.5</v>
      </c>
      <c r="V757">
        <v>1023.9</v>
      </c>
      <c r="W757">
        <v>1020.3</v>
      </c>
      <c r="X757">
        <v>1022.8</v>
      </c>
      <c r="Y757">
        <v>2.7</v>
      </c>
      <c r="Z757">
        <v>-6.7</v>
      </c>
      <c r="AA757">
        <v>36213</v>
      </c>
    </row>
    <row r="758" spans="1:27" x14ac:dyDescent="0.3">
      <c r="A758" s="2">
        <v>44588</v>
      </c>
      <c r="B758">
        <v>37243.1130211091</v>
      </c>
      <c r="C758">
        <v>41772</v>
      </c>
      <c r="D758">
        <f t="shared" si="22"/>
        <v>131293814.2</v>
      </c>
      <c r="E758">
        <v>142401100</v>
      </c>
      <c r="F758">
        <v>0.4</v>
      </c>
      <c r="G758">
        <v>-7.4</v>
      </c>
      <c r="H758">
        <v>6.9</v>
      </c>
      <c r="I758" s="4">
        <v>0.87142857100000004</v>
      </c>
      <c r="J758">
        <v>10.1</v>
      </c>
      <c r="K758">
        <v>290</v>
      </c>
      <c r="L758">
        <v>6.2</v>
      </c>
      <c r="M758">
        <v>320</v>
      </c>
      <c r="N758">
        <v>3.1</v>
      </c>
      <c r="O758">
        <v>2687</v>
      </c>
      <c r="P758">
        <v>290</v>
      </c>
      <c r="Q758">
        <v>-9.3000000000000007</v>
      </c>
      <c r="R758">
        <v>20</v>
      </c>
      <c r="S758">
        <v>51.6</v>
      </c>
      <c r="T758">
        <v>3.1</v>
      </c>
      <c r="U758">
        <v>996.2</v>
      </c>
      <c r="V758">
        <v>1025.2</v>
      </c>
      <c r="W758">
        <v>1019.7</v>
      </c>
      <c r="X758">
        <v>1022.7</v>
      </c>
      <c r="Y758">
        <v>1.8</v>
      </c>
      <c r="Z758">
        <v>-12.1</v>
      </c>
      <c r="AA758">
        <v>36213</v>
      </c>
    </row>
    <row r="759" spans="1:27" x14ac:dyDescent="0.3">
      <c r="A759" s="2">
        <v>44589</v>
      </c>
      <c r="B759">
        <v>35548.370439584243</v>
      </c>
      <c r="C759">
        <v>26120</v>
      </c>
      <c r="D759">
        <f t="shared" si="22"/>
        <v>87046942</v>
      </c>
      <c r="E759">
        <v>94411000</v>
      </c>
      <c r="F759">
        <v>-0.6</v>
      </c>
      <c r="G759">
        <v>-4.0999999999999996</v>
      </c>
      <c r="H759">
        <v>3.9</v>
      </c>
      <c r="I759" s="4">
        <v>0.75714285699999995</v>
      </c>
      <c r="J759">
        <v>12.1</v>
      </c>
      <c r="K759">
        <v>320</v>
      </c>
      <c r="L759">
        <v>8.3000000000000007</v>
      </c>
      <c r="M759">
        <v>290</v>
      </c>
      <c r="N759">
        <v>5.5</v>
      </c>
      <c r="O759">
        <v>4758</v>
      </c>
      <c r="P759">
        <v>290</v>
      </c>
      <c r="Q759">
        <v>-11.9</v>
      </c>
      <c r="R759">
        <v>22</v>
      </c>
      <c r="S759">
        <v>44.1</v>
      </c>
      <c r="T759">
        <v>2.5</v>
      </c>
      <c r="U759">
        <v>995.6</v>
      </c>
      <c r="V759">
        <v>1024.4000000000001</v>
      </c>
      <c r="W759">
        <v>1019.8</v>
      </c>
      <c r="X759">
        <v>1022.1</v>
      </c>
      <c r="Y759">
        <v>1.2</v>
      </c>
      <c r="Z759">
        <v>-5.0999999999999996</v>
      </c>
      <c r="AA759">
        <v>36213</v>
      </c>
    </row>
    <row r="760" spans="1:27" x14ac:dyDescent="0.3">
      <c r="A760" s="2">
        <v>44590</v>
      </c>
      <c r="B760">
        <v>30183.783783783791</v>
      </c>
      <c r="C760">
        <v>3165</v>
      </c>
      <c r="D760">
        <f t="shared" si="22"/>
        <v>13752367.600000001</v>
      </c>
      <c r="E760">
        <v>14915800</v>
      </c>
      <c r="F760">
        <v>-1.8</v>
      </c>
      <c r="G760">
        <v>-5.4</v>
      </c>
      <c r="H760">
        <v>2.1</v>
      </c>
      <c r="I760" s="4">
        <v>0.64285714299999996</v>
      </c>
      <c r="J760">
        <v>12.1</v>
      </c>
      <c r="K760">
        <v>290</v>
      </c>
      <c r="L760">
        <v>7.5</v>
      </c>
      <c r="M760">
        <v>290</v>
      </c>
      <c r="N760">
        <v>5.3</v>
      </c>
      <c r="O760">
        <v>4548</v>
      </c>
      <c r="P760">
        <v>290</v>
      </c>
      <c r="Q760">
        <v>-14</v>
      </c>
      <c r="R760">
        <v>24</v>
      </c>
      <c r="S760">
        <v>40.299999999999997</v>
      </c>
      <c r="T760">
        <v>2.1</v>
      </c>
      <c r="U760">
        <v>992.9</v>
      </c>
      <c r="V760">
        <v>1021.9</v>
      </c>
      <c r="W760">
        <v>1016.9</v>
      </c>
      <c r="X760">
        <v>1019.6</v>
      </c>
      <c r="Y760">
        <v>0.1</v>
      </c>
      <c r="Z760">
        <v>-6.4</v>
      </c>
      <c r="AA760">
        <v>36213</v>
      </c>
    </row>
    <row r="761" spans="1:27" x14ac:dyDescent="0.3">
      <c r="A761" s="2">
        <v>44591</v>
      </c>
      <c r="B761">
        <v>31000</v>
      </c>
      <c r="C761">
        <v>2000</v>
      </c>
      <c r="D761">
        <f t="shared" si="22"/>
        <v>5716400</v>
      </c>
      <c r="E761">
        <v>6200000</v>
      </c>
      <c r="F761">
        <v>-2.4</v>
      </c>
      <c r="G761">
        <v>-10.9</v>
      </c>
      <c r="H761">
        <v>4.4000000000000004</v>
      </c>
      <c r="I761" s="4">
        <v>0.52857142899999998</v>
      </c>
      <c r="J761">
        <v>12.5</v>
      </c>
      <c r="K761">
        <v>320</v>
      </c>
      <c r="L761">
        <v>8.1999999999999993</v>
      </c>
      <c r="M761">
        <v>320</v>
      </c>
      <c r="N761">
        <v>3.6</v>
      </c>
      <c r="O761">
        <v>3088</v>
      </c>
      <c r="P761">
        <v>290</v>
      </c>
      <c r="Q761">
        <v>-14.5</v>
      </c>
      <c r="R761">
        <v>19</v>
      </c>
      <c r="S761">
        <v>41.1</v>
      </c>
      <c r="T761">
        <v>2</v>
      </c>
      <c r="U761">
        <v>993.5</v>
      </c>
      <c r="V761">
        <v>1021.9</v>
      </c>
      <c r="W761">
        <v>1017.3</v>
      </c>
      <c r="X761">
        <v>1020.2</v>
      </c>
      <c r="Y761">
        <v>-0.3</v>
      </c>
      <c r="Z761">
        <v>-15</v>
      </c>
      <c r="AA761">
        <v>36213</v>
      </c>
    </row>
    <row r="762" spans="1:27" x14ac:dyDescent="0.3">
      <c r="A762" s="2">
        <v>44592</v>
      </c>
      <c r="B762">
        <v>0</v>
      </c>
      <c r="C762">
        <v>0</v>
      </c>
      <c r="D762">
        <f t="shared" si="22"/>
        <v>0</v>
      </c>
      <c r="E762">
        <v>0</v>
      </c>
      <c r="F762">
        <v>-2.2000000000000002</v>
      </c>
      <c r="G762">
        <v>-11.6</v>
      </c>
      <c r="H762">
        <v>4.2</v>
      </c>
      <c r="I762" s="4">
        <v>0.41428571400000003</v>
      </c>
      <c r="J762">
        <v>12</v>
      </c>
      <c r="K762">
        <v>320</v>
      </c>
      <c r="L762">
        <v>8.3000000000000007</v>
      </c>
      <c r="M762">
        <v>320</v>
      </c>
      <c r="N762">
        <v>3.4</v>
      </c>
      <c r="O762">
        <v>2952</v>
      </c>
      <c r="P762">
        <v>320</v>
      </c>
      <c r="Q762">
        <v>-14</v>
      </c>
      <c r="R762">
        <v>15</v>
      </c>
      <c r="S762">
        <v>44</v>
      </c>
      <c r="T762">
        <v>2.1</v>
      </c>
      <c r="U762">
        <v>996.3</v>
      </c>
      <c r="V762">
        <v>1025.3</v>
      </c>
      <c r="W762">
        <v>1021.2</v>
      </c>
      <c r="X762">
        <v>1023.1</v>
      </c>
      <c r="Y762">
        <v>0</v>
      </c>
      <c r="Z762">
        <v>-15.9</v>
      </c>
      <c r="AA762">
        <v>36213</v>
      </c>
    </row>
    <row r="763" spans="1:27" x14ac:dyDescent="0.3">
      <c r="A763" s="2">
        <v>44593</v>
      </c>
      <c r="B763">
        <v>0</v>
      </c>
      <c r="C763">
        <v>0</v>
      </c>
      <c r="D763">
        <f>E763*0.927</f>
        <v>0</v>
      </c>
      <c r="E763">
        <v>0</v>
      </c>
      <c r="F763">
        <v>-2.1</v>
      </c>
      <c r="G763">
        <v>-4.4000000000000004</v>
      </c>
      <c r="H763">
        <v>0.1</v>
      </c>
      <c r="I763" s="4">
        <v>0.3</v>
      </c>
      <c r="J763">
        <v>15.7</v>
      </c>
      <c r="K763">
        <v>290</v>
      </c>
      <c r="L763">
        <v>10.199999999999999</v>
      </c>
      <c r="M763">
        <v>290</v>
      </c>
      <c r="N763">
        <v>4.9000000000000004</v>
      </c>
      <c r="O763">
        <v>4195</v>
      </c>
      <c r="P763">
        <v>320</v>
      </c>
      <c r="Q763">
        <v>-6.7</v>
      </c>
      <c r="R763">
        <v>56</v>
      </c>
      <c r="S763">
        <v>71.099999999999994</v>
      </c>
      <c r="T763">
        <v>3.7</v>
      </c>
      <c r="U763">
        <v>996.6</v>
      </c>
      <c r="V763">
        <v>1027.0999999999999</v>
      </c>
      <c r="W763">
        <v>1020.3</v>
      </c>
      <c r="X763">
        <v>1023.3</v>
      </c>
      <c r="Y763">
        <v>-1.4</v>
      </c>
      <c r="Z763">
        <v>-5.2</v>
      </c>
      <c r="AA763">
        <v>36326</v>
      </c>
    </row>
    <row r="764" spans="1:27" x14ac:dyDescent="0.3">
      <c r="A764" s="2">
        <v>44594</v>
      </c>
      <c r="B764">
        <v>0</v>
      </c>
      <c r="C764">
        <v>0</v>
      </c>
      <c r="D764">
        <f t="shared" ref="D764:D790" si="23">E764*0.927</f>
        <v>0</v>
      </c>
      <c r="E764">
        <v>0</v>
      </c>
      <c r="F764">
        <v>-2</v>
      </c>
      <c r="G764">
        <v>-4.0999999999999996</v>
      </c>
      <c r="H764">
        <v>1.5</v>
      </c>
      <c r="I764" s="4">
        <v>0.27692307700000002</v>
      </c>
      <c r="J764">
        <v>14.2</v>
      </c>
      <c r="K764">
        <v>320</v>
      </c>
      <c r="L764">
        <v>9.6999999999999993</v>
      </c>
      <c r="M764">
        <v>320</v>
      </c>
      <c r="N764">
        <v>5.3</v>
      </c>
      <c r="O764">
        <v>4552</v>
      </c>
      <c r="P764">
        <v>290</v>
      </c>
      <c r="Q764">
        <v>-10.1</v>
      </c>
      <c r="R764">
        <v>35</v>
      </c>
      <c r="S764">
        <v>54.8</v>
      </c>
      <c r="T764">
        <v>2.9</v>
      </c>
      <c r="U764">
        <v>999.4</v>
      </c>
      <c r="V764">
        <v>1028.4000000000001</v>
      </c>
      <c r="W764">
        <v>1024.4000000000001</v>
      </c>
      <c r="X764">
        <v>1026.2</v>
      </c>
      <c r="Y764">
        <v>0.2</v>
      </c>
      <c r="Z764">
        <v>-5.2</v>
      </c>
      <c r="AA764">
        <v>36326</v>
      </c>
    </row>
    <row r="765" spans="1:27" x14ac:dyDescent="0.3">
      <c r="A765" s="2">
        <v>44595</v>
      </c>
      <c r="B765">
        <v>0</v>
      </c>
      <c r="C765">
        <v>0</v>
      </c>
      <c r="D765">
        <f t="shared" si="23"/>
        <v>0</v>
      </c>
      <c r="E765">
        <v>0</v>
      </c>
      <c r="F765">
        <v>-2.2000000000000002</v>
      </c>
      <c r="G765">
        <v>-4.8</v>
      </c>
      <c r="H765">
        <v>1.7</v>
      </c>
      <c r="I765" s="4">
        <v>0.25384615399999999</v>
      </c>
      <c r="J765">
        <v>11.7</v>
      </c>
      <c r="K765">
        <v>290</v>
      </c>
      <c r="L765">
        <v>7</v>
      </c>
      <c r="M765">
        <v>290</v>
      </c>
      <c r="N765">
        <v>4.5</v>
      </c>
      <c r="O765">
        <v>3864</v>
      </c>
      <c r="P765">
        <v>290</v>
      </c>
      <c r="Q765">
        <v>-13.2</v>
      </c>
      <c r="R765">
        <v>25</v>
      </c>
      <c r="S765">
        <v>44.9</v>
      </c>
      <c r="T765">
        <v>2.2000000000000002</v>
      </c>
      <c r="U765">
        <v>998.2</v>
      </c>
      <c r="V765">
        <v>1027</v>
      </c>
      <c r="W765">
        <v>1022.9</v>
      </c>
      <c r="X765">
        <v>1025</v>
      </c>
      <c r="Y765">
        <v>0.5</v>
      </c>
      <c r="Z765">
        <v>-8.4</v>
      </c>
      <c r="AA765">
        <v>36326</v>
      </c>
    </row>
    <row r="766" spans="1:27" x14ac:dyDescent="0.3">
      <c r="A766" s="2">
        <v>44596</v>
      </c>
      <c r="B766">
        <v>25162.55504813985</v>
      </c>
      <c r="C766">
        <v>14640</v>
      </c>
      <c r="D766">
        <f t="shared" si="23"/>
        <v>32792439.600000001</v>
      </c>
      <c r="E766">
        <v>35374800</v>
      </c>
      <c r="F766">
        <v>-3.6</v>
      </c>
      <c r="G766">
        <v>-6.1</v>
      </c>
      <c r="H766">
        <v>0.5</v>
      </c>
      <c r="I766" s="4">
        <v>0.23076923099999999</v>
      </c>
      <c r="J766">
        <v>17.399999999999999</v>
      </c>
      <c r="K766">
        <v>290</v>
      </c>
      <c r="L766">
        <v>11</v>
      </c>
      <c r="M766">
        <v>320</v>
      </c>
      <c r="N766">
        <v>6.5</v>
      </c>
      <c r="O766">
        <v>5602</v>
      </c>
      <c r="P766">
        <v>290</v>
      </c>
      <c r="Q766">
        <v>-14.6</v>
      </c>
      <c r="R766">
        <v>26</v>
      </c>
      <c r="S766">
        <v>42.9</v>
      </c>
      <c r="T766">
        <v>2</v>
      </c>
      <c r="U766">
        <v>995.3</v>
      </c>
      <c r="V766">
        <v>1025.4000000000001</v>
      </c>
      <c r="W766">
        <v>1019.4</v>
      </c>
      <c r="X766">
        <v>1022.2</v>
      </c>
      <c r="Y766">
        <v>-1.1000000000000001</v>
      </c>
      <c r="Z766">
        <v>-7</v>
      </c>
      <c r="AA766">
        <v>36326</v>
      </c>
    </row>
    <row r="767" spans="1:27" x14ac:dyDescent="0.3">
      <c r="A767" s="2">
        <v>44597</v>
      </c>
      <c r="B767">
        <v>37683.5945294337</v>
      </c>
      <c r="C767">
        <v>22945</v>
      </c>
      <c r="D767">
        <f t="shared" si="23"/>
        <v>48934105.200000003</v>
      </c>
      <c r="E767">
        <v>52787600</v>
      </c>
      <c r="F767">
        <v>-6.3</v>
      </c>
      <c r="G767">
        <v>-9.5</v>
      </c>
      <c r="H767">
        <v>-1.7</v>
      </c>
      <c r="I767" s="4">
        <v>0.20769230799999999</v>
      </c>
      <c r="J767">
        <v>17.399999999999999</v>
      </c>
      <c r="K767">
        <v>290</v>
      </c>
      <c r="L767">
        <v>10.3</v>
      </c>
      <c r="M767">
        <v>290</v>
      </c>
      <c r="N767">
        <v>6.7</v>
      </c>
      <c r="O767">
        <v>5796</v>
      </c>
      <c r="P767">
        <v>290</v>
      </c>
      <c r="Q767">
        <v>-16.7</v>
      </c>
      <c r="R767">
        <v>27</v>
      </c>
      <c r="S767">
        <v>44.8</v>
      </c>
      <c r="T767">
        <v>1.7</v>
      </c>
      <c r="U767">
        <v>996.2</v>
      </c>
      <c r="V767">
        <v>1025.0999999999999</v>
      </c>
      <c r="W767">
        <v>1020.9</v>
      </c>
      <c r="X767">
        <v>1023.4</v>
      </c>
      <c r="Y767">
        <v>-2.8</v>
      </c>
      <c r="Z767">
        <v>-10.7</v>
      </c>
      <c r="AA767">
        <v>36326</v>
      </c>
    </row>
    <row r="768" spans="1:27" x14ac:dyDescent="0.3">
      <c r="A768" s="2">
        <v>44598</v>
      </c>
      <c r="B768">
        <v>0</v>
      </c>
      <c r="C768">
        <v>0</v>
      </c>
      <c r="D768">
        <f t="shared" si="23"/>
        <v>0</v>
      </c>
      <c r="E768">
        <v>0</v>
      </c>
      <c r="F768">
        <v>-3.4</v>
      </c>
      <c r="G768">
        <v>-8.4</v>
      </c>
      <c r="H768">
        <v>1.5</v>
      </c>
      <c r="I768" s="4">
        <v>0.18461538499999999</v>
      </c>
      <c r="J768">
        <v>14.6</v>
      </c>
      <c r="K768">
        <v>290</v>
      </c>
      <c r="L768">
        <v>8.4</v>
      </c>
      <c r="M768">
        <v>290</v>
      </c>
      <c r="N768">
        <v>5.3</v>
      </c>
      <c r="O768">
        <v>4564</v>
      </c>
      <c r="P768">
        <v>290</v>
      </c>
      <c r="Q768">
        <v>-14.4</v>
      </c>
      <c r="R768">
        <v>29</v>
      </c>
      <c r="S768">
        <v>42.9</v>
      </c>
      <c r="T768">
        <v>2</v>
      </c>
      <c r="U768">
        <v>998.8</v>
      </c>
      <c r="V768">
        <v>1027.3</v>
      </c>
      <c r="W768">
        <v>1023.2</v>
      </c>
      <c r="X768">
        <v>1025.8</v>
      </c>
      <c r="Y768">
        <v>-1.2</v>
      </c>
      <c r="Z768">
        <v>-9.9</v>
      </c>
      <c r="AA768">
        <v>36326</v>
      </c>
    </row>
    <row r="769" spans="1:27" x14ac:dyDescent="0.3">
      <c r="A769" s="2">
        <v>44599</v>
      </c>
      <c r="B769">
        <v>30247.190687030899</v>
      </c>
      <c r="C769">
        <v>26800</v>
      </c>
      <c r="D769">
        <f t="shared" si="23"/>
        <v>57124428.300000004</v>
      </c>
      <c r="E769">
        <v>61622900</v>
      </c>
      <c r="F769">
        <v>-2.4</v>
      </c>
      <c r="G769">
        <v>-8.4</v>
      </c>
      <c r="H769">
        <v>2</v>
      </c>
      <c r="I769" s="4">
        <v>0.16153846199999999</v>
      </c>
      <c r="J769">
        <v>10.3</v>
      </c>
      <c r="K769">
        <v>320</v>
      </c>
      <c r="L769">
        <v>6.9</v>
      </c>
      <c r="M769">
        <v>320</v>
      </c>
      <c r="N769">
        <v>3.8</v>
      </c>
      <c r="O769">
        <v>3325</v>
      </c>
      <c r="P769">
        <v>290</v>
      </c>
      <c r="Q769">
        <v>-13.8</v>
      </c>
      <c r="R769">
        <v>26</v>
      </c>
      <c r="S769">
        <v>42.5</v>
      </c>
      <c r="T769">
        <v>2.1</v>
      </c>
      <c r="U769">
        <v>999.9</v>
      </c>
      <c r="V769">
        <v>1029</v>
      </c>
      <c r="W769">
        <v>1024.2</v>
      </c>
      <c r="X769">
        <v>1026.8</v>
      </c>
      <c r="Y769">
        <v>0.3</v>
      </c>
      <c r="Z769">
        <v>-9.6</v>
      </c>
      <c r="AA769">
        <v>36326</v>
      </c>
    </row>
    <row r="770" spans="1:27" x14ac:dyDescent="0.3">
      <c r="A770" s="2">
        <v>44600</v>
      </c>
      <c r="B770">
        <v>28213.87078760545</v>
      </c>
      <c r="C770">
        <v>20650</v>
      </c>
      <c r="D770">
        <f t="shared" si="23"/>
        <v>46048076.100000001</v>
      </c>
      <c r="E770">
        <v>49674300</v>
      </c>
      <c r="F770">
        <v>-2.2000000000000002</v>
      </c>
      <c r="G770">
        <v>-9</v>
      </c>
      <c r="H770">
        <v>4.5999999999999996</v>
      </c>
      <c r="I770" s="4">
        <v>0.138461538</v>
      </c>
      <c r="J770">
        <v>9.9</v>
      </c>
      <c r="K770">
        <v>290</v>
      </c>
      <c r="L770">
        <v>6.5</v>
      </c>
      <c r="M770">
        <v>320</v>
      </c>
      <c r="N770">
        <v>2.8</v>
      </c>
      <c r="O770">
        <v>2425</v>
      </c>
      <c r="P770">
        <v>290</v>
      </c>
      <c r="Q770">
        <v>-12.3</v>
      </c>
      <c r="R770">
        <v>27</v>
      </c>
      <c r="S770">
        <v>47.5</v>
      </c>
      <c r="T770">
        <v>2.4</v>
      </c>
      <c r="U770">
        <v>999.6</v>
      </c>
      <c r="V770">
        <v>1028</v>
      </c>
      <c r="W770">
        <v>1024.5</v>
      </c>
      <c r="X770">
        <v>1026.4000000000001</v>
      </c>
      <c r="Y770">
        <v>0.6</v>
      </c>
      <c r="Z770">
        <v>-12.8</v>
      </c>
      <c r="AA770">
        <v>36326</v>
      </c>
    </row>
    <row r="771" spans="1:27" x14ac:dyDescent="0.3">
      <c r="A771" s="2">
        <v>44601</v>
      </c>
      <c r="B771">
        <v>30268.521992839549</v>
      </c>
      <c r="C771">
        <v>39720</v>
      </c>
      <c r="D771">
        <f t="shared" si="23"/>
        <v>80877505.5</v>
      </c>
      <c r="E771">
        <v>87246500</v>
      </c>
      <c r="F771">
        <v>-1.3</v>
      </c>
      <c r="G771">
        <v>-11</v>
      </c>
      <c r="H771">
        <v>7.5</v>
      </c>
      <c r="I771" s="4">
        <v>0.115384615</v>
      </c>
      <c r="J771">
        <v>4.7</v>
      </c>
      <c r="K771">
        <v>140</v>
      </c>
      <c r="L771">
        <v>3.3</v>
      </c>
      <c r="M771">
        <v>320</v>
      </c>
      <c r="N771">
        <v>1.5</v>
      </c>
      <c r="O771">
        <v>1314</v>
      </c>
      <c r="P771">
        <v>320</v>
      </c>
      <c r="Q771">
        <v>-10.1</v>
      </c>
      <c r="R771">
        <v>32</v>
      </c>
      <c r="S771">
        <v>53.5</v>
      </c>
      <c r="T771">
        <v>2.9</v>
      </c>
      <c r="U771">
        <v>998.4</v>
      </c>
      <c r="V771">
        <v>1029.3</v>
      </c>
      <c r="W771">
        <v>1021.7</v>
      </c>
      <c r="X771">
        <v>1025.0999999999999</v>
      </c>
      <c r="Y771">
        <v>0.9</v>
      </c>
      <c r="Z771">
        <v>-14.8</v>
      </c>
      <c r="AA771">
        <v>36326</v>
      </c>
    </row>
    <row r="772" spans="1:27" x14ac:dyDescent="0.3">
      <c r="A772" s="2">
        <v>44602</v>
      </c>
      <c r="B772">
        <v>27086.79183919838</v>
      </c>
      <c r="C772">
        <v>32600</v>
      </c>
      <c r="D772">
        <f t="shared" si="23"/>
        <v>59656065.300000004</v>
      </c>
      <c r="E772">
        <v>64353900</v>
      </c>
      <c r="F772">
        <v>1.8</v>
      </c>
      <c r="G772">
        <v>-3.4</v>
      </c>
      <c r="H772">
        <v>8.1</v>
      </c>
      <c r="I772" s="4">
        <v>9.2307692299999994E-2</v>
      </c>
      <c r="J772">
        <v>9.8000000000000007</v>
      </c>
      <c r="K772">
        <v>290</v>
      </c>
      <c r="L772">
        <v>6.9</v>
      </c>
      <c r="M772">
        <v>320</v>
      </c>
      <c r="N772">
        <v>2.4</v>
      </c>
      <c r="O772">
        <v>2051</v>
      </c>
      <c r="P772">
        <v>290</v>
      </c>
      <c r="Q772">
        <v>-9.9</v>
      </c>
      <c r="R772">
        <v>18</v>
      </c>
      <c r="S772">
        <v>45.4</v>
      </c>
      <c r="T772">
        <v>2.9</v>
      </c>
      <c r="U772">
        <v>995.1</v>
      </c>
      <c r="V772">
        <v>1023.9</v>
      </c>
      <c r="W772">
        <v>1019</v>
      </c>
      <c r="X772">
        <v>1021.4</v>
      </c>
      <c r="Y772">
        <v>3.2</v>
      </c>
      <c r="Z772">
        <v>-7.9</v>
      </c>
      <c r="AA772">
        <v>36326</v>
      </c>
    </row>
    <row r="773" spans="1:27" x14ac:dyDescent="0.3">
      <c r="A773" s="2">
        <v>44603</v>
      </c>
      <c r="B773">
        <v>26221.761801505389</v>
      </c>
      <c r="C773">
        <v>49260</v>
      </c>
      <c r="D773">
        <f t="shared" si="23"/>
        <v>91105652.700000003</v>
      </c>
      <c r="E773">
        <v>98280100</v>
      </c>
      <c r="F773">
        <v>1.5</v>
      </c>
      <c r="G773">
        <v>-9</v>
      </c>
      <c r="H773">
        <v>9.5</v>
      </c>
      <c r="I773" s="4">
        <v>6.92307692E-2</v>
      </c>
      <c r="J773">
        <v>9.6999999999999993</v>
      </c>
      <c r="K773">
        <v>320</v>
      </c>
      <c r="L773">
        <v>7</v>
      </c>
      <c r="M773">
        <v>320</v>
      </c>
      <c r="N773">
        <v>2</v>
      </c>
      <c r="O773">
        <v>1767</v>
      </c>
      <c r="P773">
        <v>320</v>
      </c>
      <c r="Q773">
        <v>-9.5</v>
      </c>
      <c r="R773">
        <v>19</v>
      </c>
      <c r="S773">
        <v>47.6</v>
      </c>
      <c r="T773">
        <v>3</v>
      </c>
      <c r="U773">
        <v>998.6</v>
      </c>
      <c r="V773">
        <v>1027.7</v>
      </c>
      <c r="W773">
        <v>1023.1</v>
      </c>
      <c r="X773">
        <v>1025.0999999999999</v>
      </c>
      <c r="Y773">
        <v>3.1</v>
      </c>
      <c r="Z773">
        <v>-12.9</v>
      </c>
      <c r="AA773">
        <v>36326</v>
      </c>
    </row>
    <row r="774" spans="1:27" x14ac:dyDescent="0.3">
      <c r="A774" s="2">
        <v>44604</v>
      </c>
      <c r="B774">
        <v>27320.254158512718</v>
      </c>
      <c r="C774">
        <v>8220</v>
      </c>
      <c r="D774">
        <f t="shared" si="23"/>
        <v>14180782.5</v>
      </c>
      <c r="E774">
        <v>15297500</v>
      </c>
      <c r="F774">
        <v>2.1</v>
      </c>
      <c r="G774">
        <v>-4.7</v>
      </c>
      <c r="H774">
        <v>10.6</v>
      </c>
      <c r="I774" s="4">
        <v>4.6153846200000001E-2</v>
      </c>
      <c r="J774">
        <v>6.9</v>
      </c>
      <c r="K774">
        <v>110</v>
      </c>
      <c r="L774">
        <v>3.4</v>
      </c>
      <c r="M774">
        <v>320</v>
      </c>
      <c r="N774">
        <v>1.5</v>
      </c>
      <c r="O774">
        <v>1286</v>
      </c>
      <c r="P774">
        <v>320</v>
      </c>
      <c r="Q774">
        <v>-8.6</v>
      </c>
      <c r="R774">
        <v>18</v>
      </c>
      <c r="S774">
        <v>50.1</v>
      </c>
      <c r="T774">
        <v>3.3</v>
      </c>
      <c r="U774">
        <v>998.1</v>
      </c>
      <c r="V774">
        <v>1026.5</v>
      </c>
      <c r="W774">
        <v>1021.6</v>
      </c>
      <c r="X774">
        <v>1024.5</v>
      </c>
      <c r="Y774">
        <v>4.8</v>
      </c>
      <c r="Z774">
        <v>-8</v>
      </c>
      <c r="AA774">
        <v>36326</v>
      </c>
    </row>
    <row r="775" spans="1:27" x14ac:dyDescent="0.3">
      <c r="A775" s="2">
        <v>44605</v>
      </c>
      <c r="B775">
        <v>0</v>
      </c>
      <c r="C775">
        <v>0</v>
      </c>
      <c r="D775">
        <f t="shared" si="23"/>
        <v>0</v>
      </c>
      <c r="E775">
        <v>0</v>
      </c>
      <c r="F775">
        <v>2.8</v>
      </c>
      <c r="G775">
        <v>-2.4</v>
      </c>
      <c r="H775">
        <v>9.9</v>
      </c>
      <c r="I775" s="4">
        <v>2.3076923100000001E-2</v>
      </c>
      <c r="J775">
        <v>5.9</v>
      </c>
      <c r="K775">
        <v>20</v>
      </c>
      <c r="L775">
        <v>3.9</v>
      </c>
      <c r="M775">
        <v>340</v>
      </c>
      <c r="N775">
        <v>1.4</v>
      </c>
      <c r="O775">
        <v>1220</v>
      </c>
      <c r="P775">
        <v>320</v>
      </c>
      <c r="Q775">
        <v>-3.2</v>
      </c>
      <c r="R775">
        <v>38</v>
      </c>
      <c r="S775">
        <v>66.5</v>
      </c>
      <c r="T775">
        <v>4.9000000000000004</v>
      </c>
      <c r="U775">
        <v>995.5</v>
      </c>
      <c r="V775">
        <v>1024.5999999999999</v>
      </c>
      <c r="W775">
        <v>1019</v>
      </c>
      <c r="X775">
        <v>1021.7</v>
      </c>
      <c r="Y775">
        <v>3.7</v>
      </c>
      <c r="Z775">
        <v>-5.3</v>
      </c>
      <c r="AA775">
        <v>36326</v>
      </c>
    </row>
    <row r="776" spans="1:27" x14ac:dyDescent="0.3">
      <c r="A776" s="2">
        <v>44606</v>
      </c>
      <c r="B776">
        <v>24953.62924831469</v>
      </c>
      <c r="C776">
        <v>46600</v>
      </c>
      <c r="D776">
        <f t="shared" si="23"/>
        <v>77208439.5</v>
      </c>
      <c r="E776">
        <v>83288500</v>
      </c>
      <c r="F776">
        <v>2.6</v>
      </c>
      <c r="G776">
        <v>-4.4000000000000004</v>
      </c>
      <c r="H776">
        <v>10</v>
      </c>
      <c r="I776" s="4">
        <v>0</v>
      </c>
      <c r="J776">
        <v>13.5</v>
      </c>
      <c r="K776">
        <v>290</v>
      </c>
      <c r="L776">
        <v>9.3000000000000007</v>
      </c>
      <c r="M776">
        <v>320</v>
      </c>
      <c r="N776">
        <v>2.7</v>
      </c>
      <c r="O776">
        <v>2302</v>
      </c>
      <c r="P776">
        <v>320</v>
      </c>
      <c r="Q776">
        <v>-3</v>
      </c>
      <c r="R776">
        <v>31</v>
      </c>
      <c r="S776">
        <v>69.5</v>
      </c>
      <c r="T776">
        <v>4.9000000000000004</v>
      </c>
      <c r="U776">
        <v>992.8</v>
      </c>
      <c r="V776">
        <v>1022.5</v>
      </c>
      <c r="W776">
        <v>1015.4</v>
      </c>
      <c r="X776">
        <v>1019</v>
      </c>
      <c r="Y776">
        <v>4.4000000000000004</v>
      </c>
      <c r="Z776">
        <v>-8.1</v>
      </c>
      <c r="AA776">
        <v>36326</v>
      </c>
    </row>
    <row r="777" spans="1:27" x14ac:dyDescent="0.3">
      <c r="A777" s="2">
        <v>44607</v>
      </c>
      <c r="B777">
        <v>28118.849399023431</v>
      </c>
      <c r="C777">
        <v>36150</v>
      </c>
      <c r="D777">
        <f t="shared" si="23"/>
        <v>67589331.299999997</v>
      </c>
      <c r="E777">
        <v>72911900</v>
      </c>
      <c r="F777">
        <v>-3.3</v>
      </c>
      <c r="G777">
        <v>-6.7</v>
      </c>
      <c r="H777">
        <v>0.1</v>
      </c>
      <c r="I777" s="4">
        <v>0</v>
      </c>
      <c r="J777">
        <v>16.600000000000001</v>
      </c>
      <c r="K777">
        <v>290</v>
      </c>
      <c r="L777">
        <v>9.9</v>
      </c>
      <c r="M777">
        <v>290</v>
      </c>
      <c r="N777">
        <v>7.4</v>
      </c>
      <c r="O777">
        <v>6387</v>
      </c>
      <c r="P777">
        <v>290</v>
      </c>
      <c r="Q777">
        <v>-11.2</v>
      </c>
      <c r="R777">
        <v>39</v>
      </c>
      <c r="S777">
        <v>55</v>
      </c>
      <c r="T777">
        <v>2.7</v>
      </c>
      <c r="U777">
        <v>991.7</v>
      </c>
      <c r="V777">
        <v>1019.5</v>
      </c>
      <c r="W777">
        <v>1016.8</v>
      </c>
      <c r="X777">
        <v>1018.5</v>
      </c>
      <c r="Y777">
        <v>0.4</v>
      </c>
      <c r="Z777">
        <v>-7.2</v>
      </c>
      <c r="AA777">
        <v>36326</v>
      </c>
    </row>
    <row r="778" spans="1:27" x14ac:dyDescent="0.3">
      <c r="A778" s="2">
        <v>44608</v>
      </c>
      <c r="B778">
        <v>26487.029506630719</v>
      </c>
      <c r="C778">
        <v>47630</v>
      </c>
      <c r="D778">
        <f t="shared" si="23"/>
        <v>86235565.5</v>
      </c>
      <c r="E778">
        <v>93026500</v>
      </c>
      <c r="F778">
        <v>-6.7</v>
      </c>
      <c r="G778">
        <v>-8.6999999999999993</v>
      </c>
      <c r="H778">
        <v>-2.9</v>
      </c>
      <c r="I778" s="4">
        <v>0</v>
      </c>
      <c r="J778">
        <v>19.7</v>
      </c>
      <c r="K778">
        <v>320</v>
      </c>
      <c r="L778">
        <v>11.1</v>
      </c>
      <c r="M778">
        <v>290</v>
      </c>
      <c r="N778">
        <v>7.5</v>
      </c>
      <c r="O778">
        <v>6518</v>
      </c>
      <c r="P778">
        <v>290</v>
      </c>
      <c r="Q778">
        <v>-17.399999999999999</v>
      </c>
      <c r="R778">
        <v>26</v>
      </c>
      <c r="S778">
        <v>43.1</v>
      </c>
      <c r="T778">
        <v>1.6</v>
      </c>
      <c r="U778">
        <v>993.3</v>
      </c>
      <c r="V778">
        <v>1021.8</v>
      </c>
      <c r="W778">
        <v>1018</v>
      </c>
      <c r="X778">
        <v>1020.5</v>
      </c>
      <c r="Y778">
        <v>-2.1</v>
      </c>
      <c r="Z778">
        <v>-9.5</v>
      </c>
      <c r="AA778">
        <v>36326</v>
      </c>
    </row>
    <row r="779" spans="1:27" x14ac:dyDescent="0.3">
      <c r="A779" s="2">
        <v>44609</v>
      </c>
      <c r="B779">
        <v>28194.614690570721</v>
      </c>
      <c r="C779">
        <v>38150</v>
      </c>
      <c r="D779">
        <f t="shared" si="23"/>
        <v>66571856.100000001</v>
      </c>
      <c r="E779">
        <v>71814300</v>
      </c>
      <c r="F779">
        <v>-6.7</v>
      </c>
      <c r="G779">
        <v>-10.6</v>
      </c>
      <c r="H779">
        <v>0</v>
      </c>
      <c r="I779" s="4">
        <v>0</v>
      </c>
      <c r="J779">
        <v>13.4</v>
      </c>
      <c r="K779">
        <v>320</v>
      </c>
      <c r="L779">
        <v>8.1999999999999993</v>
      </c>
      <c r="M779">
        <v>290</v>
      </c>
      <c r="N779">
        <v>4.5999999999999996</v>
      </c>
      <c r="O779">
        <v>3938</v>
      </c>
      <c r="P779">
        <v>290</v>
      </c>
      <c r="Q779">
        <v>-18.399999999999999</v>
      </c>
      <c r="R779">
        <v>23</v>
      </c>
      <c r="S779">
        <v>40.299999999999997</v>
      </c>
      <c r="T779">
        <v>1.5</v>
      </c>
      <c r="U779">
        <v>999.2</v>
      </c>
      <c r="V779">
        <v>1031</v>
      </c>
      <c r="W779">
        <v>1021.8</v>
      </c>
      <c r="X779">
        <v>1026.5</v>
      </c>
      <c r="Y779">
        <v>-1.7</v>
      </c>
      <c r="Z779">
        <v>-13.6</v>
      </c>
      <c r="AA779">
        <v>36326</v>
      </c>
    </row>
    <row r="780" spans="1:27" x14ac:dyDescent="0.3">
      <c r="A780" s="2">
        <v>44610</v>
      </c>
      <c r="B780">
        <v>25798.572559240481</v>
      </c>
      <c r="C780">
        <v>37280</v>
      </c>
      <c r="D780">
        <f t="shared" si="23"/>
        <v>64801378.800000004</v>
      </c>
      <c r="E780">
        <v>69904400</v>
      </c>
      <c r="F780">
        <v>-3.9</v>
      </c>
      <c r="G780">
        <v>-13.5</v>
      </c>
      <c r="H780">
        <v>5.3</v>
      </c>
      <c r="I780" s="4">
        <v>0</v>
      </c>
      <c r="J780">
        <v>5.6</v>
      </c>
      <c r="K780">
        <v>180</v>
      </c>
      <c r="L780">
        <v>3.5</v>
      </c>
      <c r="M780">
        <v>180</v>
      </c>
      <c r="N780">
        <v>1.5</v>
      </c>
      <c r="O780">
        <v>1263</v>
      </c>
      <c r="P780">
        <v>320</v>
      </c>
      <c r="Q780">
        <v>-14.2</v>
      </c>
      <c r="R780">
        <v>19</v>
      </c>
      <c r="S780">
        <v>48.1</v>
      </c>
      <c r="T780">
        <v>2.1</v>
      </c>
      <c r="U780">
        <v>1002.6</v>
      </c>
      <c r="V780">
        <v>1034.5999999999999</v>
      </c>
      <c r="W780">
        <v>1026</v>
      </c>
      <c r="X780">
        <v>1029.7</v>
      </c>
      <c r="Y780">
        <v>0.7</v>
      </c>
      <c r="Z780">
        <v>-17.399999999999999</v>
      </c>
      <c r="AA780">
        <v>36326</v>
      </c>
    </row>
    <row r="781" spans="1:27" x14ac:dyDescent="0.3">
      <c r="A781" s="2">
        <v>44611</v>
      </c>
      <c r="B781">
        <v>27273.147374832279</v>
      </c>
      <c r="C781">
        <v>10140</v>
      </c>
      <c r="D781">
        <f t="shared" si="23"/>
        <v>19539306</v>
      </c>
      <c r="E781">
        <v>21078000</v>
      </c>
      <c r="F781">
        <v>-0.6</v>
      </c>
      <c r="G781">
        <v>-5</v>
      </c>
      <c r="H781">
        <v>3.2</v>
      </c>
      <c r="I781" s="4">
        <v>0</v>
      </c>
      <c r="J781">
        <v>14</v>
      </c>
      <c r="K781">
        <v>340</v>
      </c>
      <c r="L781">
        <v>8</v>
      </c>
      <c r="M781">
        <v>290</v>
      </c>
      <c r="N781">
        <v>3.6</v>
      </c>
      <c r="O781">
        <v>3148</v>
      </c>
      <c r="P781">
        <v>290</v>
      </c>
      <c r="Q781">
        <v>-11.7</v>
      </c>
      <c r="R781">
        <v>16</v>
      </c>
      <c r="S781">
        <v>44.6</v>
      </c>
      <c r="T781">
        <v>2.5</v>
      </c>
      <c r="U781">
        <v>994.8</v>
      </c>
      <c r="V781">
        <v>1026.2</v>
      </c>
      <c r="W781">
        <v>1018.5</v>
      </c>
      <c r="X781">
        <v>1021.3</v>
      </c>
      <c r="Y781">
        <v>2.4</v>
      </c>
      <c r="Z781">
        <v>-8.5</v>
      </c>
      <c r="AA781">
        <v>36326</v>
      </c>
    </row>
    <row r="782" spans="1:27" x14ac:dyDescent="0.3">
      <c r="A782" s="2">
        <v>44612</v>
      </c>
      <c r="B782">
        <v>0</v>
      </c>
      <c r="C782">
        <v>0</v>
      </c>
      <c r="D782">
        <f t="shared" si="23"/>
        <v>0</v>
      </c>
      <c r="E782">
        <v>0</v>
      </c>
      <c r="F782">
        <v>-4.8</v>
      </c>
      <c r="G782">
        <v>-8</v>
      </c>
      <c r="H782">
        <v>-0.9</v>
      </c>
      <c r="I782" s="4">
        <v>0</v>
      </c>
      <c r="J782">
        <v>15</v>
      </c>
      <c r="K782">
        <v>290</v>
      </c>
      <c r="L782">
        <v>9.9</v>
      </c>
      <c r="M782">
        <v>320</v>
      </c>
      <c r="N782">
        <v>5.9</v>
      </c>
      <c r="O782">
        <v>5068</v>
      </c>
      <c r="P782">
        <v>290</v>
      </c>
      <c r="Q782">
        <v>-17.3</v>
      </c>
      <c r="R782">
        <v>19</v>
      </c>
      <c r="S782">
        <v>39.4</v>
      </c>
      <c r="T782">
        <v>1.6</v>
      </c>
      <c r="U782">
        <v>996.6</v>
      </c>
      <c r="V782">
        <v>1027</v>
      </c>
      <c r="W782">
        <v>1020.2</v>
      </c>
      <c r="X782">
        <v>1023.6</v>
      </c>
      <c r="Y782">
        <v>-0.7</v>
      </c>
      <c r="Z782">
        <v>-9.1</v>
      </c>
      <c r="AA782">
        <v>36326</v>
      </c>
    </row>
    <row r="783" spans="1:27" x14ac:dyDescent="0.3">
      <c r="A783" s="2">
        <v>44613</v>
      </c>
      <c r="B783">
        <v>26166.375118564029</v>
      </c>
      <c r="C783">
        <v>48590</v>
      </c>
      <c r="D783">
        <f t="shared" si="23"/>
        <v>82653174</v>
      </c>
      <c r="E783">
        <v>89162000</v>
      </c>
      <c r="F783">
        <v>-1.7</v>
      </c>
      <c r="G783">
        <v>-6.1</v>
      </c>
      <c r="H783">
        <v>3.6</v>
      </c>
      <c r="I783" s="4">
        <v>0</v>
      </c>
      <c r="J783">
        <v>14.4</v>
      </c>
      <c r="K783">
        <v>320</v>
      </c>
      <c r="L783">
        <v>8</v>
      </c>
      <c r="M783">
        <v>290</v>
      </c>
      <c r="N783">
        <v>5.2</v>
      </c>
      <c r="O783">
        <v>4496</v>
      </c>
      <c r="P783">
        <v>290</v>
      </c>
      <c r="Q783">
        <v>-12.5</v>
      </c>
      <c r="R783">
        <v>31</v>
      </c>
      <c r="S783">
        <v>44</v>
      </c>
      <c r="T783">
        <v>2.4</v>
      </c>
      <c r="U783">
        <v>999.2</v>
      </c>
      <c r="V783">
        <v>1028.5</v>
      </c>
      <c r="W783">
        <v>1023</v>
      </c>
      <c r="X783">
        <v>1026</v>
      </c>
      <c r="Y783">
        <v>0.3</v>
      </c>
      <c r="Z783">
        <v>-7.5</v>
      </c>
      <c r="AA783">
        <v>36326</v>
      </c>
    </row>
    <row r="784" spans="1:27" x14ac:dyDescent="0.3">
      <c r="A784" s="2">
        <v>44614</v>
      </c>
      <c r="B784">
        <v>27054.529032690949</v>
      </c>
      <c r="C784">
        <v>60010</v>
      </c>
      <c r="D784">
        <f t="shared" si="23"/>
        <v>96336806.400000006</v>
      </c>
      <c r="E784">
        <v>103923200</v>
      </c>
      <c r="F784">
        <v>-3.4</v>
      </c>
      <c r="G784">
        <v>-6.4</v>
      </c>
      <c r="H784">
        <v>0.7</v>
      </c>
      <c r="I784" s="4">
        <v>0.48</v>
      </c>
      <c r="J784">
        <v>16</v>
      </c>
      <c r="K784">
        <v>320</v>
      </c>
      <c r="L784">
        <v>9.6999999999999993</v>
      </c>
      <c r="M784">
        <v>320</v>
      </c>
      <c r="N784">
        <v>6.3</v>
      </c>
      <c r="O784">
        <v>5404</v>
      </c>
      <c r="P784">
        <v>290</v>
      </c>
      <c r="Q784">
        <v>-15.2</v>
      </c>
      <c r="R784">
        <v>25</v>
      </c>
      <c r="S784">
        <v>40.6</v>
      </c>
      <c r="T784">
        <v>1.9</v>
      </c>
      <c r="U784">
        <v>1002.1</v>
      </c>
      <c r="V784">
        <v>1031</v>
      </c>
      <c r="W784">
        <v>1027</v>
      </c>
      <c r="X784">
        <v>1029.2</v>
      </c>
      <c r="Y784">
        <v>0.4</v>
      </c>
      <c r="Z784">
        <v>-7.5</v>
      </c>
      <c r="AA784">
        <v>36326</v>
      </c>
    </row>
    <row r="785" spans="1:27" x14ac:dyDescent="0.3">
      <c r="A785" s="2">
        <v>44615</v>
      </c>
      <c r="B785">
        <v>27743.927702519832</v>
      </c>
      <c r="C785">
        <v>53010</v>
      </c>
      <c r="D785">
        <f t="shared" si="23"/>
        <v>96447304.800000012</v>
      </c>
      <c r="E785">
        <v>104042400</v>
      </c>
      <c r="F785">
        <v>-4.8</v>
      </c>
      <c r="G785">
        <v>-9.1</v>
      </c>
      <c r="H785">
        <v>0.2</v>
      </c>
      <c r="I785" s="4">
        <v>0.96</v>
      </c>
      <c r="J785">
        <v>11.5</v>
      </c>
      <c r="K785">
        <v>290</v>
      </c>
      <c r="L785">
        <v>7.7</v>
      </c>
      <c r="M785">
        <v>320</v>
      </c>
      <c r="N785">
        <v>5.5</v>
      </c>
      <c r="O785">
        <v>4727</v>
      </c>
      <c r="P785">
        <v>290</v>
      </c>
      <c r="Q785">
        <v>-18.5</v>
      </c>
      <c r="R785">
        <v>18</v>
      </c>
      <c r="S785">
        <v>35.299999999999997</v>
      </c>
      <c r="T785">
        <v>1.5</v>
      </c>
      <c r="U785">
        <v>1003.4</v>
      </c>
      <c r="V785">
        <v>1033.5</v>
      </c>
      <c r="W785">
        <v>1027.8</v>
      </c>
      <c r="X785">
        <v>1030.5999999999999</v>
      </c>
      <c r="Y785">
        <v>-0.4</v>
      </c>
      <c r="Z785">
        <v>-9.9</v>
      </c>
      <c r="AA785">
        <v>36326</v>
      </c>
    </row>
    <row r="786" spans="1:27" x14ac:dyDescent="0.3">
      <c r="A786" s="2">
        <v>44616</v>
      </c>
      <c r="B786">
        <v>28499.215926791181</v>
      </c>
      <c r="C786">
        <v>46210</v>
      </c>
      <c r="D786">
        <f t="shared" si="23"/>
        <v>91847901.600000009</v>
      </c>
      <c r="E786">
        <v>99080800</v>
      </c>
      <c r="F786">
        <v>-2.7</v>
      </c>
      <c r="G786">
        <v>-11.1</v>
      </c>
      <c r="H786">
        <v>2.5</v>
      </c>
      <c r="I786" s="4">
        <v>1.44</v>
      </c>
      <c r="J786">
        <v>15.4</v>
      </c>
      <c r="K786">
        <v>290</v>
      </c>
      <c r="L786">
        <v>9.6999999999999993</v>
      </c>
      <c r="M786">
        <v>290</v>
      </c>
      <c r="N786">
        <v>5.2</v>
      </c>
      <c r="O786">
        <v>4452</v>
      </c>
      <c r="P786">
        <v>290</v>
      </c>
      <c r="Q786">
        <v>-16</v>
      </c>
      <c r="R786">
        <v>18</v>
      </c>
      <c r="S786">
        <v>37.1</v>
      </c>
      <c r="T786">
        <v>1.8</v>
      </c>
      <c r="U786">
        <v>1001.7</v>
      </c>
      <c r="V786">
        <v>1032</v>
      </c>
      <c r="W786">
        <v>1026.2</v>
      </c>
      <c r="X786">
        <v>1028.5999999999999</v>
      </c>
      <c r="Y786">
        <v>0.3</v>
      </c>
      <c r="Z786">
        <v>-16.2</v>
      </c>
      <c r="AA786">
        <v>36326</v>
      </c>
    </row>
    <row r="787" spans="1:27" x14ac:dyDescent="0.3">
      <c r="A787" s="2">
        <v>44617</v>
      </c>
      <c r="B787">
        <v>27789.068206685759</v>
      </c>
      <c r="C787">
        <v>69490</v>
      </c>
      <c r="D787">
        <f t="shared" si="23"/>
        <v>122027128.2</v>
      </c>
      <c r="E787">
        <v>131636600</v>
      </c>
      <c r="F787">
        <v>3.3</v>
      </c>
      <c r="G787">
        <v>-3.9</v>
      </c>
      <c r="H787">
        <v>7.8</v>
      </c>
      <c r="I787" s="4">
        <v>1.92</v>
      </c>
      <c r="J787">
        <v>13.9</v>
      </c>
      <c r="K787">
        <v>290</v>
      </c>
      <c r="L787">
        <v>9.8000000000000007</v>
      </c>
      <c r="M787">
        <v>290</v>
      </c>
      <c r="N787">
        <v>4.7</v>
      </c>
      <c r="O787">
        <v>4078</v>
      </c>
      <c r="P787">
        <v>290</v>
      </c>
      <c r="Q787">
        <v>-5.6</v>
      </c>
      <c r="R787">
        <v>36</v>
      </c>
      <c r="S787">
        <v>53</v>
      </c>
      <c r="T787">
        <v>4.0999999999999996</v>
      </c>
      <c r="U787">
        <v>998.9</v>
      </c>
      <c r="V787">
        <v>1028.0999999999999</v>
      </c>
      <c r="W787">
        <v>1022.6</v>
      </c>
      <c r="X787">
        <v>1025.0999999999999</v>
      </c>
      <c r="Y787">
        <v>3.6</v>
      </c>
      <c r="Z787">
        <v>-7.2</v>
      </c>
      <c r="AA787">
        <v>36326</v>
      </c>
    </row>
    <row r="788" spans="1:27" x14ac:dyDescent="0.3">
      <c r="A788" s="2">
        <v>44618</v>
      </c>
      <c r="B788">
        <v>24295.909989962311</v>
      </c>
      <c r="C788">
        <v>11750</v>
      </c>
      <c r="D788">
        <f t="shared" si="23"/>
        <v>22226679</v>
      </c>
      <c r="E788">
        <v>23977000</v>
      </c>
      <c r="F788">
        <v>5.4</v>
      </c>
      <c r="G788">
        <v>-3</v>
      </c>
      <c r="H788">
        <v>12.9</v>
      </c>
      <c r="I788" s="4">
        <v>2.4</v>
      </c>
      <c r="J788">
        <v>15.8</v>
      </c>
      <c r="K788">
        <v>290</v>
      </c>
      <c r="L788">
        <v>8.6</v>
      </c>
      <c r="M788">
        <v>270</v>
      </c>
      <c r="N788">
        <v>3.2</v>
      </c>
      <c r="O788">
        <v>2774</v>
      </c>
      <c r="P788">
        <v>320</v>
      </c>
      <c r="Q788">
        <v>-4.0999999999999996</v>
      </c>
      <c r="R788">
        <v>20</v>
      </c>
      <c r="S788">
        <v>56.4</v>
      </c>
      <c r="T788">
        <v>4.5999999999999996</v>
      </c>
      <c r="U788">
        <v>991.1</v>
      </c>
      <c r="V788">
        <v>1023.3</v>
      </c>
      <c r="W788">
        <v>1010.7</v>
      </c>
      <c r="X788">
        <v>1017</v>
      </c>
      <c r="Y788">
        <v>7.5</v>
      </c>
      <c r="Z788">
        <v>-7.4</v>
      </c>
      <c r="AA788">
        <v>36326</v>
      </c>
    </row>
    <row r="789" spans="1:27" x14ac:dyDescent="0.3">
      <c r="A789" s="2">
        <v>44619</v>
      </c>
      <c r="B789">
        <v>0</v>
      </c>
      <c r="C789">
        <v>0</v>
      </c>
      <c r="D789">
        <f t="shared" si="23"/>
        <v>0</v>
      </c>
      <c r="E789">
        <v>0</v>
      </c>
      <c r="F789">
        <v>4.3</v>
      </c>
      <c r="G789">
        <v>-0.4</v>
      </c>
      <c r="H789">
        <v>9.1999999999999993</v>
      </c>
      <c r="I789" s="4">
        <v>1.7</v>
      </c>
      <c r="J789">
        <v>16.399999999999999</v>
      </c>
      <c r="K789">
        <v>320</v>
      </c>
      <c r="L789">
        <v>10</v>
      </c>
      <c r="M789">
        <v>320</v>
      </c>
      <c r="N789">
        <v>6</v>
      </c>
      <c r="O789">
        <v>5209</v>
      </c>
      <c r="P789">
        <v>290</v>
      </c>
      <c r="Q789">
        <v>-8.1999999999999993</v>
      </c>
      <c r="R789">
        <v>23</v>
      </c>
      <c r="S789">
        <v>42</v>
      </c>
      <c r="T789">
        <v>3.3</v>
      </c>
      <c r="U789">
        <v>993.6</v>
      </c>
      <c r="V789">
        <v>1021.7</v>
      </c>
      <c r="W789">
        <v>1013</v>
      </c>
      <c r="X789">
        <v>1019.7</v>
      </c>
      <c r="Y789">
        <v>4.0999999999999996</v>
      </c>
      <c r="Z789">
        <v>-1.7</v>
      </c>
      <c r="AA789">
        <v>36326</v>
      </c>
    </row>
    <row r="790" spans="1:27" x14ac:dyDescent="0.3">
      <c r="A790" s="2">
        <v>44620</v>
      </c>
      <c r="B790">
        <v>26559.477322808991</v>
      </c>
      <c r="C790">
        <v>76990</v>
      </c>
      <c r="D790">
        <f t="shared" si="23"/>
        <v>136879151.40000001</v>
      </c>
      <c r="E790">
        <v>147658200</v>
      </c>
      <c r="F790">
        <v>3.8</v>
      </c>
      <c r="G790">
        <v>-4.0999999999999996</v>
      </c>
      <c r="H790">
        <v>11.5</v>
      </c>
      <c r="I790" s="4">
        <v>1</v>
      </c>
      <c r="J790">
        <v>11.7</v>
      </c>
      <c r="K790">
        <v>320</v>
      </c>
      <c r="L790">
        <v>6.9</v>
      </c>
      <c r="M790">
        <v>320</v>
      </c>
      <c r="N790">
        <v>2.5</v>
      </c>
      <c r="O790">
        <v>2134</v>
      </c>
      <c r="P790">
        <v>320</v>
      </c>
      <c r="Q790">
        <v>-5.0999999999999996</v>
      </c>
      <c r="R790">
        <v>30</v>
      </c>
      <c r="S790">
        <v>54</v>
      </c>
      <c r="T790">
        <v>4.2</v>
      </c>
      <c r="U790">
        <v>994.6</v>
      </c>
      <c r="V790">
        <v>1025.2</v>
      </c>
      <c r="W790">
        <v>1016.7</v>
      </c>
      <c r="X790">
        <v>1020.7</v>
      </c>
      <c r="Y790">
        <v>4.8</v>
      </c>
      <c r="Z790">
        <v>-7.3</v>
      </c>
      <c r="AA790">
        <v>36326</v>
      </c>
    </row>
    <row r="791" spans="1:27" x14ac:dyDescent="0.3">
      <c r="A791" s="2">
        <v>44621</v>
      </c>
      <c r="B791">
        <v>31857.234195518799</v>
      </c>
      <c r="C791">
        <v>42870</v>
      </c>
      <c r="D791">
        <f>E791*0.933</f>
        <v>84156133.5</v>
      </c>
      <c r="E791">
        <v>90199500</v>
      </c>
      <c r="F791">
        <v>4.5999999999999996</v>
      </c>
      <c r="G791">
        <v>-2.4</v>
      </c>
      <c r="H791">
        <v>11.5</v>
      </c>
      <c r="I791" s="4">
        <v>0.3</v>
      </c>
      <c r="J791">
        <v>13.2</v>
      </c>
      <c r="K791">
        <v>340</v>
      </c>
      <c r="L791">
        <v>9</v>
      </c>
      <c r="M791">
        <v>320</v>
      </c>
      <c r="N791">
        <v>3.5</v>
      </c>
      <c r="O791">
        <v>3010</v>
      </c>
      <c r="P791">
        <v>320</v>
      </c>
      <c r="Q791">
        <v>-0.3</v>
      </c>
      <c r="R791">
        <v>58</v>
      </c>
      <c r="S791">
        <v>70.599999999999994</v>
      </c>
      <c r="T791">
        <v>6.1</v>
      </c>
      <c r="U791">
        <v>987.6</v>
      </c>
      <c r="V791">
        <v>1016.9</v>
      </c>
      <c r="W791">
        <v>1010.2</v>
      </c>
      <c r="X791">
        <v>1013.4</v>
      </c>
      <c r="Y791">
        <v>4.5</v>
      </c>
      <c r="Z791">
        <v>-5.9</v>
      </c>
      <c r="AA791">
        <v>36353</v>
      </c>
    </row>
    <row r="792" spans="1:27" x14ac:dyDescent="0.3">
      <c r="A792" s="2">
        <v>44622</v>
      </c>
      <c r="B792">
        <v>27712.120812127421</v>
      </c>
      <c r="C792">
        <v>70860</v>
      </c>
      <c r="D792">
        <f t="shared" ref="D792:D821" si="24">E792*0.933</f>
        <v>127073107.2</v>
      </c>
      <c r="E792">
        <v>136198400</v>
      </c>
      <c r="F792">
        <v>3.8</v>
      </c>
      <c r="G792">
        <v>-3.2</v>
      </c>
      <c r="H792">
        <v>9</v>
      </c>
      <c r="I792" s="4">
        <v>3.4333333330000002</v>
      </c>
      <c r="J792">
        <v>13.2</v>
      </c>
      <c r="K792">
        <v>320</v>
      </c>
      <c r="L792">
        <v>8.4</v>
      </c>
      <c r="M792">
        <v>320</v>
      </c>
      <c r="N792">
        <v>5.2</v>
      </c>
      <c r="O792">
        <v>4504</v>
      </c>
      <c r="P792">
        <v>290</v>
      </c>
      <c r="Q792">
        <v>-6.9</v>
      </c>
      <c r="R792">
        <v>23</v>
      </c>
      <c r="S792">
        <v>48.8</v>
      </c>
      <c r="T792">
        <v>3.7</v>
      </c>
      <c r="U792">
        <v>989.7</v>
      </c>
      <c r="V792">
        <v>1018</v>
      </c>
      <c r="W792">
        <v>1013.1</v>
      </c>
      <c r="X792">
        <v>1015.6</v>
      </c>
      <c r="Y792">
        <v>5.7</v>
      </c>
      <c r="Z792">
        <v>-4.5999999999999996</v>
      </c>
      <c r="AA792">
        <v>36353</v>
      </c>
    </row>
    <row r="793" spans="1:27" x14ac:dyDescent="0.3">
      <c r="A793" s="2">
        <v>44623</v>
      </c>
      <c r="B793">
        <v>31040.24357142804</v>
      </c>
      <c r="C793">
        <v>71300</v>
      </c>
      <c r="D793">
        <f t="shared" si="24"/>
        <v>125433266.40000001</v>
      </c>
      <c r="E793">
        <v>134440800</v>
      </c>
      <c r="F793">
        <v>5.2</v>
      </c>
      <c r="G793">
        <v>-1.4</v>
      </c>
      <c r="H793">
        <v>11.7</v>
      </c>
      <c r="I793" s="4">
        <v>6.5666666669999998</v>
      </c>
      <c r="J793">
        <v>13.9</v>
      </c>
      <c r="K793">
        <v>290</v>
      </c>
      <c r="L793">
        <v>8.5</v>
      </c>
      <c r="M793">
        <v>320</v>
      </c>
      <c r="N793">
        <v>4.0999999999999996</v>
      </c>
      <c r="O793">
        <v>3516</v>
      </c>
      <c r="P793">
        <v>320</v>
      </c>
      <c r="Q793">
        <v>-6.7</v>
      </c>
      <c r="R793">
        <v>18</v>
      </c>
      <c r="S793">
        <v>47</v>
      </c>
      <c r="T793">
        <v>3.8</v>
      </c>
      <c r="U793">
        <v>991</v>
      </c>
      <c r="V793">
        <v>1018.8</v>
      </c>
      <c r="W793">
        <v>1014.8</v>
      </c>
      <c r="X793">
        <v>1016.8</v>
      </c>
      <c r="Y793">
        <v>7.6</v>
      </c>
      <c r="Z793">
        <v>-6</v>
      </c>
      <c r="AA793">
        <v>36353</v>
      </c>
    </row>
    <row r="794" spans="1:27" x14ac:dyDescent="0.3">
      <c r="A794" s="2">
        <v>44624</v>
      </c>
      <c r="B794">
        <v>26978.514903713291</v>
      </c>
      <c r="C794">
        <v>72810</v>
      </c>
      <c r="D794">
        <f t="shared" si="24"/>
        <v>131486197.2</v>
      </c>
      <c r="E794">
        <v>140928400</v>
      </c>
      <c r="F794">
        <v>6.7</v>
      </c>
      <c r="G794">
        <v>-4.5</v>
      </c>
      <c r="H794">
        <v>14.6</v>
      </c>
      <c r="I794" s="4">
        <v>9.6999999999999993</v>
      </c>
      <c r="J794">
        <v>13.4</v>
      </c>
      <c r="K794">
        <v>200</v>
      </c>
      <c r="L794">
        <v>5.9</v>
      </c>
      <c r="M794">
        <v>180</v>
      </c>
      <c r="N794">
        <v>2.4</v>
      </c>
      <c r="O794">
        <v>2035</v>
      </c>
      <c r="P794">
        <v>320</v>
      </c>
      <c r="Q794">
        <v>-5</v>
      </c>
      <c r="R794">
        <v>27</v>
      </c>
      <c r="S794">
        <v>45.9</v>
      </c>
      <c r="T794">
        <v>4.3</v>
      </c>
      <c r="U794">
        <v>986.2</v>
      </c>
      <c r="V794">
        <v>1018.6</v>
      </c>
      <c r="W794">
        <v>1005</v>
      </c>
      <c r="X794">
        <v>1011.8</v>
      </c>
      <c r="Y794">
        <v>8.4</v>
      </c>
      <c r="Z794">
        <v>-8.4</v>
      </c>
      <c r="AA794">
        <v>36353</v>
      </c>
    </row>
    <row r="795" spans="1:27" x14ac:dyDescent="0.3">
      <c r="A795" s="2">
        <v>44625</v>
      </c>
      <c r="B795">
        <v>29557.706389997202</v>
      </c>
      <c r="C795">
        <v>19710</v>
      </c>
      <c r="D795">
        <f t="shared" si="24"/>
        <v>37450246.800000004</v>
      </c>
      <c r="E795">
        <v>40139600</v>
      </c>
      <c r="F795">
        <v>3.1</v>
      </c>
      <c r="G795">
        <v>-0.3</v>
      </c>
      <c r="H795">
        <v>10</v>
      </c>
      <c r="I795" s="4">
        <v>12.83333333</v>
      </c>
      <c r="J795">
        <v>21.4</v>
      </c>
      <c r="K795">
        <v>320</v>
      </c>
      <c r="L795">
        <v>12.9</v>
      </c>
      <c r="M795">
        <v>290</v>
      </c>
      <c r="N795">
        <v>8.1999999999999993</v>
      </c>
      <c r="O795">
        <v>7117</v>
      </c>
      <c r="P795">
        <v>290</v>
      </c>
      <c r="Q795">
        <v>-11.1</v>
      </c>
      <c r="R795">
        <v>18</v>
      </c>
      <c r="S795">
        <v>36.4</v>
      </c>
      <c r="T795">
        <v>2.8</v>
      </c>
      <c r="U795">
        <v>985.9</v>
      </c>
      <c r="V795">
        <v>1017</v>
      </c>
      <c r="W795">
        <v>1006.5</v>
      </c>
      <c r="X795">
        <v>1011.9</v>
      </c>
      <c r="Y795">
        <v>7</v>
      </c>
      <c r="Z795">
        <v>-1.8</v>
      </c>
      <c r="AA795">
        <v>36353</v>
      </c>
    </row>
    <row r="796" spans="1:27" x14ac:dyDescent="0.3">
      <c r="A796" s="2">
        <v>44626</v>
      </c>
      <c r="B796">
        <v>0</v>
      </c>
      <c r="C796">
        <v>0</v>
      </c>
      <c r="D796">
        <f t="shared" si="24"/>
        <v>0</v>
      </c>
      <c r="E796">
        <v>0</v>
      </c>
      <c r="F796">
        <v>1.9</v>
      </c>
      <c r="G796">
        <v>-2.2999999999999998</v>
      </c>
      <c r="H796">
        <v>7.2</v>
      </c>
      <c r="I796" s="4">
        <v>15.96666667</v>
      </c>
      <c r="J796">
        <v>13.3</v>
      </c>
      <c r="K796">
        <v>270</v>
      </c>
      <c r="L796">
        <v>7.8</v>
      </c>
      <c r="M796">
        <v>290</v>
      </c>
      <c r="N796">
        <v>4.8</v>
      </c>
      <c r="O796">
        <v>4163</v>
      </c>
      <c r="P796">
        <v>290</v>
      </c>
      <c r="Q796">
        <v>-14.7</v>
      </c>
      <c r="R796">
        <v>15</v>
      </c>
      <c r="S796">
        <v>29.5</v>
      </c>
      <c r="T796">
        <v>2</v>
      </c>
      <c r="U796">
        <v>993</v>
      </c>
      <c r="V796">
        <v>1020.9</v>
      </c>
      <c r="W796">
        <v>1016.8</v>
      </c>
      <c r="X796">
        <v>1019.2</v>
      </c>
      <c r="Y796">
        <v>5.5</v>
      </c>
      <c r="Z796">
        <v>-4.4000000000000004</v>
      </c>
      <c r="AA796">
        <v>36353</v>
      </c>
    </row>
    <row r="797" spans="1:27" x14ac:dyDescent="0.3">
      <c r="A797" s="2">
        <v>44627</v>
      </c>
      <c r="B797">
        <v>27911.466120849229</v>
      </c>
      <c r="C797">
        <v>96765</v>
      </c>
      <c r="D797">
        <f t="shared" si="24"/>
        <v>174221235.90000001</v>
      </c>
      <c r="E797">
        <v>186732300</v>
      </c>
      <c r="F797">
        <v>2.1</v>
      </c>
      <c r="G797">
        <v>-6.7</v>
      </c>
      <c r="H797">
        <v>10.5</v>
      </c>
      <c r="I797" s="4">
        <v>19.100000000000001</v>
      </c>
      <c r="J797">
        <v>9</v>
      </c>
      <c r="K797">
        <v>320</v>
      </c>
      <c r="L797">
        <v>6.2</v>
      </c>
      <c r="M797">
        <v>290</v>
      </c>
      <c r="N797">
        <v>2</v>
      </c>
      <c r="O797">
        <v>1692</v>
      </c>
      <c r="P797">
        <v>290</v>
      </c>
      <c r="Q797">
        <v>-11.6</v>
      </c>
      <c r="R797">
        <v>11</v>
      </c>
      <c r="S797">
        <v>39.1</v>
      </c>
      <c r="T797">
        <v>2.5</v>
      </c>
      <c r="U797">
        <v>993.5</v>
      </c>
      <c r="V797">
        <v>1022.7</v>
      </c>
      <c r="W797">
        <v>1016</v>
      </c>
      <c r="X797">
        <v>1019.7</v>
      </c>
      <c r="Y797">
        <v>6.3</v>
      </c>
      <c r="Z797">
        <v>-10.9</v>
      </c>
      <c r="AA797">
        <v>36353</v>
      </c>
    </row>
    <row r="798" spans="1:27" x14ac:dyDescent="0.3">
      <c r="A798" s="2">
        <v>44628</v>
      </c>
      <c r="B798">
        <v>29395.26183125149</v>
      </c>
      <c r="C798">
        <v>52050</v>
      </c>
      <c r="D798">
        <f t="shared" si="24"/>
        <v>97009141.5</v>
      </c>
      <c r="E798">
        <v>103975500</v>
      </c>
      <c r="F798">
        <v>4.5</v>
      </c>
      <c r="G798">
        <v>-5</v>
      </c>
      <c r="H798">
        <v>13.3</v>
      </c>
      <c r="I798" s="4">
        <v>22.233333330000001</v>
      </c>
      <c r="J798">
        <v>12.8</v>
      </c>
      <c r="K798">
        <v>320</v>
      </c>
      <c r="L798">
        <v>8.5</v>
      </c>
      <c r="M798">
        <v>320</v>
      </c>
      <c r="N798">
        <v>2.5</v>
      </c>
      <c r="O798">
        <v>2146</v>
      </c>
      <c r="P798">
        <v>320</v>
      </c>
      <c r="Q798">
        <v>-6.7</v>
      </c>
      <c r="R798">
        <v>23</v>
      </c>
      <c r="S798">
        <v>47</v>
      </c>
      <c r="T798">
        <v>3.8</v>
      </c>
      <c r="U798">
        <v>992.1</v>
      </c>
      <c r="V798">
        <v>1020.1</v>
      </c>
      <c r="W798">
        <v>1015.3</v>
      </c>
      <c r="X798">
        <v>1018.1</v>
      </c>
      <c r="Y798">
        <v>7.2</v>
      </c>
      <c r="Z798">
        <v>-10.3</v>
      </c>
      <c r="AA798">
        <v>36353</v>
      </c>
    </row>
    <row r="799" spans="1:27" x14ac:dyDescent="0.3">
      <c r="A799" s="2">
        <v>44629</v>
      </c>
      <c r="B799">
        <v>26160.152916643481</v>
      </c>
      <c r="C799">
        <v>58375</v>
      </c>
      <c r="D799">
        <f t="shared" si="24"/>
        <v>105902310.90000001</v>
      </c>
      <c r="E799">
        <v>113507300</v>
      </c>
      <c r="F799">
        <v>6.3</v>
      </c>
      <c r="G799">
        <v>-3.1</v>
      </c>
      <c r="H799">
        <v>15.4</v>
      </c>
      <c r="I799" s="4">
        <v>25.366666670000001</v>
      </c>
      <c r="J799">
        <v>7.6</v>
      </c>
      <c r="K799">
        <v>320</v>
      </c>
      <c r="L799">
        <v>5.0999999999999996</v>
      </c>
      <c r="M799">
        <v>290</v>
      </c>
      <c r="N799">
        <v>1.9</v>
      </c>
      <c r="O799">
        <v>1631</v>
      </c>
      <c r="P799">
        <v>140</v>
      </c>
      <c r="Q799">
        <v>-4.3</v>
      </c>
      <c r="R799">
        <v>22</v>
      </c>
      <c r="S799">
        <v>51.4</v>
      </c>
      <c r="T799">
        <v>4.4000000000000004</v>
      </c>
      <c r="U799">
        <v>995</v>
      </c>
      <c r="V799">
        <v>1023</v>
      </c>
      <c r="W799">
        <v>1018.1</v>
      </c>
      <c r="X799">
        <v>1020.9</v>
      </c>
      <c r="Y799">
        <v>10</v>
      </c>
      <c r="Z799">
        <v>-8.1999999999999993</v>
      </c>
      <c r="AA799">
        <v>36353</v>
      </c>
    </row>
    <row r="800" spans="1:27" x14ac:dyDescent="0.3">
      <c r="A800" s="2">
        <v>44630</v>
      </c>
      <c r="B800">
        <v>29821.981167006619</v>
      </c>
      <c r="C800">
        <v>67840</v>
      </c>
      <c r="D800">
        <f t="shared" si="24"/>
        <v>122527158</v>
      </c>
      <c r="E800">
        <v>131326000</v>
      </c>
      <c r="F800">
        <v>7.3</v>
      </c>
      <c r="G800">
        <v>-1.7</v>
      </c>
      <c r="H800">
        <v>16.5</v>
      </c>
      <c r="I800" s="4">
        <v>28.5</v>
      </c>
      <c r="J800">
        <v>11.2</v>
      </c>
      <c r="K800">
        <v>290</v>
      </c>
      <c r="L800">
        <v>7.3</v>
      </c>
      <c r="M800">
        <v>320</v>
      </c>
      <c r="N800">
        <v>2.7</v>
      </c>
      <c r="O800">
        <v>2365</v>
      </c>
      <c r="P800">
        <v>320</v>
      </c>
      <c r="Q800">
        <v>-4.8</v>
      </c>
      <c r="R800">
        <v>14</v>
      </c>
      <c r="S800">
        <v>50.3</v>
      </c>
      <c r="T800">
        <v>4.5</v>
      </c>
      <c r="U800">
        <v>994.4</v>
      </c>
      <c r="V800">
        <v>1023.1</v>
      </c>
      <c r="W800">
        <v>1016.9</v>
      </c>
      <c r="X800">
        <v>1020.1</v>
      </c>
      <c r="Y800">
        <v>9.4</v>
      </c>
      <c r="Z800">
        <v>-5</v>
      </c>
      <c r="AA800">
        <v>36353</v>
      </c>
    </row>
    <row r="801" spans="1:27" x14ac:dyDescent="0.3">
      <c r="A801" s="2">
        <v>44631</v>
      </c>
      <c r="B801">
        <v>25522.949119813951</v>
      </c>
      <c r="C801">
        <v>68260</v>
      </c>
      <c r="D801">
        <f t="shared" si="24"/>
        <v>124116803.40000001</v>
      </c>
      <c r="E801">
        <v>133029800</v>
      </c>
      <c r="F801">
        <v>9.9</v>
      </c>
      <c r="G801">
        <v>-1.7</v>
      </c>
      <c r="H801">
        <v>17.600000000000001</v>
      </c>
      <c r="I801" s="4">
        <v>31.633333329999999</v>
      </c>
      <c r="J801">
        <v>12.7</v>
      </c>
      <c r="K801">
        <v>320</v>
      </c>
      <c r="L801">
        <v>8.1</v>
      </c>
      <c r="M801">
        <v>320</v>
      </c>
      <c r="N801">
        <v>3.1</v>
      </c>
      <c r="O801">
        <v>2661</v>
      </c>
      <c r="P801">
        <v>320</v>
      </c>
      <c r="Q801">
        <v>0.9</v>
      </c>
      <c r="R801">
        <v>33</v>
      </c>
      <c r="S801">
        <v>54.6</v>
      </c>
      <c r="T801">
        <v>6.9</v>
      </c>
      <c r="U801">
        <v>991.8</v>
      </c>
      <c r="V801">
        <v>1020.2</v>
      </c>
      <c r="W801">
        <v>1013.9</v>
      </c>
      <c r="X801">
        <v>1017.2</v>
      </c>
      <c r="Y801">
        <v>11.5</v>
      </c>
      <c r="Z801">
        <v>-5.0999999999999996</v>
      </c>
      <c r="AA801">
        <v>36353</v>
      </c>
    </row>
    <row r="802" spans="1:27" x14ac:dyDescent="0.3">
      <c r="A802" s="2">
        <v>44632</v>
      </c>
      <c r="B802">
        <v>27573.823666154651</v>
      </c>
      <c r="C802">
        <v>22000</v>
      </c>
      <c r="D802">
        <f t="shared" si="24"/>
        <v>41846262.900000006</v>
      </c>
      <c r="E802">
        <v>44851300</v>
      </c>
      <c r="F802">
        <v>11.9</v>
      </c>
      <c r="G802">
        <v>2.5</v>
      </c>
      <c r="H802">
        <v>18.399999999999999</v>
      </c>
      <c r="I802" s="4">
        <v>34.766666669999999</v>
      </c>
      <c r="J802">
        <v>5.7</v>
      </c>
      <c r="K802">
        <v>160</v>
      </c>
      <c r="L802">
        <v>3.6</v>
      </c>
      <c r="M802">
        <v>160</v>
      </c>
      <c r="N802">
        <v>1.5</v>
      </c>
      <c r="O802">
        <v>1330</v>
      </c>
      <c r="P802">
        <v>180</v>
      </c>
      <c r="Q802">
        <v>6.7</v>
      </c>
      <c r="R802">
        <v>52</v>
      </c>
      <c r="S802">
        <v>72.400000000000006</v>
      </c>
      <c r="T802">
        <v>9.9</v>
      </c>
      <c r="U802">
        <v>990</v>
      </c>
      <c r="V802">
        <v>1019.3</v>
      </c>
      <c r="W802">
        <v>1011.1</v>
      </c>
      <c r="X802">
        <v>1015.2</v>
      </c>
      <c r="Y802">
        <v>12.5</v>
      </c>
      <c r="Z802">
        <v>-1.2</v>
      </c>
      <c r="AA802">
        <v>36353</v>
      </c>
    </row>
    <row r="803" spans="1:27" x14ac:dyDescent="0.3">
      <c r="A803" s="2">
        <v>44633</v>
      </c>
      <c r="B803">
        <v>0</v>
      </c>
      <c r="C803">
        <v>0</v>
      </c>
      <c r="D803">
        <f t="shared" si="24"/>
        <v>0</v>
      </c>
      <c r="E803">
        <v>0</v>
      </c>
      <c r="F803">
        <v>11.7</v>
      </c>
      <c r="G803">
        <v>9.9</v>
      </c>
      <c r="H803">
        <v>13.6</v>
      </c>
      <c r="I803" s="4">
        <v>37.9</v>
      </c>
      <c r="J803">
        <v>3.5</v>
      </c>
      <c r="K803">
        <v>110</v>
      </c>
      <c r="L803">
        <v>2.4</v>
      </c>
      <c r="M803">
        <v>50</v>
      </c>
      <c r="N803">
        <v>0.7</v>
      </c>
      <c r="O803">
        <v>616</v>
      </c>
      <c r="P803">
        <v>320</v>
      </c>
      <c r="Q803">
        <v>11</v>
      </c>
      <c r="R803">
        <v>73</v>
      </c>
      <c r="S803">
        <v>96.5</v>
      </c>
      <c r="T803">
        <v>13.1</v>
      </c>
      <c r="U803">
        <v>985.8</v>
      </c>
      <c r="V803">
        <v>1012.8</v>
      </c>
      <c r="W803">
        <v>1008.5</v>
      </c>
      <c r="X803">
        <v>1010.9</v>
      </c>
      <c r="Y803">
        <v>11.1</v>
      </c>
      <c r="Z803">
        <v>6.7</v>
      </c>
      <c r="AA803">
        <v>36353</v>
      </c>
    </row>
    <row r="804" spans="1:27" x14ac:dyDescent="0.3">
      <c r="A804" s="2">
        <v>44634</v>
      </c>
      <c r="B804">
        <v>27772.569746015641</v>
      </c>
      <c r="C804">
        <v>91710</v>
      </c>
      <c r="D804">
        <f t="shared" si="24"/>
        <v>170192448.60000002</v>
      </c>
      <c r="E804">
        <v>182414200</v>
      </c>
      <c r="F804">
        <v>8.1999999999999993</v>
      </c>
      <c r="G804">
        <v>6.3</v>
      </c>
      <c r="H804">
        <v>10.5</v>
      </c>
      <c r="I804" s="4">
        <v>6.2</v>
      </c>
      <c r="J804">
        <v>18.100000000000001</v>
      </c>
      <c r="K804">
        <v>320</v>
      </c>
      <c r="L804">
        <v>11.1</v>
      </c>
      <c r="M804">
        <v>290</v>
      </c>
      <c r="N804">
        <v>3.2</v>
      </c>
      <c r="O804">
        <v>2732</v>
      </c>
      <c r="P804">
        <v>290</v>
      </c>
      <c r="Q804">
        <v>6.8</v>
      </c>
      <c r="R804">
        <v>73</v>
      </c>
      <c r="S804">
        <v>92.4</v>
      </c>
      <c r="T804">
        <v>10</v>
      </c>
      <c r="U804">
        <v>985.8</v>
      </c>
      <c r="V804">
        <v>1015.2</v>
      </c>
      <c r="W804">
        <v>1006.8</v>
      </c>
      <c r="X804">
        <v>1011.2</v>
      </c>
      <c r="Y804">
        <v>8.9</v>
      </c>
      <c r="Z804">
        <v>5.6</v>
      </c>
      <c r="AA804">
        <v>36353</v>
      </c>
    </row>
    <row r="805" spans="1:27" x14ac:dyDescent="0.3">
      <c r="A805" s="2">
        <v>44635</v>
      </c>
      <c r="B805">
        <v>31374.105377788521</v>
      </c>
      <c r="C805">
        <v>74750</v>
      </c>
      <c r="D805">
        <f t="shared" si="24"/>
        <v>118500796.5</v>
      </c>
      <c r="E805">
        <v>127010500</v>
      </c>
      <c r="F805">
        <v>8.1999999999999993</v>
      </c>
      <c r="G805">
        <v>2.8</v>
      </c>
      <c r="H805">
        <v>15</v>
      </c>
      <c r="I805" s="4">
        <v>5.5333333329999999</v>
      </c>
      <c r="J805">
        <v>15.7</v>
      </c>
      <c r="K805">
        <v>290</v>
      </c>
      <c r="L805">
        <v>9.1</v>
      </c>
      <c r="M805">
        <v>290</v>
      </c>
      <c r="N805">
        <v>3</v>
      </c>
      <c r="O805">
        <v>2550</v>
      </c>
      <c r="P805">
        <v>290</v>
      </c>
      <c r="Q805">
        <v>2.6</v>
      </c>
      <c r="R805">
        <v>47</v>
      </c>
      <c r="S805">
        <v>69.5</v>
      </c>
      <c r="T805">
        <v>7.4</v>
      </c>
      <c r="U805">
        <v>987.3</v>
      </c>
      <c r="V805">
        <v>1016.1</v>
      </c>
      <c r="W805">
        <v>1010</v>
      </c>
      <c r="X805">
        <v>1012.8</v>
      </c>
      <c r="Y805">
        <v>11</v>
      </c>
      <c r="Z805">
        <v>-0.2</v>
      </c>
      <c r="AA805">
        <v>36353</v>
      </c>
    </row>
    <row r="806" spans="1:27" x14ac:dyDescent="0.3">
      <c r="A806" s="2">
        <v>44636</v>
      </c>
      <c r="B806">
        <v>25807.81402087105</v>
      </c>
      <c r="C806">
        <v>99640</v>
      </c>
      <c r="D806">
        <f t="shared" si="24"/>
        <v>176314981.20000002</v>
      </c>
      <c r="E806">
        <v>188976400</v>
      </c>
      <c r="F806">
        <v>11.1</v>
      </c>
      <c r="G806">
        <v>1.1000000000000001</v>
      </c>
      <c r="H806">
        <v>18.399999999999999</v>
      </c>
      <c r="I806" s="4">
        <v>4.8666666669999996</v>
      </c>
      <c r="J806">
        <v>11.1</v>
      </c>
      <c r="K806">
        <v>320</v>
      </c>
      <c r="L806">
        <v>7.6</v>
      </c>
      <c r="M806">
        <v>320</v>
      </c>
      <c r="N806">
        <v>2.8</v>
      </c>
      <c r="O806">
        <v>2412</v>
      </c>
      <c r="P806">
        <v>140</v>
      </c>
      <c r="Q806">
        <v>1.6</v>
      </c>
      <c r="R806">
        <v>30</v>
      </c>
      <c r="S806">
        <v>56.4</v>
      </c>
      <c r="T806">
        <v>6.9</v>
      </c>
      <c r="U806">
        <v>989.6</v>
      </c>
      <c r="V806">
        <v>1017.9</v>
      </c>
      <c r="W806">
        <v>1012.1</v>
      </c>
      <c r="X806">
        <v>1014.9</v>
      </c>
      <c r="Y806">
        <v>12.6</v>
      </c>
      <c r="Z806">
        <v>-1.9</v>
      </c>
      <c r="AA806">
        <v>36353</v>
      </c>
    </row>
    <row r="807" spans="1:27" x14ac:dyDescent="0.3">
      <c r="A807" s="2">
        <v>44637</v>
      </c>
      <c r="B807">
        <v>26236.43474865664</v>
      </c>
      <c r="C807">
        <v>80302</v>
      </c>
      <c r="D807">
        <f t="shared" si="24"/>
        <v>130560288</v>
      </c>
      <c r="E807">
        <v>139936000</v>
      </c>
      <c r="F807">
        <v>7.2</v>
      </c>
      <c r="G807">
        <v>4.2</v>
      </c>
      <c r="H807">
        <v>11.3</v>
      </c>
      <c r="I807" s="4">
        <v>4.2</v>
      </c>
      <c r="J807">
        <v>6.1</v>
      </c>
      <c r="K807">
        <v>110</v>
      </c>
      <c r="L807">
        <v>3.7</v>
      </c>
      <c r="M807">
        <v>140</v>
      </c>
      <c r="N807">
        <v>1.4</v>
      </c>
      <c r="O807">
        <v>1241</v>
      </c>
      <c r="P807">
        <v>140</v>
      </c>
      <c r="Q807">
        <v>3.8</v>
      </c>
      <c r="R807">
        <v>52</v>
      </c>
      <c r="S807">
        <v>79.8</v>
      </c>
      <c r="T807">
        <v>8</v>
      </c>
      <c r="U807">
        <v>995</v>
      </c>
      <c r="V807">
        <v>1022.5</v>
      </c>
      <c r="W807">
        <v>1017.8</v>
      </c>
      <c r="X807">
        <v>1020.7</v>
      </c>
      <c r="Y807">
        <v>8.5</v>
      </c>
      <c r="Z807">
        <v>4.0999999999999996</v>
      </c>
      <c r="AA807">
        <v>36353</v>
      </c>
    </row>
    <row r="808" spans="1:27" x14ac:dyDescent="0.3">
      <c r="A808" s="2">
        <v>44638</v>
      </c>
      <c r="B808">
        <v>28542.790434635179</v>
      </c>
      <c r="C808">
        <v>71180</v>
      </c>
      <c r="D808">
        <f t="shared" si="24"/>
        <v>131399148.30000001</v>
      </c>
      <c r="E808">
        <v>140835100</v>
      </c>
      <c r="F808">
        <v>4.5</v>
      </c>
      <c r="G808">
        <v>2.6</v>
      </c>
      <c r="H808">
        <v>7.2</v>
      </c>
      <c r="I808" s="4">
        <v>7.2</v>
      </c>
      <c r="J808">
        <v>5.2</v>
      </c>
      <c r="K808">
        <v>160</v>
      </c>
      <c r="L808">
        <v>3.9</v>
      </c>
      <c r="M808">
        <v>160</v>
      </c>
      <c r="N808">
        <v>1.2</v>
      </c>
      <c r="O808">
        <v>1008</v>
      </c>
      <c r="P808">
        <v>160</v>
      </c>
      <c r="Q808">
        <v>2</v>
      </c>
      <c r="R808">
        <v>62</v>
      </c>
      <c r="S808">
        <v>85.4</v>
      </c>
      <c r="T808">
        <v>7.1</v>
      </c>
      <c r="U808">
        <v>986.2</v>
      </c>
      <c r="V808">
        <v>1019.9</v>
      </c>
      <c r="W808">
        <v>1008.5</v>
      </c>
      <c r="X808">
        <v>1012</v>
      </c>
      <c r="Y808">
        <v>6.2</v>
      </c>
      <c r="Z808">
        <v>1.1000000000000001</v>
      </c>
      <c r="AA808">
        <v>36353</v>
      </c>
    </row>
    <row r="809" spans="1:27" x14ac:dyDescent="0.3">
      <c r="A809" s="2">
        <v>44639</v>
      </c>
      <c r="B809">
        <v>28506.111488746988</v>
      </c>
      <c r="C809">
        <v>15270</v>
      </c>
      <c r="D809">
        <f t="shared" si="24"/>
        <v>23563474.800000001</v>
      </c>
      <c r="E809">
        <v>25255600</v>
      </c>
      <c r="F809">
        <v>2.4</v>
      </c>
      <c r="G809">
        <v>0.3</v>
      </c>
      <c r="H809">
        <v>4.3</v>
      </c>
      <c r="I809" s="4">
        <v>10.1</v>
      </c>
      <c r="J809">
        <v>3.5</v>
      </c>
      <c r="K809">
        <v>320</v>
      </c>
      <c r="L809">
        <v>2.7</v>
      </c>
      <c r="M809">
        <v>320</v>
      </c>
      <c r="N809">
        <v>1</v>
      </c>
      <c r="O809">
        <v>821</v>
      </c>
      <c r="P809">
        <v>290</v>
      </c>
      <c r="Q809">
        <v>2</v>
      </c>
      <c r="R809">
        <v>89</v>
      </c>
      <c r="S809">
        <v>97.5</v>
      </c>
      <c r="T809">
        <v>7.1</v>
      </c>
      <c r="U809">
        <v>983.7</v>
      </c>
      <c r="V809">
        <v>1015.4</v>
      </c>
      <c r="W809">
        <v>1006.6</v>
      </c>
      <c r="X809">
        <v>1009.6</v>
      </c>
      <c r="Y809">
        <v>4.9000000000000004</v>
      </c>
      <c r="Z809">
        <v>0.3</v>
      </c>
      <c r="AA809">
        <v>36353</v>
      </c>
    </row>
    <row r="810" spans="1:27" x14ac:dyDescent="0.3">
      <c r="A810" s="2">
        <v>44640</v>
      </c>
      <c r="B810">
        <v>0</v>
      </c>
      <c r="C810">
        <v>0</v>
      </c>
      <c r="D810">
        <f t="shared" si="24"/>
        <v>0</v>
      </c>
      <c r="E810">
        <v>0</v>
      </c>
      <c r="F810">
        <v>4.4000000000000004</v>
      </c>
      <c r="G810">
        <v>1.7</v>
      </c>
      <c r="H810">
        <v>9</v>
      </c>
      <c r="I810" s="4">
        <v>0</v>
      </c>
      <c r="J810">
        <v>9.4</v>
      </c>
      <c r="K810">
        <v>320</v>
      </c>
      <c r="L810">
        <v>6.2</v>
      </c>
      <c r="M810">
        <v>320</v>
      </c>
      <c r="N810">
        <v>1.9</v>
      </c>
      <c r="O810">
        <v>1676</v>
      </c>
      <c r="P810">
        <v>320</v>
      </c>
      <c r="Q810">
        <v>-0.4</v>
      </c>
      <c r="R810">
        <v>47</v>
      </c>
      <c r="S810">
        <v>73.599999999999994</v>
      </c>
      <c r="T810">
        <v>6</v>
      </c>
      <c r="U810">
        <v>992.1</v>
      </c>
      <c r="V810">
        <v>1021.4</v>
      </c>
      <c r="W810">
        <v>1015.4</v>
      </c>
      <c r="X810">
        <v>1018</v>
      </c>
      <c r="Y810">
        <v>6</v>
      </c>
      <c r="Z810">
        <v>0.9</v>
      </c>
      <c r="AA810">
        <v>36353</v>
      </c>
    </row>
    <row r="811" spans="1:27" x14ac:dyDescent="0.3">
      <c r="A811" s="2">
        <v>44641</v>
      </c>
      <c r="B811">
        <v>29071.530988496619</v>
      </c>
      <c r="C811">
        <v>97230</v>
      </c>
      <c r="D811">
        <f t="shared" si="24"/>
        <v>184333276.5</v>
      </c>
      <c r="E811">
        <v>197570500</v>
      </c>
      <c r="F811">
        <v>5.2</v>
      </c>
      <c r="G811">
        <v>-2.2000000000000002</v>
      </c>
      <c r="H811">
        <v>10.3</v>
      </c>
      <c r="I811" s="4">
        <v>3.18</v>
      </c>
      <c r="J811">
        <v>8.9</v>
      </c>
      <c r="K811">
        <v>290</v>
      </c>
      <c r="L811">
        <v>5.6</v>
      </c>
      <c r="M811">
        <v>320</v>
      </c>
      <c r="N811">
        <v>2.1</v>
      </c>
      <c r="O811">
        <v>1800</v>
      </c>
      <c r="P811">
        <v>290</v>
      </c>
      <c r="Q811">
        <v>-3.7</v>
      </c>
      <c r="R811">
        <v>35</v>
      </c>
      <c r="S811">
        <v>54.8</v>
      </c>
      <c r="T811">
        <v>4.7</v>
      </c>
      <c r="U811">
        <v>996.6</v>
      </c>
      <c r="V811">
        <v>1025.7</v>
      </c>
      <c r="W811">
        <v>1019.5</v>
      </c>
      <c r="X811">
        <v>1022.6</v>
      </c>
      <c r="Y811">
        <v>7.1</v>
      </c>
      <c r="Z811">
        <v>-6.3</v>
      </c>
      <c r="AA811">
        <v>36353</v>
      </c>
    </row>
    <row r="812" spans="1:27" x14ac:dyDescent="0.3">
      <c r="A812" s="2">
        <v>44642</v>
      </c>
      <c r="B812">
        <v>30082.700555820051</v>
      </c>
      <c r="C812">
        <v>93210</v>
      </c>
      <c r="D812">
        <f t="shared" si="24"/>
        <v>154900858.5</v>
      </c>
      <c r="E812">
        <v>166024500</v>
      </c>
      <c r="F812">
        <v>6.6</v>
      </c>
      <c r="G812">
        <v>0.6</v>
      </c>
      <c r="H812">
        <v>12.9</v>
      </c>
      <c r="I812" s="4">
        <v>6.36</v>
      </c>
      <c r="J812">
        <v>6.7</v>
      </c>
      <c r="K812">
        <v>320</v>
      </c>
      <c r="L812">
        <v>4.2</v>
      </c>
      <c r="M812">
        <v>320</v>
      </c>
      <c r="N812">
        <v>2.2000000000000002</v>
      </c>
      <c r="O812">
        <v>1896</v>
      </c>
      <c r="P812">
        <v>320</v>
      </c>
      <c r="Q812">
        <v>-5.0999999999999996</v>
      </c>
      <c r="R812">
        <v>21</v>
      </c>
      <c r="S812">
        <v>46.9</v>
      </c>
      <c r="T812">
        <v>4.3</v>
      </c>
      <c r="U812">
        <v>994.9</v>
      </c>
      <c r="V812">
        <v>1022.4</v>
      </c>
      <c r="W812">
        <v>1018</v>
      </c>
      <c r="X812">
        <v>1020.7</v>
      </c>
      <c r="Y812">
        <v>10.8</v>
      </c>
      <c r="Z812">
        <v>-1.8</v>
      </c>
      <c r="AA812">
        <v>36353</v>
      </c>
    </row>
    <row r="813" spans="1:27" x14ac:dyDescent="0.3">
      <c r="A813" s="2">
        <v>44643</v>
      </c>
      <c r="B813">
        <v>28762.475386650902</v>
      </c>
      <c r="C813">
        <v>45410</v>
      </c>
      <c r="D813">
        <f t="shared" si="24"/>
        <v>88899412.200000003</v>
      </c>
      <c r="E813">
        <v>95283400</v>
      </c>
      <c r="F813">
        <v>3.9</v>
      </c>
      <c r="G813">
        <v>-0.9</v>
      </c>
      <c r="H813">
        <v>8.9</v>
      </c>
      <c r="I813" s="4">
        <v>9.5399999999999991</v>
      </c>
      <c r="J813">
        <v>11.1</v>
      </c>
      <c r="K813">
        <v>320</v>
      </c>
      <c r="L813">
        <v>7.6</v>
      </c>
      <c r="M813">
        <v>320</v>
      </c>
      <c r="N813">
        <v>2.4</v>
      </c>
      <c r="O813">
        <v>2089</v>
      </c>
      <c r="P813">
        <v>320</v>
      </c>
      <c r="Q813">
        <v>-2</v>
      </c>
      <c r="R813">
        <v>49</v>
      </c>
      <c r="S813">
        <v>66.599999999999994</v>
      </c>
      <c r="T813">
        <v>5.3</v>
      </c>
      <c r="U813">
        <v>991.7</v>
      </c>
      <c r="V813">
        <v>1022</v>
      </c>
      <c r="W813">
        <v>1015</v>
      </c>
      <c r="X813">
        <v>1017.7</v>
      </c>
      <c r="Y813">
        <v>5.3</v>
      </c>
      <c r="Z813">
        <v>-4</v>
      </c>
      <c r="AA813">
        <v>36353</v>
      </c>
    </row>
    <row r="814" spans="1:27" x14ac:dyDescent="0.3">
      <c r="A814" s="2">
        <v>44644</v>
      </c>
      <c r="B814">
        <v>25912.612272574592</v>
      </c>
      <c r="C814">
        <v>45040</v>
      </c>
      <c r="D814">
        <f t="shared" si="24"/>
        <v>85835067</v>
      </c>
      <c r="E814">
        <v>91999000</v>
      </c>
      <c r="F814">
        <v>5.0999999999999996</v>
      </c>
      <c r="G814">
        <v>-0.6</v>
      </c>
      <c r="H814">
        <v>10.8</v>
      </c>
      <c r="I814" s="4">
        <v>12.72</v>
      </c>
      <c r="J814">
        <v>7.1</v>
      </c>
      <c r="K814">
        <v>320</v>
      </c>
      <c r="L814">
        <v>4.2</v>
      </c>
      <c r="M814">
        <v>320</v>
      </c>
      <c r="N814">
        <v>1.4</v>
      </c>
      <c r="O814">
        <v>1185</v>
      </c>
      <c r="P814">
        <v>320</v>
      </c>
      <c r="Q814">
        <v>0.2</v>
      </c>
      <c r="R814">
        <v>53</v>
      </c>
      <c r="S814">
        <v>71.599999999999994</v>
      </c>
      <c r="T814">
        <v>6.3</v>
      </c>
      <c r="U814">
        <v>995.5</v>
      </c>
      <c r="V814">
        <v>1024.7</v>
      </c>
      <c r="W814">
        <v>1016.8</v>
      </c>
      <c r="X814">
        <v>1021.5</v>
      </c>
      <c r="Y814">
        <v>6.8</v>
      </c>
      <c r="Z814">
        <v>-2.9</v>
      </c>
      <c r="AA814">
        <v>36353</v>
      </c>
    </row>
    <row r="815" spans="1:27" x14ac:dyDescent="0.3">
      <c r="A815" s="2">
        <v>44645</v>
      </c>
      <c r="B815">
        <v>33243.416294791466</v>
      </c>
      <c r="C815">
        <v>62950</v>
      </c>
      <c r="D815">
        <f t="shared" si="24"/>
        <v>123459971.40000001</v>
      </c>
      <c r="E815">
        <v>132325800</v>
      </c>
      <c r="F815">
        <v>9.6</v>
      </c>
      <c r="G815">
        <v>1.1000000000000001</v>
      </c>
      <c r="H815">
        <v>16.5</v>
      </c>
      <c r="I815" s="4">
        <v>15.9</v>
      </c>
      <c r="J815">
        <v>6.9</v>
      </c>
      <c r="K815">
        <v>160</v>
      </c>
      <c r="L815">
        <v>3.8</v>
      </c>
      <c r="M815">
        <v>160</v>
      </c>
      <c r="N815">
        <v>1.2</v>
      </c>
      <c r="O815">
        <v>1051</v>
      </c>
      <c r="P815">
        <v>320</v>
      </c>
      <c r="Q815">
        <v>4.0999999999999996</v>
      </c>
      <c r="R815">
        <v>34</v>
      </c>
      <c r="S815">
        <v>73</v>
      </c>
      <c r="T815">
        <v>8.4</v>
      </c>
      <c r="U815">
        <v>993.7</v>
      </c>
      <c r="V815">
        <v>1024.5</v>
      </c>
      <c r="W815">
        <v>1010.8</v>
      </c>
      <c r="X815">
        <v>1019.2</v>
      </c>
      <c r="Y815">
        <v>12.2</v>
      </c>
      <c r="Z815">
        <v>-0.5</v>
      </c>
      <c r="AA815">
        <v>36353</v>
      </c>
    </row>
    <row r="816" spans="1:27" x14ac:dyDescent="0.3">
      <c r="A816" s="2">
        <v>44646</v>
      </c>
      <c r="B816">
        <v>28832.85315046601</v>
      </c>
      <c r="C816">
        <v>21940</v>
      </c>
      <c r="D816">
        <f t="shared" si="24"/>
        <v>43153395.900000006</v>
      </c>
      <c r="E816">
        <v>46252300</v>
      </c>
      <c r="F816">
        <v>11.1</v>
      </c>
      <c r="G816">
        <v>9.6999999999999993</v>
      </c>
      <c r="H816">
        <v>14</v>
      </c>
      <c r="I816" s="4">
        <v>39.200000000000003</v>
      </c>
      <c r="J816">
        <v>14</v>
      </c>
      <c r="K816">
        <v>290</v>
      </c>
      <c r="L816">
        <v>9.5</v>
      </c>
      <c r="M816">
        <v>320</v>
      </c>
      <c r="N816">
        <v>3</v>
      </c>
      <c r="O816">
        <v>2571</v>
      </c>
      <c r="P816">
        <v>320</v>
      </c>
      <c r="Q816">
        <v>9.3000000000000007</v>
      </c>
      <c r="R816">
        <v>77</v>
      </c>
      <c r="S816">
        <v>89.9</v>
      </c>
      <c r="T816">
        <v>11.8</v>
      </c>
      <c r="U816">
        <v>979.2</v>
      </c>
      <c r="V816">
        <v>1012.1</v>
      </c>
      <c r="W816">
        <v>997.1</v>
      </c>
      <c r="X816">
        <v>1004.2</v>
      </c>
      <c r="Y816">
        <v>10.7</v>
      </c>
      <c r="Z816">
        <v>8.4</v>
      </c>
      <c r="AA816">
        <v>36353</v>
      </c>
    </row>
    <row r="817" spans="1:27" x14ac:dyDescent="0.3">
      <c r="A817" s="2">
        <v>44647</v>
      </c>
      <c r="B817">
        <v>0</v>
      </c>
      <c r="C817">
        <v>0</v>
      </c>
      <c r="D817">
        <f t="shared" si="24"/>
        <v>0</v>
      </c>
      <c r="E817">
        <v>0</v>
      </c>
      <c r="F817">
        <v>8.9</v>
      </c>
      <c r="G817">
        <v>4</v>
      </c>
      <c r="H817">
        <v>15.7</v>
      </c>
      <c r="I817" s="4">
        <v>29.425000000000001</v>
      </c>
      <c r="J817">
        <v>16</v>
      </c>
      <c r="K817">
        <v>320</v>
      </c>
      <c r="L817">
        <v>9.6999999999999993</v>
      </c>
      <c r="M817">
        <v>320</v>
      </c>
      <c r="N817">
        <v>4.8</v>
      </c>
      <c r="O817">
        <v>4170</v>
      </c>
      <c r="P817">
        <v>290</v>
      </c>
      <c r="Q817">
        <v>-2.2000000000000002</v>
      </c>
      <c r="R817">
        <v>25</v>
      </c>
      <c r="S817">
        <v>49.4</v>
      </c>
      <c r="T817">
        <v>5.5</v>
      </c>
      <c r="U817">
        <v>990.4</v>
      </c>
      <c r="V817">
        <v>1022.9</v>
      </c>
      <c r="W817">
        <v>1012.1</v>
      </c>
      <c r="X817">
        <v>1015.9</v>
      </c>
      <c r="Y817">
        <v>10</v>
      </c>
      <c r="Z817">
        <v>1.2</v>
      </c>
      <c r="AA817">
        <v>36353</v>
      </c>
    </row>
    <row r="818" spans="1:27" x14ac:dyDescent="0.3">
      <c r="A818" s="2">
        <v>44648</v>
      </c>
      <c r="B818">
        <v>33847.382552837043</v>
      </c>
      <c r="C818">
        <v>89730</v>
      </c>
      <c r="D818">
        <f t="shared" si="24"/>
        <v>168898657.5</v>
      </c>
      <c r="E818">
        <v>181027500</v>
      </c>
      <c r="F818">
        <v>5.9</v>
      </c>
      <c r="G818">
        <v>-2.2999999999999998</v>
      </c>
      <c r="H818">
        <v>13.7</v>
      </c>
      <c r="I818" s="4">
        <v>19.649999999999999</v>
      </c>
      <c r="J818">
        <v>6.7</v>
      </c>
      <c r="K818">
        <v>140</v>
      </c>
      <c r="L818">
        <v>4.0999999999999996</v>
      </c>
      <c r="M818">
        <v>160</v>
      </c>
      <c r="N818">
        <v>1.9</v>
      </c>
      <c r="O818">
        <v>1613</v>
      </c>
      <c r="P818">
        <v>320</v>
      </c>
      <c r="Q818">
        <v>-5.8</v>
      </c>
      <c r="R818">
        <v>14</v>
      </c>
      <c r="S818">
        <v>48.3</v>
      </c>
      <c r="T818">
        <v>4.0999999999999996</v>
      </c>
      <c r="U818">
        <v>1001.5</v>
      </c>
      <c r="V818">
        <v>1030.5</v>
      </c>
      <c r="W818">
        <v>1022.8</v>
      </c>
      <c r="X818">
        <v>1027.5999999999999</v>
      </c>
      <c r="Y818">
        <v>11.1</v>
      </c>
      <c r="Z818">
        <v>-5.7</v>
      </c>
      <c r="AA818">
        <v>36353</v>
      </c>
    </row>
    <row r="819" spans="1:27" x14ac:dyDescent="0.3">
      <c r="A819" s="2">
        <v>44649</v>
      </c>
      <c r="B819">
        <v>36107.371516533007</v>
      </c>
      <c r="C819">
        <v>92530</v>
      </c>
      <c r="D819">
        <f t="shared" si="24"/>
        <v>184873203.60000002</v>
      </c>
      <c r="E819">
        <v>198149200</v>
      </c>
      <c r="F819">
        <v>7.8</v>
      </c>
      <c r="G819">
        <v>-1.6</v>
      </c>
      <c r="H819">
        <v>17.899999999999999</v>
      </c>
      <c r="I819" s="4">
        <v>9.875</v>
      </c>
      <c r="J819">
        <v>7</v>
      </c>
      <c r="K819">
        <v>290</v>
      </c>
      <c r="L819">
        <v>4.5999999999999996</v>
      </c>
      <c r="M819">
        <v>290</v>
      </c>
      <c r="N819">
        <v>2</v>
      </c>
      <c r="O819">
        <v>1728</v>
      </c>
      <c r="P819">
        <v>290</v>
      </c>
      <c r="Q819">
        <v>-0.4</v>
      </c>
      <c r="R819">
        <v>29</v>
      </c>
      <c r="S819">
        <v>60.4</v>
      </c>
      <c r="T819">
        <v>5.9</v>
      </c>
      <c r="U819">
        <v>1000.5</v>
      </c>
      <c r="V819">
        <v>1030.7</v>
      </c>
      <c r="W819">
        <v>1022.3</v>
      </c>
      <c r="X819">
        <v>1026.3</v>
      </c>
      <c r="Y819">
        <v>12.8</v>
      </c>
      <c r="Z819">
        <v>-4</v>
      </c>
      <c r="AA819">
        <v>36353</v>
      </c>
    </row>
    <row r="820" spans="1:27" x14ac:dyDescent="0.3">
      <c r="A820" s="2">
        <v>44650</v>
      </c>
      <c r="B820">
        <v>32487.572939115678</v>
      </c>
      <c r="C820">
        <v>53480</v>
      </c>
      <c r="D820">
        <f t="shared" si="24"/>
        <v>96375447.900000006</v>
      </c>
      <c r="E820">
        <v>103296300</v>
      </c>
      <c r="F820">
        <v>10.8</v>
      </c>
      <c r="G820">
        <v>0.6</v>
      </c>
      <c r="H820">
        <v>17.7</v>
      </c>
      <c r="I820" s="4">
        <v>0.1</v>
      </c>
      <c r="J820">
        <v>8.5</v>
      </c>
      <c r="K820">
        <v>290</v>
      </c>
      <c r="L820">
        <v>5.4</v>
      </c>
      <c r="M820">
        <v>290</v>
      </c>
      <c r="N820">
        <v>1.5</v>
      </c>
      <c r="O820">
        <v>1273</v>
      </c>
      <c r="P820">
        <v>320</v>
      </c>
      <c r="Q820">
        <v>4.4000000000000004</v>
      </c>
      <c r="R820">
        <v>37</v>
      </c>
      <c r="S820">
        <v>68</v>
      </c>
      <c r="T820">
        <v>8.6999999999999993</v>
      </c>
      <c r="U820">
        <v>995.5</v>
      </c>
      <c r="V820">
        <v>1025.8</v>
      </c>
      <c r="W820">
        <v>1016.6</v>
      </c>
      <c r="X820">
        <v>1020.9</v>
      </c>
      <c r="Y820">
        <v>12.7</v>
      </c>
      <c r="Z820">
        <v>-1.5</v>
      </c>
      <c r="AA820">
        <v>36353</v>
      </c>
    </row>
    <row r="821" spans="1:27" x14ac:dyDescent="0.3">
      <c r="A821" s="2">
        <v>44651</v>
      </c>
      <c r="B821">
        <v>28984.641242429861</v>
      </c>
      <c r="C821">
        <v>57220</v>
      </c>
      <c r="D821">
        <f t="shared" si="24"/>
        <v>101990521.80000001</v>
      </c>
      <c r="E821">
        <v>109314600</v>
      </c>
      <c r="F821">
        <v>7.5</v>
      </c>
      <c r="G821">
        <v>2.2999999999999998</v>
      </c>
      <c r="H821">
        <v>12.6</v>
      </c>
      <c r="I821" s="4">
        <v>3.2</v>
      </c>
      <c r="J821">
        <v>8.1</v>
      </c>
      <c r="K821">
        <v>290</v>
      </c>
      <c r="L821">
        <v>4.2</v>
      </c>
      <c r="M821">
        <v>320</v>
      </c>
      <c r="N821">
        <v>1.3</v>
      </c>
      <c r="O821">
        <v>1145</v>
      </c>
      <c r="P821">
        <v>160</v>
      </c>
      <c r="Q821">
        <v>4.5999999999999996</v>
      </c>
      <c r="R821">
        <v>67</v>
      </c>
      <c r="S821">
        <v>83</v>
      </c>
      <c r="T821">
        <v>8.5</v>
      </c>
      <c r="U821">
        <v>998.6</v>
      </c>
      <c r="V821">
        <v>1029.3</v>
      </c>
      <c r="W821">
        <v>1019.2</v>
      </c>
      <c r="X821">
        <v>1024.4000000000001</v>
      </c>
      <c r="Y821">
        <v>9.3000000000000007</v>
      </c>
      <c r="Z821">
        <v>0</v>
      </c>
      <c r="AA821">
        <v>36353</v>
      </c>
    </row>
    <row r="822" spans="1:27" x14ac:dyDescent="0.3">
      <c r="A822" s="2">
        <v>44652</v>
      </c>
      <c r="B822">
        <v>31238.344415871121</v>
      </c>
      <c r="C822">
        <v>66390</v>
      </c>
      <c r="D822">
        <f>E822*0.939</f>
        <v>135264358.5</v>
      </c>
      <c r="E822">
        <v>144051500</v>
      </c>
      <c r="F822">
        <v>5.8</v>
      </c>
      <c r="G822">
        <v>-0.8</v>
      </c>
      <c r="H822">
        <v>13</v>
      </c>
      <c r="I822" s="4">
        <v>3.8923076920000002</v>
      </c>
      <c r="J822">
        <v>8.1</v>
      </c>
      <c r="K822">
        <v>290</v>
      </c>
      <c r="L822">
        <v>3.3</v>
      </c>
      <c r="M822">
        <v>340</v>
      </c>
      <c r="N822">
        <v>1.3</v>
      </c>
      <c r="O822">
        <v>1112</v>
      </c>
      <c r="P822">
        <v>140</v>
      </c>
      <c r="Q822">
        <v>0.7</v>
      </c>
      <c r="R822">
        <v>33</v>
      </c>
      <c r="S822">
        <v>74.599999999999994</v>
      </c>
      <c r="T822">
        <v>6.4</v>
      </c>
      <c r="U822">
        <v>1003.2</v>
      </c>
      <c r="V822">
        <v>1031.5999999999999</v>
      </c>
      <c r="W822">
        <v>1026.4000000000001</v>
      </c>
      <c r="X822">
        <v>1029.3</v>
      </c>
      <c r="Y822">
        <v>9.6999999999999993</v>
      </c>
      <c r="Z822">
        <v>-2.4</v>
      </c>
      <c r="AA822">
        <v>36408</v>
      </c>
    </row>
    <row r="823" spans="1:27" x14ac:dyDescent="0.3">
      <c r="A823" s="2">
        <v>44653</v>
      </c>
      <c r="B823">
        <v>30921.381594009061</v>
      </c>
      <c r="C823">
        <v>7630</v>
      </c>
      <c r="D823">
        <f t="shared" ref="D823:D851" si="25">E823*0.939</f>
        <v>13568456.1</v>
      </c>
      <c r="E823">
        <v>14449900</v>
      </c>
      <c r="F823">
        <v>7.5</v>
      </c>
      <c r="G823">
        <v>-0.8</v>
      </c>
      <c r="H823">
        <v>15</v>
      </c>
      <c r="I823" s="4">
        <v>4.5846153850000002</v>
      </c>
      <c r="J823">
        <v>9.4</v>
      </c>
      <c r="K823">
        <v>320</v>
      </c>
      <c r="L823">
        <v>5.8</v>
      </c>
      <c r="M823">
        <v>320</v>
      </c>
      <c r="N823">
        <v>2.6</v>
      </c>
      <c r="O823">
        <v>2243</v>
      </c>
      <c r="P823">
        <v>320</v>
      </c>
      <c r="Q823">
        <v>-2.4</v>
      </c>
      <c r="R823">
        <v>20</v>
      </c>
      <c r="S823">
        <v>57</v>
      </c>
      <c r="T823">
        <v>5.3</v>
      </c>
      <c r="U823">
        <v>1000.9</v>
      </c>
      <c r="V823">
        <v>1030.0999999999999</v>
      </c>
      <c r="W823">
        <v>1022.8</v>
      </c>
      <c r="X823">
        <v>1026.8</v>
      </c>
      <c r="Y823">
        <v>13.1</v>
      </c>
      <c r="Z823">
        <v>-3</v>
      </c>
      <c r="AA823">
        <v>36408</v>
      </c>
    </row>
    <row r="824" spans="1:27" x14ac:dyDescent="0.3">
      <c r="A824" s="2">
        <v>44654</v>
      </c>
      <c r="B824">
        <v>0</v>
      </c>
      <c r="C824">
        <v>0</v>
      </c>
      <c r="D824">
        <f t="shared" si="25"/>
        <v>0</v>
      </c>
      <c r="E824">
        <v>0</v>
      </c>
      <c r="F824">
        <v>7.6</v>
      </c>
      <c r="G824">
        <v>-1.2</v>
      </c>
      <c r="H824">
        <v>16.600000000000001</v>
      </c>
      <c r="I824" s="4">
        <v>5.2769230770000002</v>
      </c>
      <c r="J824">
        <v>7.7</v>
      </c>
      <c r="K824">
        <v>320</v>
      </c>
      <c r="L824">
        <v>5.2</v>
      </c>
      <c r="M824">
        <v>320</v>
      </c>
      <c r="N824">
        <v>1.8</v>
      </c>
      <c r="O824">
        <v>1516</v>
      </c>
      <c r="P824">
        <v>320</v>
      </c>
      <c r="Q824">
        <v>-3.6</v>
      </c>
      <c r="R824">
        <v>16</v>
      </c>
      <c r="S824">
        <v>52.1</v>
      </c>
      <c r="T824">
        <v>4.7</v>
      </c>
      <c r="U824">
        <v>1001.6</v>
      </c>
      <c r="V824">
        <v>1029.3</v>
      </c>
      <c r="W824">
        <v>1024.2</v>
      </c>
      <c r="X824">
        <v>1027.5</v>
      </c>
      <c r="Y824">
        <v>13.5</v>
      </c>
      <c r="Z824">
        <v>-3.7</v>
      </c>
      <c r="AA824">
        <v>36408</v>
      </c>
    </row>
    <row r="825" spans="1:27" x14ac:dyDescent="0.3">
      <c r="A825" s="2">
        <v>44655</v>
      </c>
      <c r="B825">
        <v>30335.298011962212</v>
      </c>
      <c r="C825">
        <v>88290</v>
      </c>
      <c r="D825">
        <f t="shared" si="25"/>
        <v>163247779.19999999</v>
      </c>
      <c r="E825">
        <v>173852800</v>
      </c>
      <c r="F825">
        <v>10.1</v>
      </c>
      <c r="G825">
        <v>-0.3</v>
      </c>
      <c r="H825">
        <v>18.2</v>
      </c>
      <c r="I825" s="4">
        <v>5.9692307690000002</v>
      </c>
      <c r="J825">
        <v>12</v>
      </c>
      <c r="K825">
        <v>290</v>
      </c>
      <c r="L825">
        <v>8</v>
      </c>
      <c r="M825">
        <v>320</v>
      </c>
      <c r="N825">
        <v>3.5</v>
      </c>
      <c r="O825">
        <v>3055</v>
      </c>
      <c r="P825">
        <v>320</v>
      </c>
      <c r="Q825">
        <v>-3.1</v>
      </c>
      <c r="R825">
        <v>13</v>
      </c>
      <c r="S825">
        <v>47.6</v>
      </c>
      <c r="T825">
        <v>5</v>
      </c>
      <c r="U825">
        <v>1001</v>
      </c>
      <c r="V825">
        <v>1030.2</v>
      </c>
      <c r="W825">
        <v>1023.6</v>
      </c>
      <c r="X825">
        <v>1026.5999999999999</v>
      </c>
      <c r="Y825">
        <v>14</v>
      </c>
      <c r="Z825">
        <v>-2.5</v>
      </c>
      <c r="AA825">
        <v>36408</v>
      </c>
    </row>
    <row r="826" spans="1:27" x14ac:dyDescent="0.3">
      <c r="A826" s="2">
        <v>44656</v>
      </c>
      <c r="B826">
        <v>33189.969936055852</v>
      </c>
      <c r="C826">
        <v>89420</v>
      </c>
      <c r="D826">
        <f t="shared" si="25"/>
        <v>172107713.69999999</v>
      </c>
      <c r="E826">
        <v>183288300</v>
      </c>
      <c r="F826">
        <v>11.3</v>
      </c>
      <c r="G826">
        <v>-0.3</v>
      </c>
      <c r="H826">
        <v>18.100000000000001</v>
      </c>
      <c r="I826" s="4">
        <v>6.6615384620000002</v>
      </c>
      <c r="J826">
        <v>13.4</v>
      </c>
      <c r="K826">
        <v>290</v>
      </c>
      <c r="L826">
        <v>8.6999999999999993</v>
      </c>
      <c r="M826">
        <v>320</v>
      </c>
      <c r="N826">
        <v>4.5999999999999996</v>
      </c>
      <c r="O826">
        <v>3935</v>
      </c>
      <c r="P826">
        <v>290</v>
      </c>
      <c r="Q826">
        <v>-5.2</v>
      </c>
      <c r="R826">
        <v>14</v>
      </c>
      <c r="S826">
        <v>35.6</v>
      </c>
      <c r="T826">
        <v>4.2</v>
      </c>
      <c r="U826">
        <v>995.5</v>
      </c>
      <c r="V826">
        <v>1025.3</v>
      </c>
      <c r="W826">
        <v>1017.2</v>
      </c>
      <c r="X826">
        <v>1020.8</v>
      </c>
      <c r="Y826">
        <v>14.6</v>
      </c>
      <c r="Z826">
        <v>-2.8</v>
      </c>
      <c r="AA826">
        <v>36408</v>
      </c>
    </row>
    <row r="827" spans="1:27" x14ac:dyDescent="0.3">
      <c r="A827" s="2">
        <v>44657</v>
      </c>
      <c r="B827">
        <v>30155.761252819539</v>
      </c>
      <c r="C827">
        <v>77600</v>
      </c>
      <c r="D827">
        <f t="shared" si="25"/>
        <v>149220903.29999998</v>
      </c>
      <c r="E827">
        <v>158914700</v>
      </c>
      <c r="F827">
        <v>13.2</v>
      </c>
      <c r="G827">
        <v>6</v>
      </c>
      <c r="H827">
        <v>19.600000000000001</v>
      </c>
      <c r="I827" s="4">
        <v>7.3538461540000002</v>
      </c>
      <c r="J827">
        <v>14.1</v>
      </c>
      <c r="K827">
        <v>320</v>
      </c>
      <c r="L827">
        <v>9</v>
      </c>
      <c r="M827">
        <v>320</v>
      </c>
      <c r="N827">
        <v>4.0999999999999996</v>
      </c>
      <c r="O827">
        <v>3504</v>
      </c>
      <c r="P827">
        <v>290</v>
      </c>
      <c r="Q827">
        <v>-2.9</v>
      </c>
      <c r="R827">
        <v>17</v>
      </c>
      <c r="S827">
        <v>34.6</v>
      </c>
      <c r="T827">
        <v>5</v>
      </c>
      <c r="U827">
        <v>994.3</v>
      </c>
      <c r="V827">
        <v>1022.3</v>
      </c>
      <c r="W827">
        <v>1016.7</v>
      </c>
      <c r="X827">
        <v>1019.4</v>
      </c>
      <c r="Y827">
        <v>16.899999999999999</v>
      </c>
      <c r="Z827">
        <v>3.8</v>
      </c>
      <c r="AA827">
        <v>36408</v>
      </c>
    </row>
    <row r="828" spans="1:27" x14ac:dyDescent="0.3">
      <c r="A828" s="2">
        <v>44658</v>
      </c>
      <c r="B828">
        <v>30966.093798493181</v>
      </c>
      <c r="C828">
        <v>84880</v>
      </c>
      <c r="D828">
        <f t="shared" si="25"/>
        <v>150786967.5</v>
      </c>
      <c r="E828">
        <v>160582500</v>
      </c>
      <c r="F828">
        <v>12.2</v>
      </c>
      <c r="G828">
        <v>7.3</v>
      </c>
      <c r="H828">
        <v>17.399999999999999</v>
      </c>
      <c r="I828" s="4">
        <v>8.0461538459999993</v>
      </c>
      <c r="J828">
        <v>16.899999999999999</v>
      </c>
      <c r="K828">
        <v>320</v>
      </c>
      <c r="L828">
        <v>10.5</v>
      </c>
      <c r="M828">
        <v>320</v>
      </c>
      <c r="N828">
        <v>5.6</v>
      </c>
      <c r="O828">
        <v>4798</v>
      </c>
      <c r="P828">
        <v>290</v>
      </c>
      <c r="Q828">
        <v>-2.4</v>
      </c>
      <c r="R828">
        <v>26</v>
      </c>
      <c r="S828">
        <v>37</v>
      </c>
      <c r="T828">
        <v>5.0999999999999996</v>
      </c>
      <c r="U828">
        <v>991.1</v>
      </c>
      <c r="V828">
        <v>1020.1</v>
      </c>
      <c r="W828">
        <v>1012.6</v>
      </c>
      <c r="X828">
        <v>1016.3</v>
      </c>
      <c r="Y828">
        <v>14.6</v>
      </c>
      <c r="Z828">
        <v>4.9000000000000004</v>
      </c>
      <c r="AA828">
        <v>36408</v>
      </c>
    </row>
    <row r="829" spans="1:27" x14ac:dyDescent="0.3">
      <c r="A829" s="2">
        <v>44659</v>
      </c>
      <c r="B829">
        <v>31886.804366440821</v>
      </c>
      <c r="C829">
        <v>66420</v>
      </c>
      <c r="D829">
        <f t="shared" si="25"/>
        <v>123416244.3</v>
      </c>
      <c r="E829">
        <v>131433700</v>
      </c>
      <c r="F829">
        <v>11</v>
      </c>
      <c r="G829">
        <v>-0.1</v>
      </c>
      <c r="H829">
        <v>20.7</v>
      </c>
      <c r="I829" s="4">
        <v>8.7384615379999993</v>
      </c>
      <c r="J829">
        <v>14</v>
      </c>
      <c r="K829">
        <v>320</v>
      </c>
      <c r="L829">
        <v>8.4</v>
      </c>
      <c r="M829">
        <v>320</v>
      </c>
      <c r="N829">
        <v>2.5</v>
      </c>
      <c r="O829">
        <v>2155</v>
      </c>
      <c r="P829">
        <v>320</v>
      </c>
      <c r="Q829">
        <v>-1.7</v>
      </c>
      <c r="R829">
        <v>20</v>
      </c>
      <c r="S829">
        <v>45.9</v>
      </c>
      <c r="T829">
        <v>5.4</v>
      </c>
      <c r="U829">
        <v>993.6</v>
      </c>
      <c r="V829">
        <v>1023</v>
      </c>
      <c r="W829">
        <v>1015</v>
      </c>
      <c r="X829">
        <v>1018.9</v>
      </c>
      <c r="Y829">
        <v>15.5</v>
      </c>
      <c r="Z829">
        <v>-2.7</v>
      </c>
      <c r="AA829">
        <v>36408</v>
      </c>
    </row>
    <row r="830" spans="1:27" x14ac:dyDescent="0.3">
      <c r="A830" s="2">
        <v>44660</v>
      </c>
      <c r="B830">
        <v>28718.142215480158</v>
      </c>
      <c r="C830">
        <v>17230</v>
      </c>
      <c r="D830">
        <f t="shared" si="25"/>
        <v>29149377</v>
      </c>
      <c r="E830">
        <v>31043000</v>
      </c>
      <c r="F830">
        <v>16.5</v>
      </c>
      <c r="G830">
        <v>4.5</v>
      </c>
      <c r="H830">
        <v>25.9</v>
      </c>
      <c r="I830" s="4">
        <v>9.4307692309999993</v>
      </c>
      <c r="J830">
        <v>10.9</v>
      </c>
      <c r="K830">
        <v>320</v>
      </c>
      <c r="L830">
        <v>7</v>
      </c>
      <c r="M830">
        <v>320</v>
      </c>
      <c r="N830">
        <v>2.7</v>
      </c>
      <c r="O830">
        <v>2310</v>
      </c>
      <c r="P830">
        <v>320</v>
      </c>
      <c r="Q830">
        <v>3.1</v>
      </c>
      <c r="R830">
        <v>26</v>
      </c>
      <c r="S830">
        <v>44.5</v>
      </c>
      <c r="T830">
        <v>7.7</v>
      </c>
      <c r="U830">
        <v>990.1</v>
      </c>
      <c r="V830">
        <v>1017.2</v>
      </c>
      <c r="W830">
        <v>1011.1</v>
      </c>
      <c r="X830">
        <v>1014.7</v>
      </c>
      <c r="Y830">
        <v>19.3</v>
      </c>
      <c r="Z830">
        <v>2.5</v>
      </c>
      <c r="AA830">
        <v>36408</v>
      </c>
    </row>
    <row r="831" spans="1:27" x14ac:dyDescent="0.3">
      <c r="A831" s="2">
        <v>44661</v>
      </c>
      <c r="B831">
        <v>0</v>
      </c>
      <c r="C831">
        <v>0</v>
      </c>
      <c r="D831">
        <f t="shared" si="25"/>
        <v>0</v>
      </c>
      <c r="E831">
        <v>0</v>
      </c>
      <c r="F831">
        <v>18.3</v>
      </c>
      <c r="G831">
        <v>7.2</v>
      </c>
      <c r="H831">
        <v>27.8</v>
      </c>
      <c r="I831" s="4">
        <v>10.123076920000001</v>
      </c>
      <c r="J831">
        <v>9.8000000000000007</v>
      </c>
      <c r="K831">
        <v>320</v>
      </c>
      <c r="L831">
        <v>5.8</v>
      </c>
      <c r="M831">
        <v>320</v>
      </c>
      <c r="N831">
        <v>2.2999999999999998</v>
      </c>
      <c r="O831">
        <v>1951</v>
      </c>
      <c r="P831">
        <v>160</v>
      </c>
      <c r="Q831">
        <v>3</v>
      </c>
      <c r="R831">
        <v>16</v>
      </c>
      <c r="S831">
        <v>41.5</v>
      </c>
      <c r="T831">
        <v>7.7</v>
      </c>
      <c r="U831">
        <v>990.9</v>
      </c>
      <c r="V831">
        <v>1018.6</v>
      </c>
      <c r="W831">
        <v>1011.8</v>
      </c>
      <c r="X831">
        <v>1015.4</v>
      </c>
      <c r="Y831">
        <v>22.6</v>
      </c>
      <c r="Z831">
        <v>5.0999999999999996</v>
      </c>
      <c r="AA831">
        <v>36408</v>
      </c>
    </row>
    <row r="832" spans="1:27" x14ac:dyDescent="0.3">
      <c r="A832" s="2">
        <v>44662</v>
      </c>
      <c r="B832">
        <v>33811.308025567843</v>
      </c>
      <c r="C832">
        <v>97470</v>
      </c>
      <c r="D832">
        <f t="shared" si="25"/>
        <v>190663198.79999998</v>
      </c>
      <c r="E832">
        <v>203049200</v>
      </c>
      <c r="F832">
        <v>18.5</v>
      </c>
      <c r="G832">
        <v>9.5</v>
      </c>
      <c r="H832">
        <v>27</v>
      </c>
      <c r="I832" s="4">
        <v>10.81538462</v>
      </c>
      <c r="J832">
        <v>9.9</v>
      </c>
      <c r="K832">
        <v>320</v>
      </c>
      <c r="L832">
        <v>6.1</v>
      </c>
      <c r="M832">
        <v>320</v>
      </c>
      <c r="N832">
        <v>2.4</v>
      </c>
      <c r="O832">
        <v>2072</v>
      </c>
      <c r="P832">
        <v>320</v>
      </c>
      <c r="Q832">
        <v>7.6</v>
      </c>
      <c r="R832">
        <v>31</v>
      </c>
      <c r="S832">
        <v>51.6</v>
      </c>
      <c r="T832">
        <v>10.5</v>
      </c>
      <c r="U832">
        <v>988.1</v>
      </c>
      <c r="V832">
        <v>1016.8</v>
      </c>
      <c r="W832">
        <v>1008</v>
      </c>
      <c r="X832">
        <v>1012.6</v>
      </c>
      <c r="Y832">
        <v>24.5</v>
      </c>
      <c r="Z832">
        <v>7.3</v>
      </c>
      <c r="AA832">
        <v>36408</v>
      </c>
    </row>
    <row r="833" spans="1:27" x14ac:dyDescent="0.3">
      <c r="A833" s="2">
        <v>44663</v>
      </c>
      <c r="B833">
        <v>39876.629666653229</v>
      </c>
      <c r="C833">
        <v>62210</v>
      </c>
      <c r="D833">
        <f t="shared" si="25"/>
        <v>102540020.69999999</v>
      </c>
      <c r="E833">
        <v>109201300</v>
      </c>
      <c r="F833">
        <v>19.7</v>
      </c>
      <c r="G833">
        <v>10.1</v>
      </c>
      <c r="H833">
        <v>28.6</v>
      </c>
      <c r="I833" s="4">
        <v>11.507692309999999</v>
      </c>
      <c r="J833">
        <v>8.5</v>
      </c>
      <c r="K833">
        <v>320</v>
      </c>
      <c r="L833">
        <v>5</v>
      </c>
      <c r="M833">
        <v>320</v>
      </c>
      <c r="N833">
        <v>1.9</v>
      </c>
      <c r="O833">
        <v>1682</v>
      </c>
      <c r="P833">
        <v>160</v>
      </c>
      <c r="Q833">
        <v>10.8</v>
      </c>
      <c r="R833">
        <v>26</v>
      </c>
      <c r="S833">
        <v>61.8</v>
      </c>
      <c r="T833">
        <v>13</v>
      </c>
      <c r="U833">
        <v>985.3</v>
      </c>
      <c r="V833">
        <v>1012.7</v>
      </c>
      <c r="W833">
        <v>1006</v>
      </c>
      <c r="X833">
        <v>1009.5</v>
      </c>
      <c r="Y833">
        <v>23.4</v>
      </c>
      <c r="Z833">
        <v>7.9</v>
      </c>
      <c r="AA833">
        <v>36408</v>
      </c>
    </row>
    <row r="834" spans="1:27" x14ac:dyDescent="0.3">
      <c r="A834" s="2">
        <v>44664</v>
      </c>
      <c r="B834">
        <v>34961.908875818692</v>
      </c>
      <c r="C834">
        <v>67150</v>
      </c>
      <c r="D834">
        <f t="shared" si="25"/>
        <v>129457770.3</v>
      </c>
      <c r="E834">
        <v>137867700</v>
      </c>
      <c r="F834">
        <v>11.4</v>
      </c>
      <c r="G834">
        <v>6.4</v>
      </c>
      <c r="H834">
        <v>20.5</v>
      </c>
      <c r="I834" s="4">
        <v>12.2</v>
      </c>
      <c r="J834">
        <v>9.6</v>
      </c>
      <c r="K834">
        <v>320</v>
      </c>
      <c r="L834">
        <v>6.5</v>
      </c>
      <c r="M834">
        <v>320</v>
      </c>
      <c r="N834">
        <v>1.9</v>
      </c>
      <c r="O834">
        <v>1623</v>
      </c>
      <c r="P834">
        <v>70</v>
      </c>
      <c r="Q834">
        <v>8</v>
      </c>
      <c r="R834">
        <v>51</v>
      </c>
      <c r="S834">
        <v>81.099999999999994</v>
      </c>
      <c r="T834">
        <v>10.8</v>
      </c>
      <c r="U834">
        <v>990.9</v>
      </c>
      <c r="V834">
        <v>1020.8</v>
      </c>
      <c r="W834">
        <v>1008.8</v>
      </c>
      <c r="X834">
        <v>1016.1</v>
      </c>
      <c r="Y834">
        <v>13.7</v>
      </c>
      <c r="Z834">
        <v>6.4</v>
      </c>
      <c r="AA834">
        <v>36408</v>
      </c>
    </row>
    <row r="835" spans="1:27" x14ac:dyDescent="0.3">
      <c r="A835" s="2">
        <v>44665</v>
      </c>
      <c r="B835">
        <v>35941.314777397027</v>
      </c>
      <c r="C835">
        <v>44960</v>
      </c>
      <c r="D835">
        <f t="shared" si="25"/>
        <v>81293173.799999997</v>
      </c>
      <c r="E835">
        <v>86574200</v>
      </c>
      <c r="F835">
        <v>8</v>
      </c>
      <c r="G835">
        <v>6.1</v>
      </c>
      <c r="H835">
        <v>9.9</v>
      </c>
      <c r="I835" s="4">
        <v>5.2</v>
      </c>
      <c r="J835">
        <v>3.4</v>
      </c>
      <c r="K835">
        <v>200</v>
      </c>
      <c r="L835">
        <v>2.4</v>
      </c>
      <c r="M835">
        <v>110</v>
      </c>
      <c r="N835">
        <v>0.9</v>
      </c>
      <c r="O835">
        <v>780</v>
      </c>
      <c r="P835">
        <v>110</v>
      </c>
      <c r="Q835">
        <v>5.3</v>
      </c>
      <c r="R835">
        <v>68</v>
      </c>
      <c r="S835">
        <v>83.6</v>
      </c>
      <c r="T835">
        <v>8.9</v>
      </c>
      <c r="U835">
        <v>994.1</v>
      </c>
      <c r="V835">
        <v>1021.3</v>
      </c>
      <c r="W835">
        <v>1018.3</v>
      </c>
      <c r="X835">
        <v>1019.7</v>
      </c>
      <c r="Y835">
        <v>10.5</v>
      </c>
      <c r="Z835">
        <v>6.1</v>
      </c>
      <c r="AA835">
        <v>36408</v>
      </c>
    </row>
    <row r="836" spans="1:27" x14ac:dyDescent="0.3">
      <c r="A836" s="2">
        <v>44666</v>
      </c>
      <c r="B836">
        <v>29767.847742560822</v>
      </c>
      <c r="C836">
        <v>46900</v>
      </c>
      <c r="D836">
        <f t="shared" si="25"/>
        <v>80862642.299999997</v>
      </c>
      <c r="E836">
        <v>86115700</v>
      </c>
      <c r="F836">
        <v>10.3</v>
      </c>
      <c r="G836">
        <v>5.4</v>
      </c>
      <c r="H836">
        <v>17.7</v>
      </c>
      <c r="I836" s="4">
        <v>0</v>
      </c>
      <c r="J836">
        <v>7</v>
      </c>
      <c r="K836">
        <v>110</v>
      </c>
      <c r="L836">
        <v>4.2</v>
      </c>
      <c r="M836">
        <v>110</v>
      </c>
      <c r="N836">
        <v>1.3</v>
      </c>
      <c r="O836">
        <v>1124</v>
      </c>
      <c r="P836">
        <v>140</v>
      </c>
      <c r="Q836">
        <v>3.9</v>
      </c>
      <c r="R836">
        <v>30</v>
      </c>
      <c r="S836">
        <v>68.8</v>
      </c>
      <c r="T836">
        <v>8.1</v>
      </c>
      <c r="U836">
        <v>992.2</v>
      </c>
      <c r="V836">
        <v>1021</v>
      </c>
      <c r="W836">
        <v>1012.2</v>
      </c>
      <c r="X836">
        <v>1017.6</v>
      </c>
      <c r="Y836">
        <v>18.100000000000001</v>
      </c>
      <c r="Z836">
        <v>3.7</v>
      </c>
      <c r="AA836">
        <v>36408</v>
      </c>
    </row>
    <row r="837" spans="1:27" x14ac:dyDescent="0.3">
      <c r="A837" s="2">
        <v>44667</v>
      </c>
      <c r="B837">
        <v>27982.342003693499</v>
      </c>
      <c r="C837">
        <v>27300</v>
      </c>
      <c r="D837">
        <f t="shared" si="25"/>
        <v>46640599.5</v>
      </c>
      <c r="E837">
        <v>49670500</v>
      </c>
      <c r="F837">
        <v>10.8</v>
      </c>
      <c r="G837">
        <v>1.4</v>
      </c>
      <c r="H837">
        <v>18.399999999999999</v>
      </c>
      <c r="I837" s="4">
        <v>0.15</v>
      </c>
      <c r="J837">
        <v>10.8</v>
      </c>
      <c r="K837">
        <v>320</v>
      </c>
      <c r="L837">
        <v>7.3</v>
      </c>
      <c r="M837">
        <v>320</v>
      </c>
      <c r="N837">
        <v>3.2</v>
      </c>
      <c r="O837">
        <v>2752</v>
      </c>
      <c r="P837">
        <v>320</v>
      </c>
      <c r="Q837">
        <v>-0.4</v>
      </c>
      <c r="R837">
        <v>21</v>
      </c>
      <c r="S837">
        <v>53.8</v>
      </c>
      <c r="T837">
        <v>6.2</v>
      </c>
      <c r="U837">
        <v>991.6</v>
      </c>
      <c r="V837">
        <v>1020</v>
      </c>
      <c r="W837">
        <v>1013.2</v>
      </c>
      <c r="X837">
        <v>1016.9</v>
      </c>
      <c r="Y837">
        <v>15.6</v>
      </c>
      <c r="Z837">
        <v>-0.7</v>
      </c>
      <c r="AA837">
        <v>36408</v>
      </c>
    </row>
    <row r="838" spans="1:27" x14ac:dyDescent="0.3">
      <c r="A838" s="2">
        <v>44668</v>
      </c>
      <c r="B838">
        <v>0</v>
      </c>
      <c r="C838">
        <v>0</v>
      </c>
      <c r="D838">
        <f t="shared" si="25"/>
        <v>0</v>
      </c>
      <c r="E838">
        <v>0</v>
      </c>
      <c r="F838">
        <v>13</v>
      </c>
      <c r="G838">
        <v>2.6</v>
      </c>
      <c r="H838">
        <v>21</v>
      </c>
      <c r="I838" s="4">
        <v>0.3</v>
      </c>
      <c r="J838">
        <v>10.4</v>
      </c>
      <c r="K838">
        <v>290</v>
      </c>
      <c r="L838">
        <v>5.9</v>
      </c>
      <c r="M838">
        <v>290</v>
      </c>
      <c r="N838">
        <v>2.7</v>
      </c>
      <c r="O838">
        <v>2329</v>
      </c>
      <c r="P838">
        <v>290</v>
      </c>
      <c r="Q838">
        <v>-3.1</v>
      </c>
      <c r="R838">
        <v>15</v>
      </c>
      <c r="S838">
        <v>37.1</v>
      </c>
      <c r="T838">
        <v>5</v>
      </c>
      <c r="U838">
        <v>992.1</v>
      </c>
      <c r="V838">
        <v>1019.2</v>
      </c>
      <c r="W838">
        <v>1014.9</v>
      </c>
      <c r="X838">
        <v>1017.2</v>
      </c>
      <c r="Y838">
        <v>18.7</v>
      </c>
      <c r="Z838">
        <v>-0.6</v>
      </c>
      <c r="AA838">
        <v>36408</v>
      </c>
    </row>
    <row r="839" spans="1:27" x14ac:dyDescent="0.3">
      <c r="A839" s="2">
        <v>44669</v>
      </c>
      <c r="B839">
        <v>37116.092272907437</v>
      </c>
      <c r="C839">
        <v>74360</v>
      </c>
      <c r="D839">
        <f t="shared" si="25"/>
        <v>153649884.59999999</v>
      </c>
      <c r="E839">
        <v>163631400</v>
      </c>
      <c r="F839">
        <v>15.6</v>
      </c>
      <c r="G839">
        <v>9.4</v>
      </c>
      <c r="H839">
        <v>20.9</v>
      </c>
      <c r="I839" s="4">
        <v>0.45</v>
      </c>
      <c r="J839">
        <v>10.7</v>
      </c>
      <c r="K839">
        <v>290</v>
      </c>
      <c r="L839">
        <v>6.1</v>
      </c>
      <c r="M839">
        <v>270</v>
      </c>
      <c r="N839">
        <v>3.4</v>
      </c>
      <c r="O839">
        <v>2928</v>
      </c>
      <c r="P839">
        <v>320</v>
      </c>
      <c r="Q839">
        <v>-1.5</v>
      </c>
      <c r="R839">
        <v>19</v>
      </c>
      <c r="S839">
        <v>31.8</v>
      </c>
      <c r="T839">
        <v>5.5</v>
      </c>
      <c r="U839">
        <v>992.2</v>
      </c>
      <c r="V839">
        <v>1018.9</v>
      </c>
      <c r="W839">
        <v>1014.1</v>
      </c>
      <c r="X839">
        <v>1017</v>
      </c>
      <c r="Y839">
        <v>17.600000000000001</v>
      </c>
      <c r="Z839">
        <v>6.4</v>
      </c>
      <c r="AA839">
        <v>36408</v>
      </c>
    </row>
    <row r="840" spans="1:27" x14ac:dyDescent="0.3">
      <c r="A840" s="2">
        <v>44670</v>
      </c>
      <c r="B840">
        <v>35144.811037247098</v>
      </c>
      <c r="C840">
        <v>88280</v>
      </c>
      <c r="D840">
        <f t="shared" si="25"/>
        <v>184618668</v>
      </c>
      <c r="E840">
        <v>196612000</v>
      </c>
      <c r="F840">
        <v>14.5</v>
      </c>
      <c r="G840">
        <v>4</v>
      </c>
      <c r="H840">
        <v>22.5</v>
      </c>
      <c r="I840" s="4">
        <v>0.6</v>
      </c>
      <c r="J840">
        <v>11.7</v>
      </c>
      <c r="K840">
        <v>320</v>
      </c>
      <c r="L840">
        <v>7.6</v>
      </c>
      <c r="M840">
        <v>320</v>
      </c>
      <c r="N840">
        <v>2.8</v>
      </c>
      <c r="O840">
        <v>2419</v>
      </c>
      <c r="P840">
        <v>320</v>
      </c>
      <c r="Q840">
        <v>-0.9</v>
      </c>
      <c r="R840">
        <v>17</v>
      </c>
      <c r="S840">
        <v>39.5</v>
      </c>
      <c r="T840">
        <v>5.8</v>
      </c>
      <c r="U840">
        <v>991.6</v>
      </c>
      <c r="V840">
        <v>1018.9</v>
      </c>
      <c r="W840">
        <v>1013.6</v>
      </c>
      <c r="X840">
        <v>1016.5</v>
      </c>
      <c r="Y840">
        <v>18.5</v>
      </c>
      <c r="Z840">
        <v>1.1000000000000001</v>
      </c>
      <c r="AA840">
        <v>36408</v>
      </c>
    </row>
    <row r="841" spans="1:27" x14ac:dyDescent="0.3">
      <c r="A841" s="2">
        <v>44671</v>
      </c>
      <c r="B841">
        <v>37408.666298827156</v>
      </c>
      <c r="C841">
        <v>57005</v>
      </c>
      <c r="D841">
        <f t="shared" si="25"/>
        <v>112409004.59999999</v>
      </c>
      <c r="E841">
        <v>119711400</v>
      </c>
      <c r="F841">
        <v>15.4</v>
      </c>
      <c r="G841">
        <v>4.2</v>
      </c>
      <c r="H841">
        <v>23.7</v>
      </c>
      <c r="I841" s="4">
        <v>0.75</v>
      </c>
      <c r="J841">
        <v>11.3</v>
      </c>
      <c r="K841">
        <v>340</v>
      </c>
      <c r="L841">
        <v>7.2</v>
      </c>
      <c r="M841">
        <v>320</v>
      </c>
      <c r="N841">
        <v>2.7</v>
      </c>
      <c r="O841">
        <v>2337</v>
      </c>
      <c r="P841">
        <v>290</v>
      </c>
      <c r="Q841">
        <v>0.1</v>
      </c>
      <c r="R841">
        <v>15</v>
      </c>
      <c r="S841">
        <v>40.299999999999997</v>
      </c>
      <c r="T841">
        <v>6.2</v>
      </c>
      <c r="U841">
        <v>990.1</v>
      </c>
      <c r="V841">
        <v>1018.3</v>
      </c>
      <c r="W841">
        <v>1011.1</v>
      </c>
      <c r="X841">
        <v>1014.9</v>
      </c>
      <c r="Y841">
        <v>21.2</v>
      </c>
      <c r="Z841">
        <v>1</v>
      </c>
      <c r="AA841">
        <v>36408</v>
      </c>
    </row>
    <row r="842" spans="1:27" x14ac:dyDescent="0.3">
      <c r="A842" s="2">
        <v>44672</v>
      </c>
      <c r="B842">
        <v>36329.000041134314</v>
      </c>
      <c r="C842">
        <v>78045</v>
      </c>
      <c r="D842">
        <f t="shared" si="25"/>
        <v>147019887.29999998</v>
      </c>
      <c r="E842">
        <v>156570700</v>
      </c>
      <c r="F842">
        <v>11.4</v>
      </c>
      <c r="G842">
        <v>4.5</v>
      </c>
      <c r="H842">
        <v>19.3</v>
      </c>
      <c r="I842" s="4">
        <v>0.9</v>
      </c>
      <c r="J842">
        <v>8</v>
      </c>
      <c r="K842">
        <v>180</v>
      </c>
      <c r="L842">
        <v>5</v>
      </c>
      <c r="M842">
        <v>180</v>
      </c>
      <c r="N842">
        <v>1.6</v>
      </c>
      <c r="O842">
        <v>1421</v>
      </c>
      <c r="P842">
        <v>320</v>
      </c>
      <c r="Q842">
        <v>2.6</v>
      </c>
      <c r="R842">
        <v>33</v>
      </c>
      <c r="S842">
        <v>58.3</v>
      </c>
      <c r="T842">
        <v>7.4</v>
      </c>
      <c r="U842">
        <v>987.7</v>
      </c>
      <c r="V842">
        <v>1015.5</v>
      </c>
      <c r="W842">
        <v>1009.3</v>
      </c>
      <c r="X842">
        <v>1012.8</v>
      </c>
      <c r="Y842">
        <v>14.5</v>
      </c>
      <c r="Z842">
        <v>1.9</v>
      </c>
      <c r="AA842">
        <v>36408</v>
      </c>
    </row>
    <row r="843" spans="1:27" x14ac:dyDescent="0.3">
      <c r="A843" s="2">
        <v>44673</v>
      </c>
      <c r="B843">
        <v>36756.488547169603</v>
      </c>
      <c r="C843">
        <v>82780</v>
      </c>
      <c r="D843">
        <f t="shared" si="25"/>
        <v>157224845.39999998</v>
      </c>
      <c r="E843">
        <v>167438600</v>
      </c>
      <c r="F843">
        <v>15.4</v>
      </c>
      <c r="G843">
        <v>4.7</v>
      </c>
      <c r="H843">
        <v>24.3</v>
      </c>
      <c r="I843" s="4">
        <v>1.05</v>
      </c>
      <c r="J843">
        <v>10.7</v>
      </c>
      <c r="K843">
        <v>320</v>
      </c>
      <c r="L843">
        <v>6.7</v>
      </c>
      <c r="M843">
        <v>320</v>
      </c>
      <c r="N843">
        <v>2</v>
      </c>
      <c r="O843">
        <v>1770</v>
      </c>
      <c r="P843">
        <v>320</v>
      </c>
      <c r="Q843">
        <v>8.6</v>
      </c>
      <c r="R843">
        <v>42</v>
      </c>
      <c r="S843">
        <v>67.3</v>
      </c>
      <c r="T843">
        <v>11.4</v>
      </c>
      <c r="U843">
        <v>985.2</v>
      </c>
      <c r="V843">
        <v>1012.7</v>
      </c>
      <c r="W843">
        <v>1005.8</v>
      </c>
      <c r="X843">
        <v>1009.9</v>
      </c>
      <c r="Y843">
        <v>19.2</v>
      </c>
      <c r="Z843">
        <v>2.6</v>
      </c>
      <c r="AA843">
        <v>36408</v>
      </c>
    </row>
    <row r="844" spans="1:27" x14ac:dyDescent="0.3">
      <c r="A844" s="2">
        <v>44674</v>
      </c>
      <c r="B844">
        <v>26563.719440379169</v>
      </c>
      <c r="C844">
        <v>19500</v>
      </c>
      <c r="D844">
        <f t="shared" si="25"/>
        <v>33068575.199999999</v>
      </c>
      <c r="E844">
        <v>35216800</v>
      </c>
      <c r="F844">
        <v>17.100000000000001</v>
      </c>
      <c r="G844">
        <v>11.1</v>
      </c>
      <c r="H844">
        <v>24.1</v>
      </c>
      <c r="I844" s="4">
        <v>1.2</v>
      </c>
      <c r="J844">
        <v>10.5</v>
      </c>
      <c r="K844">
        <v>320</v>
      </c>
      <c r="L844">
        <v>6.7</v>
      </c>
      <c r="M844">
        <v>320</v>
      </c>
      <c r="N844">
        <v>2.4</v>
      </c>
      <c r="O844">
        <v>2065</v>
      </c>
      <c r="P844">
        <v>140</v>
      </c>
      <c r="Q844">
        <v>7.1</v>
      </c>
      <c r="R844">
        <v>21</v>
      </c>
      <c r="S844">
        <v>56.9</v>
      </c>
      <c r="T844">
        <v>10.199999999999999</v>
      </c>
      <c r="U844">
        <v>987.6</v>
      </c>
      <c r="V844">
        <v>1015</v>
      </c>
      <c r="W844">
        <v>1009</v>
      </c>
      <c r="X844">
        <v>1012.2</v>
      </c>
      <c r="Y844">
        <v>23.1</v>
      </c>
      <c r="Z844">
        <v>8.9</v>
      </c>
      <c r="AA844">
        <v>36408</v>
      </c>
    </row>
    <row r="845" spans="1:27" x14ac:dyDescent="0.3">
      <c r="A845" s="2">
        <v>44675</v>
      </c>
      <c r="B845">
        <v>0</v>
      </c>
      <c r="C845">
        <v>0</v>
      </c>
      <c r="D845">
        <f t="shared" si="25"/>
        <v>0</v>
      </c>
      <c r="E845">
        <v>0</v>
      </c>
      <c r="F845">
        <v>18.399999999999999</v>
      </c>
      <c r="G845">
        <v>7.8</v>
      </c>
      <c r="H845">
        <v>27.1</v>
      </c>
      <c r="I845" s="4">
        <v>1.35</v>
      </c>
      <c r="J845">
        <v>10.7</v>
      </c>
      <c r="K845">
        <v>320</v>
      </c>
      <c r="L845">
        <v>7.2</v>
      </c>
      <c r="M845">
        <v>320</v>
      </c>
      <c r="N845">
        <v>3.3</v>
      </c>
      <c r="O845">
        <v>2888</v>
      </c>
      <c r="P845">
        <v>320</v>
      </c>
      <c r="Q845">
        <v>7.5</v>
      </c>
      <c r="R845">
        <v>16</v>
      </c>
      <c r="S845">
        <v>56.4</v>
      </c>
      <c r="T845">
        <v>10.5</v>
      </c>
      <c r="U845">
        <v>985.6</v>
      </c>
      <c r="V845">
        <v>1013.2</v>
      </c>
      <c r="W845">
        <v>1006.4</v>
      </c>
      <c r="X845">
        <v>1010</v>
      </c>
      <c r="Y845">
        <v>23.5</v>
      </c>
      <c r="Z845">
        <v>5.0999999999999996</v>
      </c>
      <c r="AA845">
        <v>36408</v>
      </c>
    </row>
    <row r="846" spans="1:27" x14ac:dyDescent="0.3">
      <c r="A846" s="2">
        <v>44676</v>
      </c>
      <c r="B846">
        <v>33348.366110740957</v>
      </c>
      <c r="C846">
        <v>76300</v>
      </c>
      <c r="D846">
        <f t="shared" si="25"/>
        <v>155367033.89999998</v>
      </c>
      <c r="E846">
        <v>165460100</v>
      </c>
      <c r="F846">
        <v>19.3</v>
      </c>
      <c r="G846">
        <v>12.8</v>
      </c>
      <c r="H846">
        <v>26.2</v>
      </c>
      <c r="I846" s="4">
        <v>1.5</v>
      </c>
      <c r="J846">
        <v>11.5</v>
      </c>
      <c r="K846">
        <v>320</v>
      </c>
      <c r="L846">
        <v>7.7</v>
      </c>
      <c r="M846">
        <v>320</v>
      </c>
      <c r="N846">
        <v>2</v>
      </c>
      <c r="O846">
        <v>1752</v>
      </c>
      <c r="P846">
        <v>320</v>
      </c>
      <c r="Q846">
        <v>11.5</v>
      </c>
      <c r="R846">
        <v>33</v>
      </c>
      <c r="S846">
        <v>64</v>
      </c>
      <c r="T846">
        <v>13.7</v>
      </c>
      <c r="U846">
        <v>986.5</v>
      </c>
      <c r="V846">
        <v>1014</v>
      </c>
      <c r="W846">
        <v>1008.1</v>
      </c>
      <c r="X846">
        <v>1010.9</v>
      </c>
      <c r="Y846">
        <v>25.1</v>
      </c>
      <c r="Z846">
        <v>10.6</v>
      </c>
      <c r="AA846">
        <v>36408</v>
      </c>
    </row>
    <row r="847" spans="1:27" x14ac:dyDescent="0.3">
      <c r="A847" s="2">
        <v>44677</v>
      </c>
      <c r="B847">
        <v>32206.478199400699</v>
      </c>
      <c r="C847">
        <v>48330</v>
      </c>
      <c r="D847">
        <f t="shared" si="25"/>
        <v>86883885.899999991</v>
      </c>
      <c r="E847">
        <v>92528100</v>
      </c>
      <c r="F847">
        <v>17.899999999999999</v>
      </c>
      <c r="G847">
        <v>13.9</v>
      </c>
      <c r="H847">
        <v>22.6</v>
      </c>
      <c r="I847" s="4">
        <v>24.6</v>
      </c>
      <c r="J847">
        <v>11.6</v>
      </c>
      <c r="K847">
        <v>320</v>
      </c>
      <c r="L847">
        <v>7.5</v>
      </c>
      <c r="M847">
        <v>320</v>
      </c>
      <c r="N847">
        <v>2.5</v>
      </c>
      <c r="O847">
        <v>2194</v>
      </c>
      <c r="P847">
        <v>320</v>
      </c>
      <c r="Q847">
        <v>14.5</v>
      </c>
      <c r="R847">
        <v>62</v>
      </c>
      <c r="S847">
        <v>82.6</v>
      </c>
      <c r="T847">
        <v>16.600000000000001</v>
      </c>
      <c r="U847">
        <v>978.3</v>
      </c>
      <c r="V847">
        <v>1009.4</v>
      </c>
      <c r="W847">
        <v>999.9</v>
      </c>
      <c r="X847">
        <v>1002.5</v>
      </c>
      <c r="Y847">
        <v>19.100000000000001</v>
      </c>
      <c r="Z847">
        <v>13.9</v>
      </c>
      <c r="AA847">
        <v>36408</v>
      </c>
    </row>
    <row r="848" spans="1:27" x14ac:dyDescent="0.3">
      <c r="A848" s="2">
        <v>44678</v>
      </c>
      <c r="B848">
        <v>32594.021657610141</v>
      </c>
      <c r="C848">
        <v>68140</v>
      </c>
      <c r="D848">
        <f t="shared" si="25"/>
        <v>119717711.09999999</v>
      </c>
      <c r="E848">
        <v>127494900</v>
      </c>
      <c r="F848">
        <v>15.9</v>
      </c>
      <c r="G848">
        <v>9.9</v>
      </c>
      <c r="H848">
        <v>21.6</v>
      </c>
      <c r="I848" s="4">
        <v>19</v>
      </c>
      <c r="J848">
        <v>13</v>
      </c>
      <c r="K848">
        <v>290</v>
      </c>
      <c r="L848">
        <v>6.6</v>
      </c>
      <c r="M848">
        <v>290</v>
      </c>
      <c r="N848">
        <v>2.8</v>
      </c>
      <c r="O848">
        <v>2393</v>
      </c>
      <c r="P848">
        <v>160</v>
      </c>
      <c r="Q848">
        <v>6.7</v>
      </c>
      <c r="R848">
        <v>36</v>
      </c>
      <c r="S848">
        <v>57</v>
      </c>
      <c r="T848">
        <v>9.9</v>
      </c>
      <c r="U848">
        <v>989.6</v>
      </c>
      <c r="V848">
        <v>1019.9</v>
      </c>
      <c r="W848">
        <v>1005.4</v>
      </c>
      <c r="X848">
        <v>1014.3</v>
      </c>
      <c r="Y848">
        <v>22.2</v>
      </c>
      <c r="Z848">
        <v>8.4</v>
      </c>
      <c r="AA848">
        <v>36408</v>
      </c>
    </row>
    <row r="849" spans="1:27" x14ac:dyDescent="0.3">
      <c r="A849" s="2">
        <v>44679</v>
      </c>
      <c r="B849">
        <v>29972.136429601109</v>
      </c>
      <c r="C849">
        <v>59740</v>
      </c>
      <c r="D849">
        <f t="shared" si="25"/>
        <v>111758934.89999999</v>
      </c>
      <c r="E849">
        <v>119019100</v>
      </c>
      <c r="F849">
        <v>14.4</v>
      </c>
      <c r="G849">
        <v>7.7</v>
      </c>
      <c r="H849">
        <v>21.9</v>
      </c>
      <c r="I849" s="4">
        <v>13.4</v>
      </c>
      <c r="J849">
        <v>6.6</v>
      </c>
      <c r="K849">
        <v>140</v>
      </c>
      <c r="L849">
        <v>4.2</v>
      </c>
      <c r="M849">
        <v>140</v>
      </c>
      <c r="N849">
        <v>1.8</v>
      </c>
      <c r="O849">
        <v>1575</v>
      </c>
      <c r="P849">
        <v>160</v>
      </c>
      <c r="Q849">
        <v>8</v>
      </c>
      <c r="R849">
        <v>37</v>
      </c>
      <c r="S849">
        <v>69</v>
      </c>
      <c r="T849">
        <v>10.7</v>
      </c>
      <c r="U849">
        <v>992.5</v>
      </c>
      <c r="V849">
        <v>1020.6</v>
      </c>
      <c r="W849">
        <v>1013.8</v>
      </c>
      <c r="X849">
        <v>1017.4</v>
      </c>
      <c r="Y849">
        <v>21.5</v>
      </c>
      <c r="Z849">
        <v>6.9</v>
      </c>
      <c r="AA849">
        <v>36408</v>
      </c>
    </row>
    <row r="850" spans="1:27" x14ac:dyDescent="0.3">
      <c r="A850" s="2">
        <v>44680</v>
      </c>
      <c r="B850">
        <v>30812.585709346829</v>
      </c>
      <c r="C850">
        <v>67040</v>
      </c>
      <c r="D850">
        <f t="shared" si="25"/>
        <v>118012581</v>
      </c>
      <c r="E850">
        <v>125679000</v>
      </c>
      <c r="F850">
        <v>10.6</v>
      </c>
      <c r="G850">
        <v>7.1</v>
      </c>
      <c r="H850">
        <v>13.7</v>
      </c>
      <c r="I850" s="4">
        <v>7.8</v>
      </c>
      <c r="J850">
        <v>6.6</v>
      </c>
      <c r="K850">
        <v>20</v>
      </c>
      <c r="L850">
        <v>3</v>
      </c>
      <c r="M850">
        <v>250</v>
      </c>
      <c r="N850">
        <v>1.3</v>
      </c>
      <c r="O850">
        <v>1112</v>
      </c>
      <c r="P850">
        <v>20</v>
      </c>
      <c r="Q850">
        <v>5.0999999999999996</v>
      </c>
      <c r="R850">
        <v>55</v>
      </c>
      <c r="S850">
        <v>69.5</v>
      </c>
      <c r="T850">
        <v>8.8000000000000007</v>
      </c>
      <c r="U850">
        <v>991.8</v>
      </c>
      <c r="V850">
        <v>1021.7</v>
      </c>
      <c r="W850">
        <v>1014.7</v>
      </c>
      <c r="X850">
        <v>1017.1</v>
      </c>
      <c r="Y850">
        <v>13.5</v>
      </c>
      <c r="Z850">
        <v>7.1</v>
      </c>
      <c r="AA850">
        <v>36408</v>
      </c>
    </row>
    <row r="851" spans="1:27" x14ac:dyDescent="0.3">
      <c r="A851" s="2">
        <v>44681</v>
      </c>
      <c r="B851">
        <v>29432.176762905499</v>
      </c>
      <c r="C851">
        <v>16960</v>
      </c>
      <c r="D851">
        <f t="shared" si="25"/>
        <v>27046580.399999999</v>
      </c>
      <c r="E851">
        <v>28803600</v>
      </c>
      <c r="F851">
        <v>12.2</v>
      </c>
      <c r="G851">
        <v>8.3000000000000007</v>
      </c>
      <c r="H851">
        <v>16.8</v>
      </c>
      <c r="I851" s="4">
        <v>5.2</v>
      </c>
      <c r="J851">
        <v>11</v>
      </c>
      <c r="K851">
        <v>290</v>
      </c>
      <c r="L851">
        <v>7.2</v>
      </c>
      <c r="M851">
        <v>320</v>
      </c>
      <c r="N851">
        <v>2.5</v>
      </c>
      <c r="O851">
        <v>2185</v>
      </c>
      <c r="P851">
        <v>320</v>
      </c>
      <c r="Q851">
        <v>5.0999999999999996</v>
      </c>
      <c r="R851">
        <v>44</v>
      </c>
      <c r="S851">
        <v>63.8</v>
      </c>
      <c r="T851">
        <v>8.8000000000000007</v>
      </c>
      <c r="U851">
        <v>992.1</v>
      </c>
      <c r="V851">
        <v>1021.5</v>
      </c>
      <c r="W851">
        <v>1012.7</v>
      </c>
      <c r="X851">
        <v>1017.3</v>
      </c>
      <c r="Y851">
        <v>16.600000000000001</v>
      </c>
      <c r="Z851">
        <v>8.3000000000000007</v>
      </c>
      <c r="AA851">
        <v>36408</v>
      </c>
    </row>
    <row r="852" spans="1:27" x14ac:dyDescent="0.3">
      <c r="A852" s="2">
        <v>44682</v>
      </c>
      <c r="B852">
        <v>0</v>
      </c>
      <c r="C852">
        <v>0</v>
      </c>
      <c r="D852">
        <f>E852*0.945</f>
        <v>0</v>
      </c>
      <c r="E852">
        <v>0</v>
      </c>
      <c r="F852">
        <v>12.7</v>
      </c>
      <c r="G852">
        <v>8.1</v>
      </c>
      <c r="H852">
        <v>17.8</v>
      </c>
      <c r="I852" s="4">
        <v>2.6</v>
      </c>
      <c r="J852">
        <v>13.1</v>
      </c>
      <c r="K852">
        <v>320</v>
      </c>
      <c r="L852">
        <v>7.8</v>
      </c>
      <c r="M852">
        <v>320</v>
      </c>
      <c r="N852">
        <v>4</v>
      </c>
      <c r="O852">
        <v>3487</v>
      </c>
      <c r="P852">
        <v>290</v>
      </c>
      <c r="Q852">
        <v>-0.2</v>
      </c>
      <c r="R852">
        <v>23</v>
      </c>
      <c r="S852">
        <v>45</v>
      </c>
      <c r="T852">
        <v>6.2</v>
      </c>
      <c r="U852">
        <v>987.5</v>
      </c>
      <c r="V852">
        <v>1015.3</v>
      </c>
      <c r="W852">
        <v>1009.7</v>
      </c>
      <c r="X852">
        <v>1012.5</v>
      </c>
      <c r="Y852">
        <v>17.3</v>
      </c>
      <c r="Z852">
        <v>3.5</v>
      </c>
      <c r="AA852">
        <v>36422</v>
      </c>
    </row>
    <row r="853" spans="1:27" x14ac:dyDescent="0.3">
      <c r="A853" s="2">
        <v>44683</v>
      </c>
      <c r="B853">
        <v>36362.893545313193</v>
      </c>
      <c r="C853">
        <v>130250</v>
      </c>
      <c r="D853">
        <f t="shared" ref="D853:D882" si="26">E853*0.945</f>
        <v>258322176</v>
      </c>
      <c r="E853">
        <v>273356800</v>
      </c>
      <c r="F853">
        <v>11</v>
      </c>
      <c r="G853">
        <v>5.0999999999999996</v>
      </c>
      <c r="H853">
        <v>17.899999999999999</v>
      </c>
      <c r="I853" s="4">
        <v>0</v>
      </c>
      <c r="J853">
        <v>11.7</v>
      </c>
      <c r="K853">
        <v>270</v>
      </c>
      <c r="L853">
        <v>7.2</v>
      </c>
      <c r="M853">
        <v>290</v>
      </c>
      <c r="N853">
        <v>2.7</v>
      </c>
      <c r="O853">
        <v>2372</v>
      </c>
      <c r="P853">
        <v>320</v>
      </c>
      <c r="Q853">
        <v>3.2</v>
      </c>
      <c r="R853">
        <v>29</v>
      </c>
      <c r="S853">
        <v>63</v>
      </c>
      <c r="T853">
        <v>7.7</v>
      </c>
      <c r="U853">
        <v>988.7</v>
      </c>
      <c r="V853">
        <v>1018.7</v>
      </c>
      <c r="W853">
        <v>1011.1</v>
      </c>
      <c r="X853">
        <v>1013.9</v>
      </c>
      <c r="Y853">
        <v>18.600000000000001</v>
      </c>
      <c r="Z853">
        <v>2.6</v>
      </c>
      <c r="AA853">
        <v>36422</v>
      </c>
    </row>
    <row r="854" spans="1:27" x14ac:dyDescent="0.3">
      <c r="A854" s="2">
        <v>44684</v>
      </c>
      <c r="B854">
        <v>32924.113281598417</v>
      </c>
      <c r="C854">
        <v>59070</v>
      </c>
      <c r="D854">
        <f t="shared" si="26"/>
        <v>116191435.5</v>
      </c>
      <c r="E854">
        <v>122953900</v>
      </c>
      <c r="F854">
        <v>12.9</v>
      </c>
      <c r="G854">
        <v>1.7</v>
      </c>
      <c r="H854">
        <v>21.4</v>
      </c>
      <c r="I854" s="4">
        <v>0.05</v>
      </c>
      <c r="J854">
        <v>11.2</v>
      </c>
      <c r="K854">
        <v>290</v>
      </c>
      <c r="L854">
        <v>7.2</v>
      </c>
      <c r="M854">
        <v>320</v>
      </c>
      <c r="N854">
        <v>3.1</v>
      </c>
      <c r="O854">
        <v>2668</v>
      </c>
      <c r="P854">
        <v>320</v>
      </c>
      <c r="Q854">
        <v>1.7</v>
      </c>
      <c r="R854">
        <v>22</v>
      </c>
      <c r="S854">
        <v>54.5</v>
      </c>
      <c r="T854">
        <v>6.9</v>
      </c>
      <c r="U854">
        <v>993.5</v>
      </c>
      <c r="V854">
        <v>1021.3</v>
      </c>
      <c r="W854">
        <v>1015.9</v>
      </c>
      <c r="X854">
        <v>1018.6</v>
      </c>
      <c r="Y854">
        <v>19.5</v>
      </c>
      <c r="Z854">
        <v>-1.3</v>
      </c>
      <c r="AA854">
        <v>36422</v>
      </c>
    </row>
    <row r="855" spans="1:27" x14ac:dyDescent="0.3">
      <c r="A855" s="2">
        <v>44685</v>
      </c>
      <c r="B855">
        <v>31496.11468004893</v>
      </c>
      <c r="C855">
        <v>71300</v>
      </c>
      <c r="D855">
        <f t="shared" si="26"/>
        <v>136876446</v>
      </c>
      <c r="E855">
        <v>144842800</v>
      </c>
      <c r="F855">
        <v>17.399999999999999</v>
      </c>
      <c r="G855">
        <v>6</v>
      </c>
      <c r="H855">
        <v>25.5</v>
      </c>
      <c r="I855" s="4">
        <v>0.1</v>
      </c>
      <c r="J855">
        <v>13.1</v>
      </c>
      <c r="K855">
        <v>320</v>
      </c>
      <c r="L855">
        <v>8.6999999999999993</v>
      </c>
      <c r="M855">
        <v>320</v>
      </c>
      <c r="N855">
        <v>3.7</v>
      </c>
      <c r="O855">
        <v>3164</v>
      </c>
      <c r="P855">
        <v>320</v>
      </c>
      <c r="Q855">
        <v>5</v>
      </c>
      <c r="R855">
        <v>24</v>
      </c>
      <c r="S855">
        <v>48.6</v>
      </c>
      <c r="T855">
        <v>8.8000000000000007</v>
      </c>
      <c r="U855">
        <v>993.5</v>
      </c>
      <c r="V855">
        <v>1020.7</v>
      </c>
      <c r="W855">
        <v>1015.2</v>
      </c>
      <c r="X855">
        <v>1018.2</v>
      </c>
      <c r="Y855">
        <v>23.1</v>
      </c>
      <c r="Z855">
        <v>2.8</v>
      </c>
      <c r="AA855">
        <v>36422</v>
      </c>
    </row>
    <row r="856" spans="1:27" x14ac:dyDescent="0.3">
      <c r="A856" s="2">
        <v>44686</v>
      </c>
      <c r="B856">
        <v>29638.30640311784</v>
      </c>
      <c r="C856">
        <v>58135</v>
      </c>
      <c r="D856">
        <f t="shared" si="26"/>
        <v>101154501</v>
      </c>
      <c r="E856">
        <v>107041800</v>
      </c>
      <c r="F856">
        <v>17.399999999999999</v>
      </c>
      <c r="G856">
        <v>7.5</v>
      </c>
      <c r="H856">
        <v>26.7</v>
      </c>
      <c r="I856" s="4">
        <v>0.15</v>
      </c>
      <c r="J856">
        <v>10.3</v>
      </c>
      <c r="K856">
        <v>320</v>
      </c>
      <c r="L856">
        <v>6.1</v>
      </c>
      <c r="M856">
        <v>320</v>
      </c>
      <c r="N856">
        <v>2.2000000000000002</v>
      </c>
      <c r="O856">
        <v>1866</v>
      </c>
      <c r="P856">
        <v>290</v>
      </c>
      <c r="Q856">
        <v>6.1</v>
      </c>
      <c r="R856">
        <v>22</v>
      </c>
      <c r="S856">
        <v>54.1</v>
      </c>
      <c r="T856">
        <v>9.5</v>
      </c>
      <c r="U856">
        <v>993.1</v>
      </c>
      <c r="V856">
        <v>1020.6</v>
      </c>
      <c r="W856">
        <v>1014.5</v>
      </c>
      <c r="X856">
        <v>1017.8</v>
      </c>
      <c r="Y856">
        <v>25.1</v>
      </c>
      <c r="Z856">
        <v>4.0999999999999996</v>
      </c>
      <c r="AA856">
        <v>36422</v>
      </c>
    </row>
    <row r="857" spans="1:27" x14ac:dyDescent="0.3">
      <c r="A857" s="2">
        <v>44687</v>
      </c>
      <c r="B857">
        <v>29676.885677725561</v>
      </c>
      <c r="C857">
        <v>42520</v>
      </c>
      <c r="D857">
        <f t="shared" si="26"/>
        <v>90948501</v>
      </c>
      <c r="E857">
        <v>96241800</v>
      </c>
      <c r="F857">
        <v>18.3</v>
      </c>
      <c r="G857">
        <v>7.7</v>
      </c>
      <c r="H857">
        <v>25.9</v>
      </c>
      <c r="I857" s="4">
        <v>0.2</v>
      </c>
      <c r="J857">
        <v>10.7</v>
      </c>
      <c r="K857">
        <v>290</v>
      </c>
      <c r="L857">
        <v>7.4</v>
      </c>
      <c r="M857">
        <v>290</v>
      </c>
      <c r="N857">
        <v>3.1</v>
      </c>
      <c r="O857">
        <v>2651</v>
      </c>
      <c r="P857">
        <v>290</v>
      </c>
      <c r="Q857">
        <v>9.6</v>
      </c>
      <c r="R857">
        <v>36</v>
      </c>
      <c r="S857">
        <v>60.3</v>
      </c>
      <c r="T857">
        <v>12.1</v>
      </c>
      <c r="U857">
        <v>990.9</v>
      </c>
      <c r="V857">
        <v>1018.5</v>
      </c>
      <c r="W857">
        <v>1012.6</v>
      </c>
      <c r="X857">
        <v>1015.4</v>
      </c>
      <c r="Y857">
        <v>25</v>
      </c>
      <c r="Z857">
        <v>4.8</v>
      </c>
      <c r="AA857">
        <v>36422</v>
      </c>
    </row>
    <row r="858" spans="1:27" x14ac:dyDescent="0.3">
      <c r="A858" s="2">
        <v>44688</v>
      </c>
      <c r="B858">
        <v>29277.37146239369</v>
      </c>
      <c r="C858">
        <v>6260</v>
      </c>
      <c r="D858">
        <f t="shared" si="26"/>
        <v>15946969.5</v>
      </c>
      <c r="E858">
        <v>16875100</v>
      </c>
      <c r="F858">
        <v>17.100000000000001</v>
      </c>
      <c r="G858">
        <v>10.4</v>
      </c>
      <c r="H858">
        <v>22.6</v>
      </c>
      <c r="I858" s="4">
        <v>0.25</v>
      </c>
      <c r="J858">
        <v>11.9</v>
      </c>
      <c r="K858">
        <v>320</v>
      </c>
      <c r="L858">
        <v>7.6</v>
      </c>
      <c r="M858">
        <v>320</v>
      </c>
      <c r="N858">
        <v>4.3</v>
      </c>
      <c r="O858">
        <v>3735</v>
      </c>
      <c r="P858">
        <v>320</v>
      </c>
      <c r="Q858">
        <v>8.6</v>
      </c>
      <c r="R858">
        <v>29</v>
      </c>
      <c r="S858">
        <v>59.6</v>
      </c>
      <c r="T858">
        <v>11.3</v>
      </c>
      <c r="U858">
        <v>991.9</v>
      </c>
      <c r="V858">
        <v>1021.3</v>
      </c>
      <c r="W858">
        <v>1013.7</v>
      </c>
      <c r="X858">
        <v>1016.5</v>
      </c>
      <c r="Y858">
        <v>23</v>
      </c>
      <c r="Z858">
        <v>9</v>
      </c>
      <c r="AA858">
        <v>36422</v>
      </c>
    </row>
    <row r="859" spans="1:27" x14ac:dyDescent="0.3">
      <c r="A859" s="2">
        <v>44689</v>
      </c>
      <c r="B859">
        <v>0</v>
      </c>
      <c r="C859">
        <v>0</v>
      </c>
      <c r="D859">
        <f t="shared" si="26"/>
        <v>0</v>
      </c>
      <c r="E859">
        <v>0</v>
      </c>
      <c r="F859">
        <v>12.8</v>
      </c>
      <c r="G859">
        <v>6.8</v>
      </c>
      <c r="H859">
        <v>17.8</v>
      </c>
      <c r="I859" s="4">
        <v>0.3</v>
      </c>
      <c r="J859">
        <v>4.7</v>
      </c>
      <c r="K859">
        <v>110</v>
      </c>
      <c r="L859">
        <v>2.5</v>
      </c>
      <c r="M859">
        <v>320</v>
      </c>
      <c r="N859">
        <v>1.3</v>
      </c>
      <c r="O859">
        <v>1102</v>
      </c>
      <c r="P859">
        <v>320</v>
      </c>
      <c r="Q859">
        <v>5.6</v>
      </c>
      <c r="R859">
        <v>37</v>
      </c>
      <c r="S859">
        <v>64.400000000000006</v>
      </c>
      <c r="T859">
        <v>9.1</v>
      </c>
      <c r="U859">
        <v>994.7</v>
      </c>
      <c r="V859">
        <v>1023.2</v>
      </c>
      <c r="W859">
        <v>1016.4</v>
      </c>
      <c r="X859">
        <v>1019.9</v>
      </c>
      <c r="Y859">
        <v>18.7</v>
      </c>
      <c r="Z859">
        <v>5</v>
      </c>
      <c r="AA859">
        <v>36422</v>
      </c>
    </row>
    <row r="860" spans="1:27" x14ac:dyDescent="0.3">
      <c r="A860" s="2">
        <v>44690</v>
      </c>
      <c r="B860">
        <v>29529.94433278147</v>
      </c>
      <c r="C860">
        <v>49590</v>
      </c>
      <c r="D860">
        <f t="shared" si="26"/>
        <v>102587782.5</v>
      </c>
      <c r="E860">
        <v>108558500</v>
      </c>
      <c r="F860">
        <v>14.7</v>
      </c>
      <c r="G860">
        <v>8.6</v>
      </c>
      <c r="H860">
        <v>23.9</v>
      </c>
      <c r="I860" s="4">
        <v>0.7</v>
      </c>
      <c r="J860">
        <v>8.6999999999999993</v>
      </c>
      <c r="K860">
        <v>180</v>
      </c>
      <c r="L860">
        <v>4.4000000000000004</v>
      </c>
      <c r="M860">
        <v>140</v>
      </c>
      <c r="N860">
        <v>2.1</v>
      </c>
      <c r="O860">
        <v>1798</v>
      </c>
      <c r="P860">
        <v>110</v>
      </c>
      <c r="Q860">
        <v>3.3</v>
      </c>
      <c r="R860">
        <v>18</v>
      </c>
      <c r="S860">
        <v>53.8</v>
      </c>
      <c r="T860">
        <v>8</v>
      </c>
      <c r="U860">
        <v>993.9</v>
      </c>
      <c r="V860">
        <v>1020.7</v>
      </c>
      <c r="W860">
        <v>1015.9</v>
      </c>
      <c r="X860">
        <v>1018.8</v>
      </c>
      <c r="Y860">
        <v>23.2</v>
      </c>
      <c r="Z860">
        <v>6.3</v>
      </c>
      <c r="AA860">
        <v>36422</v>
      </c>
    </row>
    <row r="861" spans="1:27" x14ac:dyDescent="0.3">
      <c r="A861" s="2">
        <v>44691</v>
      </c>
      <c r="B861">
        <v>36090.295080284966</v>
      </c>
      <c r="C861">
        <v>61270</v>
      </c>
      <c r="D861">
        <f t="shared" si="26"/>
        <v>123913739.25</v>
      </c>
      <c r="E861">
        <v>131125650</v>
      </c>
      <c r="F861">
        <v>14.3</v>
      </c>
      <c r="G861">
        <v>5.6</v>
      </c>
      <c r="H861">
        <v>23.5</v>
      </c>
      <c r="I861" s="4">
        <v>0.92500000000000004</v>
      </c>
      <c r="J861">
        <v>6.8</v>
      </c>
      <c r="K861">
        <v>110</v>
      </c>
      <c r="L861">
        <v>3.9</v>
      </c>
      <c r="M861">
        <v>160</v>
      </c>
      <c r="N861">
        <v>1.6</v>
      </c>
      <c r="O861">
        <v>1406</v>
      </c>
      <c r="P861">
        <v>320</v>
      </c>
      <c r="Q861">
        <v>2.4</v>
      </c>
      <c r="R861">
        <v>18</v>
      </c>
      <c r="S861">
        <v>51</v>
      </c>
      <c r="T861">
        <v>7.3</v>
      </c>
      <c r="U861">
        <v>992.5</v>
      </c>
      <c r="V861">
        <v>1020.7</v>
      </c>
      <c r="W861">
        <v>1013.7</v>
      </c>
      <c r="X861">
        <v>1017.5</v>
      </c>
      <c r="Y861">
        <v>24.2</v>
      </c>
      <c r="Z861">
        <v>3</v>
      </c>
      <c r="AA861">
        <v>36422</v>
      </c>
    </row>
    <row r="862" spans="1:27" x14ac:dyDescent="0.3">
      <c r="A862" s="2">
        <v>44692</v>
      </c>
      <c r="B862">
        <v>34332.962309999952</v>
      </c>
      <c r="C862">
        <v>42640</v>
      </c>
      <c r="D862">
        <f t="shared" si="26"/>
        <v>90310059</v>
      </c>
      <c r="E862">
        <v>95566200</v>
      </c>
      <c r="F862">
        <v>18</v>
      </c>
      <c r="G862">
        <v>8.6</v>
      </c>
      <c r="H862">
        <v>24.6</v>
      </c>
      <c r="I862" s="4">
        <v>1.1499999999999999</v>
      </c>
      <c r="J862">
        <v>6.4</v>
      </c>
      <c r="K862">
        <v>290</v>
      </c>
      <c r="L862">
        <v>3.9</v>
      </c>
      <c r="M862">
        <v>320</v>
      </c>
      <c r="N862">
        <v>1.6</v>
      </c>
      <c r="O862">
        <v>1395</v>
      </c>
      <c r="P862">
        <v>140</v>
      </c>
      <c r="Q862">
        <v>7.5</v>
      </c>
      <c r="R862">
        <v>34</v>
      </c>
      <c r="S862">
        <v>52.6</v>
      </c>
      <c r="T862">
        <v>10.5</v>
      </c>
      <c r="U862">
        <v>990</v>
      </c>
      <c r="V862">
        <v>1017.3</v>
      </c>
      <c r="W862">
        <v>1011.9</v>
      </c>
      <c r="X862">
        <v>1014.4</v>
      </c>
      <c r="Y862">
        <v>26.8</v>
      </c>
      <c r="Z862">
        <v>6.6</v>
      </c>
      <c r="AA862">
        <v>36422</v>
      </c>
    </row>
    <row r="863" spans="1:27" x14ac:dyDescent="0.3">
      <c r="A863" s="2">
        <v>44693</v>
      </c>
      <c r="B863">
        <v>36700.145652377643</v>
      </c>
      <c r="C863">
        <v>47470</v>
      </c>
      <c r="D863">
        <f t="shared" si="26"/>
        <v>88784167.5</v>
      </c>
      <c r="E863">
        <v>93951500</v>
      </c>
      <c r="F863">
        <v>19.3</v>
      </c>
      <c r="G863">
        <v>13.9</v>
      </c>
      <c r="H863">
        <v>24.9</v>
      </c>
      <c r="I863" s="4">
        <v>1.375</v>
      </c>
      <c r="J863">
        <v>8.5</v>
      </c>
      <c r="K863">
        <v>320</v>
      </c>
      <c r="L863">
        <v>5.6</v>
      </c>
      <c r="M863">
        <v>320</v>
      </c>
      <c r="N863">
        <v>1.5</v>
      </c>
      <c r="O863">
        <v>1321</v>
      </c>
      <c r="P863">
        <v>160</v>
      </c>
      <c r="Q863">
        <v>11.8</v>
      </c>
      <c r="R863">
        <v>45</v>
      </c>
      <c r="S863">
        <v>63.5</v>
      </c>
      <c r="T863">
        <v>13.8</v>
      </c>
      <c r="U863">
        <v>986.6</v>
      </c>
      <c r="V863">
        <v>1013.9</v>
      </c>
      <c r="W863">
        <v>1008.2</v>
      </c>
      <c r="X863">
        <v>1010.9</v>
      </c>
      <c r="Y863">
        <v>25.2</v>
      </c>
      <c r="Z863">
        <v>11.9</v>
      </c>
      <c r="AA863">
        <v>36422</v>
      </c>
    </row>
    <row r="864" spans="1:27" x14ac:dyDescent="0.3">
      <c r="A864" s="2">
        <v>44694</v>
      </c>
      <c r="B864">
        <v>34024.707813790294</v>
      </c>
      <c r="C864">
        <v>29890</v>
      </c>
      <c r="D864">
        <f t="shared" si="26"/>
        <v>53748481.5</v>
      </c>
      <c r="E864">
        <v>56876700</v>
      </c>
      <c r="F864">
        <v>15</v>
      </c>
      <c r="G864">
        <v>12.2</v>
      </c>
      <c r="H864">
        <v>19.3</v>
      </c>
      <c r="I864" s="4">
        <v>1.6</v>
      </c>
      <c r="J864">
        <v>3.9</v>
      </c>
      <c r="K864">
        <v>340</v>
      </c>
      <c r="L864">
        <v>2.4</v>
      </c>
      <c r="M864">
        <v>140</v>
      </c>
      <c r="N864">
        <v>0.9</v>
      </c>
      <c r="O864">
        <v>805</v>
      </c>
      <c r="P864">
        <v>140</v>
      </c>
      <c r="Q864">
        <v>12.7</v>
      </c>
      <c r="R864">
        <v>60</v>
      </c>
      <c r="S864">
        <v>87.4</v>
      </c>
      <c r="T864">
        <v>14.7</v>
      </c>
      <c r="U864">
        <v>983.6</v>
      </c>
      <c r="V864">
        <v>1010.6</v>
      </c>
      <c r="W864">
        <v>1006.1</v>
      </c>
      <c r="X864">
        <v>1008.3</v>
      </c>
      <c r="Y864">
        <v>19</v>
      </c>
      <c r="Z864">
        <v>10</v>
      </c>
      <c r="AA864">
        <v>36422</v>
      </c>
    </row>
    <row r="865" spans="1:27" x14ac:dyDescent="0.3">
      <c r="A865" s="2">
        <v>44695</v>
      </c>
      <c r="B865">
        <v>34051.322751322747</v>
      </c>
      <c r="C865">
        <v>4050</v>
      </c>
      <c r="D865">
        <f t="shared" si="26"/>
        <v>9093924</v>
      </c>
      <c r="E865">
        <v>9623200</v>
      </c>
      <c r="F865">
        <v>15.4</v>
      </c>
      <c r="G865">
        <v>12</v>
      </c>
      <c r="H865">
        <v>20.5</v>
      </c>
      <c r="I865" s="4">
        <v>1.2</v>
      </c>
      <c r="J865">
        <v>16.5</v>
      </c>
      <c r="K865">
        <v>320</v>
      </c>
      <c r="L865">
        <v>10.4</v>
      </c>
      <c r="M865">
        <v>320</v>
      </c>
      <c r="N865">
        <v>5.2</v>
      </c>
      <c r="O865">
        <v>4484</v>
      </c>
      <c r="P865">
        <v>320</v>
      </c>
      <c r="Q865">
        <v>3.1</v>
      </c>
      <c r="R865">
        <v>24</v>
      </c>
      <c r="S865">
        <v>47</v>
      </c>
      <c r="T865">
        <v>7.9</v>
      </c>
      <c r="U865">
        <v>986.3</v>
      </c>
      <c r="V865">
        <v>1014.9</v>
      </c>
      <c r="W865">
        <v>1007.7</v>
      </c>
      <c r="X865">
        <v>1011</v>
      </c>
      <c r="Y865">
        <v>20.9</v>
      </c>
      <c r="Z865">
        <v>10.199999999999999</v>
      </c>
      <c r="AA865">
        <v>36422</v>
      </c>
    </row>
    <row r="866" spans="1:27" x14ac:dyDescent="0.3">
      <c r="A866" s="2">
        <v>44696</v>
      </c>
      <c r="B866">
        <v>0</v>
      </c>
      <c r="C866">
        <v>0</v>
      </c>
      <c r="D866">
        <f t="shared" si="26"/>
        <v>0</v>
      </c>
      <c r="E866">
        <v>0</v>
      </c>
      <c r="F866">
        <v>15</v>
      </c>
      <c r="G866">
        <v>9.3000000000000007</v>
      </c>
      <c r="H866">
        <v>20.7</v>
      </c>
      <c r="I866" s="4">
        <v>0.8</v>
      </c>
      <c r="J866">
        <v>9.1999999999999993</v>
      </c>
      <c r="K866">
        <v>320</v>
      </c>
      <c r="L866">
        <v>5.7</v>
      </c>
      <c r="M866">
        <v>320</v>
      </c>
      <c r="N866">
        <v>3.1</v>
      </c>
      <c r="O866">
        <v>2702</v>
      </c>
      <c r="P866">
        <v>290</v>
      </c>
      <c r="Q866">
        <v>0.3</v>
      </c>
      <c r="R866">
        <v>23</v>
      </c>
      <c r="S866">
        <v>38.6</v>
      </c>
      <c r="T866">
        <v>6.3</v>
      </c>
      <c r="U866">
        <v>988.2</v>
      </c>
      <c r="V866">
        <v>1015.6</v>
      </c>
      <c r="W866">
        <v>1009.9</v>
      </c>
      <c r="X866">
        <v>1012.9</v>
      </c>
      <c r="Y866">
        <v>23.4</v>
      </c>
      <c r="Z866">
        <v>7</v>
      </c>
      <c r="AA866">
        <v>36422</v>
      </c>
    </row>
    <row r="867" spans="1:27" x14ac:dyDescent="0.3">
      <c r="A867" s="2">
        <v>44697</v>
      </c>
      <c r="B867">
        <v>31294.203989137099</v>
      </c>
      <c r="C867">
        <v>56380</v>
      </c>
      <c r="D867">
        <f t="shared" si="26"/>
        <v>110524837.5</v>
      </c>
      <c r="E867">
        <v>116957500</v>
      </c>
      <c r="F867">
        <v>15.3</v>
      </c>
      <c r="G867">
        <v>6.7</v>
      </c>
      <c r="H867">
        <v>23.1</v>
      </c>
      <c r="I867" s="4">
        <v>0.4</v>
      </c>
      <c r="J867">
        <v>11.7</v>
      </c>
      <c r="K867">
        <v>340</v>
      </c>
      <c r="L867">
        <v>7.8</v>
      </c>
      <c r="M867">
        <v>320</v>
      </c>
      <c r="N867">
        <v>3.2</v>
      </c>
      <c r="O867">
        <v>2807</v>
      </c>
      <c r="P867">
        <v>320</v>
      </c>
      <c r="Q867">
        <v>2.1</v>
      </c>
      <c r="R867">
        <v>22</v>
      </c>
      <c r="S867">
        <v>44.8</v>
      </c>
      <c r="T867">
        <v>7.3</v>
      </c>
      <c r="U867">
        <v>986.8</v>
      </c>
      <c r="V867">
        <v>1014</v>
      </c>
      <c r="W867">
        <v>1007.9</v>
      </c>
      <c r="X867">
        <v>1011.5</v>
      </c>
      <c r="Y867">
        <v>23.7</v>
      </c>
      <c r="Z867">
        <v>2.2999999999999998</v>
      </c>
      <c r="AA867">
        <v>36422</v>
      </c>
    </row>
    <row r="868" spans="1:27" x14ac:dyDescent="0.3">
      <c r="A868" s="2">
        <v>44698</v>
      </c>
      <c r="B868">
        <v>35380.718108391942</v>
      </c>
      <c r="C868">
        <v>36910</v>
      </c>
      <c r="D868">
        <f t="shared" si="26"/>
        <v>73910529</v>
      </c>
      <c r="E868">
        <v>78212200</v>
      </c>
      <c r="F868">
        <v>16.100000000000001</v>
      </c>
      <c r="G868">
        <v>6.6</v>
      </c>
      <c r="H868">
        <v>26.4</v>
      </c>
      <c r="I868" s="4">
        <v>0</v>
      </c>
      <c r="J868">
        <v>9.1999999999999993</v>
      </c>
      <c r="K868">
        <v>340</v>
      </c>
      <c r="L868">
        <v>5.5</v>
      </c>
      <c r="M868">
        <v>320</v>
      </c>
      <c r="N868">
        <v>1.9</v>
      </c>
      <c r="O868">
        <v>1656</v>
      </c>
      <c r="P868">
        <v>320</v>
      </c>
      <c r="Q868">
        <v>6.3</v>
      </c>
      <c r="R868">
        <v>17</v>
      </c>
      <c r="S868">
        <v>58.8</v>
      </c>
      <c r="T868">
        <v>9.6999999999999993</v>
      </c>
      <c r="U868">
        <v>989.1</v>
      </c>
      <c r="V868">
        <v>1016.5</v>
      </c>
      <c r="W868">
        <v>1010.9</v>
      </c>
      <c r="X868">
        <v>1013.8</v>
      </c>
      <c r="Y868">
        <v>23.7</v>
      </c>
      <c r="Z868">
        <v>3.9</v>
      </c>
      <c r="AA868">
        <v>36422</v>
      </c>
    </row>
    <row r="869" spans="1:27" x14ac:dyDescent="0.3">
      <c r="A869" s="2">
        <v>44699</v>
      </c>
      <c r="B869">
        <v>36075.333207700562</v>
      </c>
      <c r="C869">
        <v>46510</v>
      </c>
      <c r="D869">
        <f t="shared" si="26"/>
        <v>92533077</v>
      </c>
      <c r="E869">
        <v>97918600</v>
      </c>
      <c r="F869">
        <v>18.8</v>
      </c>
      <c r="G869">
        <v>8.6</v>
      </c>
      <c r="H869">
        <v>27.3</v>
      </c>
      <c r="I869" s="4">
        <v>0</v>
      </c>
      <c r="J869">
        <v>10.9</v>
      </c>
      <c r="K869">
        <v>200</v>
      </c>
      <c r="L869">
        <v>6</v>
      </c>
      <c r="M869">
        <v>320</v>
      </c>
      <c r="N869">
        <v>1.9</v>
      </c>
      <c r="O869">
        <v>1642</v>
      </c>
      <c r="P869">
        <v>320</v>
      </c>
      <c r="Q869">
        <v>7</v>
      </c>
      <c r="R869">
        <v>24</v>
      </c>
      <c r="S869">
        <v>52.1</v>
      </c>
      <c r="T869">
        <v>10.1</v>
      </c>
      <c r="U869">
        <v>991.6</v>
      </c>
      <c r="V869">
        <v>1018.5</v>
      </c>
      <c r="W869">
        <v>1013.1</v>
      </c>
      <c r="X869">
        <v>1016.1</v>
      </c>
      <c r="Y869">
        <v>26.7</v>
      </c>
      <c r="Z869">
        <v>5.6</v>
      </c>
      <c r="AA869">
        <v>36422</v>
      </c>
    </row>
    <row r="870" spans="1:27" x14ac:dyDescent="0.3">
      <c r="A870" s="2">
        <v>44700</v>
      </c>
      <c r="B870">
        <v>37430.581999171482</v>
      </c>
      <c r="C870">
        <v>47205</v>
      </c>
      <c r="D870">
        <f t="shared" si="26"/>
        <v>94065111</v>
      </c>
      <c r="E870">
        <v>99539800</v>
      </c>
      <c r="F870">
        <v>19.3</v>
      </c>
      <c r="G870">
        <v>12.1</v>
      </c>
      <c r="H870">
        <v>25.1</v>
      </c>
      <c r="I870" s="4">
        <v>0</v>
      </c>
      <c r="J870">
        <v>10.6</v>
      </c>
      <c r="K870">
        <v>320</v>
      </c>
      <c r="L870">
        <v>6.7</v>
      </c>
      <c r="M870">
        <v>320</v>
      </c>
      <c r="N870">
        <v>2</v>
      </c>
      <c r="O870">
        <v>1702</v>
      </c>
      <c r="P870">
        <v>320</v>
      </c>
      <c r="Q870">
        <v>4.5999999999999996</v>
      </c>
      <c r="R870">
        <v>23</v>
      </c>
      <c r="S870">
        <v>40.4</v>
      </c>
      <c r="T870">
        <v>8.5</v>
      </c>
      <c r="U870">
        <v>991.9</v>
      </c>
      <c r="V870">
        <v>1018.2</v>
      </c>
      <c r="W870">
        <v>1014.5</v>
      </c>
      <c r="X870">
        <v>1016.3</v>
      </c>
      <c r="Y870">
        <v>23.9</v>
      </c>
      <c r="Z870">
        <v>8.3000000000000007</v>
      </c>
      <c r="AA870">
        <v>36422</v>
      </c>
    </row>
    <row r="871" spans="1:27" x14ac:dyDescent="0.3">
      <c r="A871" s="2">
        <v>44701</v>
      </c>
      <c r="B871">
        <v>29969.143930718361</v>
      </c>
      <c r="C871">
        <v>42380</v>
      </c>
      <c r="D871">
        <f t="shared" si="26"/>
        <v>89793238.5</v>
      </c>
      <c r="E871">
        <v>95019300</v>
      </c>
      <c r="F871">
        <v>20.2</v>
      </c>
      <c r="G871">
        <v>15.1</v>
      </c>
      <c r="H871">
        <v>26.9</v>
      </c>
      <c r="I871" s="4">
        <v>0</v>
      </c>
      <c r="J871">
        <v>11</v>
      </c>
      <c r="K871">
        <v>320</v>
      </c>
      <c r="L871">
        <v>7.3</v>
      </c>
      <c r="M871">
        <v>320</v>
      </c>
      <c r="N871">
        <v>3.3</v>
      </c>
      <c r="O871">
        <v>2859</v>
      </c>
      <c r="P871">
        <v>320</v>
      </c>
      <c r="Q871">
        <v>6.7</v>
      </c>
      <c r="R871">
        <v>25</v>
      </c>
      <c r="S871">
        <v>43.6</v>
      </c>
      <c r="T871">
        <v>10</v>
      </c>
      <c r="U871">
        <v>988.3</v>
      </c>
      <c r="V871">
        <v>1015.9</v>
      </c>
      <c r="W871">
        <v>1009.4</v>
      </c>
      <c r="X871">
        <v>1012.6</v>
      </c>
      <c r="Y871">
        <v>26.5</v>
      </c>
      <c r="Z871">
        <v>11.6</v>
      </c>
      <c r="AA871">
        <v>36422</v>
      </c>
    </row>
    <row r="872" spans="1:27" x14ac:dyDescent="0.3">
      <c r="A872" s="2">
        <v>44702</v>
      </c>
      <c r="B872">
        <v>27710.41569086651</v>
      </c>
      <c r="C872">
        <v>6150</v>
      </c>
      <c r="D872">
        <f t="shared" si="26"/>
        <v>14067742.5</v>
      </c>
      <c r="E872">
        <v>14886500</v>
      </c>
      <c r="F872">
        <v>20.7</v>
      </c>
      <c r="G872">
        <v>13.7</v>
      </c>
      <c r="H872">
        <v>26.3</v>
      </c>
      <c r="I872" s="4">
        <v>0</v>
      </c>
      <c r="J872">
        <v>10.8</v>
      </c>
      <c r="K872">
        <v>290</v>
      </c>
      <c r="L872">
        <v>6.1</v>
      </c>
      <c r="M872">
        <v>290</v>
      </c>
      <c r="N872">
        <v>3.9</v>
      </c>
      <c r="O872">
        <v>3395</v>
      </c>
      <c r="P872">
        <v>290</v>
      </c>
      <c r="Q872">
        <v>11.6</v>
      </c>
      <c r="R872">
        <v>41</v>
      </c>
      <c r="S872">
        <v>57.4</v>
      </c>
      <c r="T872">
        <v>13.7</v>
      </c>
      <c r="U872">
        <v>983.8</v>
      </c>
      <c r="V872">
        <v>1010.9</v>
      </c>
      <c r="W872">
        <v>1004.8</v>
      </c>
      <c r="X872">
        <v>1007.9</v>
      </c>
      <c r="Y872">
        <v>28.7</v>
      </c>
      <c r="Z872">
        <v>11.4</v>
      </c>
      <c r="AA872">
        <v>36422</v>
      </c>
    </row>
    <row r="873" spans="1:27" x14ac:dyDescent="0.3">
      <c r="A873" s="2">
        <v>44703</v>
      </c>
      <c r="B873">
        <v>0</v>
      </c>
      <c r="C873">
        <v>0</v>
      </c>
      <c r="D873">
        <f t="shared" si="26"/>
        <v>0</v>
      </c>
      <c r="E873">
        <v>0</v>
      </c>
      <c r="F873">
        <v>21.3</v>
      </c>
      <c r="G873">
        <v>15.6</v>
      </c>
      <c r="H873">
        <v>27.4</v>
      </c>
      <c r="I873" s="4">
        <v>0</v>
      </c>
      <c r="J873">
        <v>14.5</v>
      </c>
      <c r="K873">
        <v>320</v>
      </c>
      <c r="L873">
        <v>8.6</v>
      </c>
      <c r="M873">
        <v>320</v>
      </c>
      <c r="N873">
        <v>4.3</v>
      </c>
      <c r="O873">
        <v>3723</v>
      </c>
      <c r="P873">
        <v>320</v>
      </c>
      <c r="Q873">
        <v>12.6</v>
      </c>
      <c r="R873">
        <v>40</v>
      </c>
      <c r="S873">
        <v>59.5</v>
      </c>
      <c r="T873">
        <v>14.6</v>
      </c>
      <c r="U873">
        <v>982.6</v>
      </c>
      <c r="V873">
        <v>1009.7</v>
      </c>
      <c r="W873">
        <v>1004.2</v>
      </c>
      <c r="X873">
        <v>1006.6</v>
      </c>
      <c r="Y873">
        <v>28.3</v>
      </c>
      <c r="Z873">
        <v>13.6</v>
      </c>
      <c r="AA873">
        <v>36422</v>
      </c>
    </row>
    <row r="874" spans="1:27" x14ac:dyDescent="0.3">
      <c r="A874" s="2">
        <v>44704</v>
      </c>
      <c r="B874">
        <v>38746.78499704483</v>
      </c>
      <c r="C874">
        <v>55610</v>
      </c>
      <c r="D874">
        <f t="shared" si="26"/>
        <v>118748416.5</v>
      </c>
      <c r="E874">
        <v>125659700</v>
      </c>
      <c r="F874">
        <v>21.4</v>
      </c>
      <c r="G874">
        <v>12.1</v>
      </c>
      <c r="H874">
        <v>30.2</v>
      </c>
      <c r="I874" s="4">
        <v>0</v>
      </c>
      <c r="J874">
        <v>10.1</v>
      </c>
      <c r="K874">
        <v>290</v>
      </c>
      <c r="L874">
        <v>6.2</v>
      </c>
      <c r="M874">
        <v>290</v>
      </c>
      <c r="N874">
        <v>2.1</v>
      </c>
      <c r="O874">
        <v>1787</v>
      </c>
      <c r="P874">
        <v>290</v>
      </c>
      <c r="Q874">
        <v>12.9</v>
      </c>
      <c r="R874">
        <v>27</v>
      </c>
      <c r="S874">
        <v>63.5</v>
      </c>
      <c r="T874">
        <v>14.9</v>
      </c>
      <c r="U874">
        <v>987.2</v>
      </c>
      <c r="V874">
        <v>1013</v>
      </c>
      <c r="W874">
        <v>1009.3</v>
      </c>
      <c r="X874">
        <v>1011.4</v>
      </c>
      <c r="Y874">
        <v>30.1</v>
      </c>
      <c r="Z874">
        <v>9.1</v>
      </c>
      <c r="AA874">
        <v>36422</v>
      </c>
    </row>
    <row r="875" spans="1:27" x14ac:dyDescent="0.3">
      <c r="A875" s="2">
        <v>44705</v>
      </c>
      <c r="B875">
        <v>41734.693416366368</v>
      </c>
      <c r="C875">
        <v>41510</v>
      </c>
      <c r="D875">
        <f t="shared" si="26"/>
        <v>93210264</v>
      </c>
      <c r="E875">
        <v>98635200</v>
      </c>
      <c r="F875">
        <v>24.1</v>
      </c>
      <c r="G875">
        <v>17.3</v>
      </c>
      <c r="H875">
        <v>31.4</v>
      </c>
      <c r="I875" s="4">
        <v>0</v>
      </c>
      <c r="J875">
        <v>10.7</v>
      </c>
      <c r="K875">
        <v>320</v>
      </c>
      <c r="L875">
        <v>7</v>
      </c>
      <c r="M875">
        <v>320</v>
      </c>
      <c r="N875">
        <v>3</v>
      </c>
      <c r="O875">
        <v>2562</v>
      </c>
      <c r="P875">
        <v>320</v>
      </c>
      <c r="Q875">
        <v>10.5</v>
      </c>
      <c r="R875">
        <v>24</v>
      </c>
      <c r="S875">
        <v>44.9</v>
      </c>
      <c r="T875">
        <v>12.8</v>
      </c>
      <c r="U875">
        <v>988.3</v>
      </c>
      <c r="V875">
        <v>1015.1</v>
      </c>
      <c r="W875">
        <v>1009.6</v>
      </c>
      <c r="X875">
        <v>1012.3</v>
      </c>
      <c r="Y875">
        <v>32.9</v>
      </c>
      <c r="Z875">
        <v>14.2</v>
      </c>
      <c r="AA875">
        <v>36422</v>
      </c>
    </row>
    <row r="876" spans="1:27" x14ac:dyDescent="0.3">
      <c r="A876" s="2">
        <v>44706</v>
      </c>
      <c r="B876">
        <v>35432.950758157422</v>
      </c>
      <c r="C876">
        <v>46730</v>
      </c>
      <c r="D876">
        <f t="shared" si="26"/>
        <v>95474956.5</v>
      </c>
      <c r="E876">
        <v>101031700</v>
      </c>
      <c r="F876">
        <v>21.8</v>
      </c>
      <c r="G876">
        <v>12.9</v>
      </c>
      <c r="H876">
        <v>30.2</v>
      </c>
      <c r="I876" s="4">
        <v>0</v>
      </c>
      <c r="J876">
        <v>9.3000000000000007</v>
      </c>
      <c r="K876">
        <v>290</v>
      </c>
      <c r="L876">
        <v>6.1</v>
      </c>
      <c r="M876">
        <v>290</v>
      </c>
      <c r="N876">
        <v>2.6</v>
      </c>
      <c r="O876">
        <v>2223</v>
      </c>
      <c r="P876">
        <v>290</v>
      </c>
      <c r="Q876">
        <v>12.1</v>
      </c>
      <c r="R876">
        <v>33</v>
      </c>
      <c r="S876">
        <v>57.1</v>
      </c>
      <c r="T876">
        <v>14.1</v>
      </c>
      <c r="U876">
        <v>983.2</v>
      </c>
      <c r="V876">
        <v>1011.9</v>
      </c>
      <c r="W876">
        <v>1003.4</v>
      </c>
      <c r="X876">
        <v>1007.2</v>
      </c>
      <c r="Y876">
        <v>29.7</v>
      </c>
      <c r="Z876">
        <v>10.5</v>
      </c>
      <c r="AA876">
        <v>36422</v>
      </c>
    </row>
    <row r="877" spans="1:27" x14ac:dyDescent="0.3">
      <c r="A877" s="2">
        <v>44707</v>
      </c>
      <c r="B877">
        <v>38518.445114657821</v>
      </c>
      <c r="C877">
        <v>39780</v>
      </c>
      <c r="D877">
        <f t="shared" si="26"/>
        <v>81336811.5</v>
      </c>
      <c r="E877">
        <v>86070700</v>
      </c>
      <c r="F877">
        <v>18.399999999999999</v>
      </c>
      <c r="G877">
        <v>14.3</v>
      </c>
      <c r="H877">
        <v>24.1</v>
      </c>
      <c r="I877" s="4">
        <v>1.2</v>
      </c>
      <c r="J877">
        <v>11.7</v>
      </c>
      <c r="K877">
        <v>320</v>
      </c>
      <c r="L877">
        <v>7.5</v>
      </c>
      <c r="M877">
        <v>320</v>
      </c>
      <c r="N877">
        <v>3.5</v>
      </c>
      <c r="O877">
        <v>3046</v>
      </c>
      <c r="P877">
        <v>290</v>
      </c>
      <c r="Q877">
        <v>7.9</v>
      </c>
      <c r="R877">
        <v>30</v>
      </c>
      <c r="S877">
        <v>53.3</v>
      </c>
      <c r="T877">
        <v>10.8</v>
      </c>
      <c r="U877">
        <v>979.2</v>
      </c>
      <c r="V877">
        <v>1005.9</v>
      </c>
      <c r="W877">
        <v>1001</v>
      </c>
      <c r="X877">
        <v>1003.4</v>
      </c>
      <c r="Y877">
        <v>25.6</v>
      </c>
      <c r="Z877">
        <v>10.1</v>
      </c>
      <c r="AA877">
        <v>36422</v>
      </c>
    </row>
    <row r="878" spans="1:27" x14ac:dyDescent="0.3">
      <c r="A878" s="2">
        <v>44708</v>
      </c>
      <c r="B878">
        <v>36290.23483341356</v>
      </c>
      <c r="C878">
        <v>33870</v>
      </c>
      <c r="D878">
        <f t="shared" si="26"/>
        <v>77998882.5</v>
      </c>
      <c r="E878">
        <v>82538500</v>
      </c>
      <c r="F878">
        <v>18.600000000000001</v>
      </c>
      <c r="G878">
        <v>12.4</v>
      </c>
      <c r="H878">
        <v>24.1</v>
      </c>
      <c r="I878" s="4">
        <v>0.9</v>
      </c>
      <c r="J878">
        <v>13.4</v>
      </c>
      <c r="K878">
        <v>320</v>
      </c>
      <c r="L878">
        <v>8</v>
      </c>
      <c r="M878">
        <v>320</v>
      </c>
      <c r="N878">
        <v>3.6</v>
      </c>
      <c r="O878">
        <v>3078</v>
      </c>
      <c r="P878">
        <v>270</v>
      </c>
      <c r="Q878">
        <v>8.9</v>
      </c>
      <c r="R878">
        <v>28</v>
      </c>
      <c r="S878">
        <v>54.4</v>
      </c>
      <c r="T878">
        <v>11.5</v>
      </c>
      <c r="U878">
        <v>976.1</v>
      </c>
      <c r="V878">
        <v>1004.3</v>
      </c>
      <c r="W878">
        <v>998.2</v>
      </c>
      <c r="X878">
        <v>1000.3</v>
      </c>
      <c r="Y878">
        <v>24.1</v>
      </c>
      <c r="Z878">
        <v>7.7</v>
      </c>
      <c r="AA878">
        <v>36422</v>
      </c>
    </row>
    <row r="879" spans="1:27" x14ac:dyDescent="0.3">
      <c r="A879" s="2">
        <v>44709</v>
      </c>
      <c r="B879">
        <v>25433.432939928221</v>
      </c>
      <c r="C879">
        <v>9000</v>
      </c>
      <c r="D879">
        <f t="shared" si="26"/>
        <v>20346228</v>
      </c>
      <c r="E879">
        <v>21530400</v>
      </c>
      <c r="F879">
        <v>20.100000000000001</v>
      </c>
      <c r="G879">
        <v>9.8000000000000007</v>
      </c>
      <c r="H879">
        <v>29.7</v>
      </c>
      <c r="I879" s="4">
        <v>0.6</v>
      </c>
      <c r="J879">
        <v>12.8</v>
      </c>
      <c r="K879">
        <v>340</v>
      </c>
      <c r="L879">
        <v>5.8</v>
      </c>
      <c r="M879">
        <v>320</v>
      </c>
      <c r="N879">
        <v>1.9</v>
      </c>
      <c r="O879">
        <v>1601</v>
      </c>
      <c r="P879">
        <v>320</v>
      </c>
      <c r="Q879">
        <v>10</v>
      </c>
      <c r="R879">
        <v>28</v>
      </c>
      <c r="S879">
        <v>56.3</v>
      </c>
      <c r="T879">
        <v>12.3</v>
      </c>
      <c r="U879">
        <v>981</v>
      </c>
      <c r="V879">
        <v>1007.2</v>
      </c>
      <c r="W879">
        <v>1003.2</v>
      </c>
      <c r="X879">
        <v>1005.2</v>
      </c>
      <c r="Y879">
        <v>28.9</v>
      </c>
      <c r="Z879">
        <v>6.7</v>
      </c>
      <c r="AA879">
        <v>36422</v>
      </c>
    </row>
    <row r="880" spans="1:27" x14ac:dyDescent="0.3">
      <c r="A880" s="2">
        <v>44710</v>
      </c>
      <c r="B880">
        <v>0</v>
      </c>
      <c r="C880">
        <v>0</v>
      </c>
      <c r="D880">
        <f t="shared" si="26"/>
        <v>0</v>
      </c>
      <c r="E880">
        <v>0</v>
      </c>
      <c r="F880">
        <v>20.9</v>
      </c>
      <c r="G880">
        <v>11.4</v>
      </c>
      <c r="H880">
        <v>29.7</v>
      </c>
      <c r="I880" s="4">
        <v>0.3</v>
      </c>
      <c r="J880">
        <v>7</v>
      </c>
      <c r="K880">
        <v>200</v>
      </c>
      <c r="L880">
        <v>4.5999999999999996</v>
      </c>
      <c r="M880">
        <v>320</v>
      </c>
      <c r="N880">
        <v>1.6</v>
      </c>
      <c r="O880">
        <v>1420</v>
      </c>
      <c r="P880">
        <v>160</v>
      </c>
      <c r="Q880">
        <v>8</v>
      </c>
      <c r="R880">
        <v>23</v>
      </c>
      <c r="S880">
        <v>47.9</v>
      </c>
      <c r="T880">
        <v>10.8</v>
      </c>
      <c r="U880">
        <v>980.9</v>
      </c>
      <c r="V880">
        <v>1007.9</v>
      </c>
      <c r="W880">
        <v>1001.6</v>
      </c>
      <c r="X880">
        <v>1004.9</v>
      </c>
      <c r="Y880">
        <v>29.9</v>
      </c>
      <c r="Z880">
        <v>7.7</v>
      </c>
      <c r="AA880">
        <v>36422</v>
      </c>
    </row>
    <row r="881" spans="1:27" x14ac:dyDescent="0.3">
      <c r="A881" s="2">
        <v>44711</v>
      </c>
      <c r="B881">
        <v>37285.626422049972</v>
      </c>
      <c r="C881">
        <v>53490</v>
      </c>
      <c r="D881">
        <f t="shared" si="26"/>
        <v>123347448</v>
      </c>
      <c r="E881">
        <v>130526400</v>
      </c>
      <c r="F881">
        <v>20.8</v>
      </c>
      <c r="G881">
        <v>16</v>
      </c>
      <c r="H881">
        <v>26.2</v>
      </c>
      <c r="I881" s="4">
        <v>0</v>
      </c>
      <c r="J881">
        <v>11.3</v>
      </c>
      <c r="K881">
        <v>320</v>
      </c>
      <c r="L881">
        <v>7.2</v>
      </c>
      <c r="M881">
        <v>320</v>
      </c>
      <c r="N881">
        <v>2.5</v>
      </c>
      <c r="O881">
        <v>2117</v>
      </c>
      <c r="P881">
        <v>320</v>
      </c>
      <c r="Q881">
        <v>12.8</v>
      </c>
      <c r="R881">
        <v>36</v>
      </c>
      <c r="S881">
        <v>61.5</v>
      </c>
      <c r="T881">
        <v>14.9</v>
      </c>
      <c r="U881">
        <v>977.4</v>
      </c>
      <c r="V881">
        <v>1004.5</v>
      </c>
      <c r="W881">
        <v>998.4</v>
      </c>
      <c r="X881">
        <v>1001.3</v>
      </c>
      <c r="Y881">
        <v>26.8</v>
      </c>
      <c r="Z881">
        <v>15</v>
      </c>
      <c r="AA881">
        <v>36422</v>
      </c>
    </row>
    <row r="882" spans="1:27" x14ac:dyDescent="0.3">
      <c r="A882" s="2">
        <v>44712</v>
      </c>
      <c r="B882">
        <v>39896.075732690188</v>
      </c>
      <c r="C882">
        <v>29040</v>
      </c>
      <c r="D882">
        <f t="shared" si="26"/>
        <v>58209921</v>
      </c>
      <c r="E882">
        <v>61597800</v>
      </c>
      <c r="F882">
        <v>21.1</v>
      </c>
      <c r="G882">
        <v>15.4</v>
      </c>
      <c r="H882">
        <v>27.4</v>
      </c>
      <c r="I882" s="4">
        <v>1.266666667</v>
      </c>
      <c r="J882">
        <v>10.199999999999999</v>
      </c>
      <c r="K882">
        <v>290</v>
      </c>
      <c r="L882">
        <v>6.5</v>
      </c>
      <c r="M882">
        <v>320</v>
      </c>
      <c r="N882">
        <v>3.5</v>
      </c>
      <c r="O882">
        <v>2985</v>
      </c>
      <c r="P882">
        <v>290</v>
      </c>
      <c r="Q882">
        <v>6.9</v>
      </c>
      <c r="R882">
        <v>24</v>
      </c>
      <c r="S882">
        <v>42.8</v>
      </c>
      <c r="T882">
        <v>10</v>
      </c>
      <c r="U882">
        <v>982.6</v>
      </c>
      <c r="V882">
        <v>1009.5</v>
      </c>
      <c r="W882">
        <v>1002.7</v>
      </c>
      <c r="X882">
        <v>1006.7</v>
      </c>
      <c r="Y882">
        <v>30.2</v>
      </c>
      <c r="Z882">
        <v>12.8</v>
      </c>
      <c r="AA882">
        <v>36422</v>
      </c>
    </row>
    <row r="883" spans="1:27" x14ac:dyDescent="0.3">
      <c r="A883" s="2">
        <v>44713</v>
      </c>
      <c r="B883">
        <v>47683.64146596432</v>
      </c>
      <c r="C883">
        <v>30400</v>
      </c>
      <c r="D883">
        <f>E883*0.951</f>
        <v>78039345.299999997</v>
      </c>
      <c r="E883">
        <v>82060300</v>
      </c>
      <c r="F883">
        <v>22.1</v>
      </c>
      <c r="G883">
        <v>11.7</v>
      </c>
      <c r="H883">
        <v>30.9</v>
      </c>
      <c r="I883" s="4">
        <v>2.5333333329999999</v>
      </c>
      <c r="J883">
        <v>11</v>
      </c>
      <c r="K883">
        <v>200</v>
      </c>
      <c r="L883">
        <v>6.1</v>
      </c>
      <c r="M883">
        <v>290</v>
      </c>
      <c r="N883">
        <v>2.6</v>
      </c>
      <c r="O883">
        <v>2236</v>
      </c>
      <c r="P883">
        <v>320</v>
      </c>
      <c r="Q883">
        <v>5.6</v>
      </c>
      <c r="R883">
        <v>16</v>
      </c>
      <c r="S883">
        <v>38.4</v>
      </c>
      <c r="T883">
        <v>9.1999999999999993</v>
      </c>
      <c r="U883">
        <v>981.3</v>
      </c>
      <c r="V883">
        <v>1010</v>
      </c>
      <c r="W883">
        <v>1000.9</v>
      </c>
      <c r="X883">
        <v>1005.3</v>
      </c>
      <c r="Y883">
        <v>32.1</v>
      </c>
      <c r="Z883">
        <v>9.4</v>
      </c>
      <c r="AA883">
        <v>36427</v>
      </c>
    </row>
    <row r="884" spans="1:27" x14ac:dyDescent="0.3">
      <c r="A884" s="2">
        <v>44714</v>
      </c>
      <c r="B884">
        <v>46080.352802485468</v>
      </c>
      <c r="C884">
        <v>28910</v>
      </c>
      <c r="D884">
        <f t="shared" ref="D884:D912" si="27">E884*0.951</f>
        <v>61896500.699999996</v>
      </c>
      <c r="E884">
        <v>65085700</v>
      </c>
      <c r="F884">
        <v>21.9</v>
      </c>
      <c r="G884">
        <v>11.2</v>
      </c>
      <c r="H884">
        <v>29</v>
      </c>
      <c r="I884" s="4">
        <v>3.8</v>
      </c>
      <c r="J884">
        <v>11.8</v>
      </c>
      <c r="K884">
        <v>320</v>
      </c>
      <c r="L884">
        <v>8.1999999999999993</v>
      </c>
      <c r="M884">
        <v>320</v>
      </c>
      <c r="N884">
        <v>3.1</v>
      </c>
      <c r="O884">
        <v>2696</v>
      </c>
      <c r="P884">
        <v>290</v>
      </c>
      <c r="Q884">
        <v>8.1</v>
      </c>
      <c r="R884">
        <v>20</v>
      </c>
      <c r="S884">
        <v>44.8</v>
      </c>
      <c r="T884">
        <v>11</v>
      </c>
      <c r="U884">
        <v>982.2</v>
      </c>
      <c r="V884">
        <v>1008.1</v>
      </c>
      <c r="W884">
        <v>1004.1</v>
      </c>
      <c r="X884">
        <v>1006.2</v>
      </c>
      <c r="Y884">
        <v>30</v>
      </c>
      <c r="Z884">
        <v>7.2</v>
      </c>
      <c r="AA884">
        <v>36427</v>
      </c>
    </row>
    <row r="885" spans="1:27" x14ac:dyDescent="0.3">
      <c r="A885" s="2">
        <v>44715</v>
      </c>
      <c r="B885">
        <v>43720.000658080608</v>
      </c>
      <c r="C885">
        <v>48279</v>
      </c>
      <c r="D885">
        <f t="shared" si="27"/>
        <v>123507606.3</v>
      </c>
      <c r="E885">
        <v>129871300</v>
      </c>
      <c r="F885">
        <v>22.5</v>
      </c>
      <c r="G885">
        <v>15.3</v>
      </c>
      <c r="H885">
        <v>31.1</v>
      </c>
      <c r="I885" s="4">
        <v>5.0666666669999998</v>
      </c>
      <c r="J885">
        <v>10.199999999999999</v>
      </c>
      <c r="K885">
        <v>290</v>
      </c>
      <c r="L885">
        <v>6.4</v>
      </c>
      <c r="M885">
        <v>290</v>
      </c>
      <c r="N885">
        <v>2.2999999999999998</v>
      </c>
      <c r="O885">
        <v>1978</v>
      </c>
      <c r="P885">
        <v>140</v>
      </c>
      <c r="Q885">
        <v>12.7</v>
      </c>
      <c r="R885">
        <v>28</v>
      </c>
      <c r="S885">
        <v>57.3</v>
      </c>
      <c r="T885">
        <v>14.7</v>
      </c>
      <c r="U885">
        <v>986</v>
      </c>
      <c r="V885">
        <v>1014.6</v>
      </c>
      <c r="W885">
        <v>1007</v>
      </c>
      <c r="X885">
        <v>1010</v>
      </c>
      <c r="Y885">
        <v>33.9</v>
      </c>
      <c r="Z885">
        <v>13.6</v>
      </c>
      <c r="AA885">
        <v>36427</v>
      </c>
    </row>
    <row r="886" spans="1:27" x14ac:dyDescent="0.3">
      <c r="A886" s="2">
        <v>44716</v>
      </c>
      <c r="B886">
        <v>20666.666666666672</v>
      </c>
      <c r="C886">
        <v>1800</v>
      </c>
      <c r="D886">
        <f t="shared" si="27"/>
        <v>3537720</v>
      </c>
      <c r="E886">
        <v>3720000</v>
      </c>
      <c r="F886">
        <v>20.5</v>
      </c>
      <c r="G886">
        <v>14.1</v>
      </c>
      <c r="H886">
        <v>26.9</v>
      </c>
      <c r="I886" s="4">
        <v>6.3333333329999997</v>
      </c>
      <c r="J886">
        <v>4.9000000000000004</v>
      </c>
      <c r="K886">
        <v>140</v>
      </c>
      <c r="L886">
        <v>2.7</v>
      </c>
      <c r="M886">
        <v>160</v>
      </c>
      <c r="N886">
        <v>1.4</v>
      </c>
      <c r="O886">
        <v>1236</v>
      </c>
      <c r="P886">
        <v>160</v>
      </c>
      <c r="Q886">
        <v>13.2</v>
      </c>
      <c r="R886">
        <v>46</v>
      </c>
      <c r="S886">
        <v>64.400000000000006</v>
      </c>
      <c r="T886">
        <v>15.2</v>
      </c>
      <c r="U886">
        <v>987.4</v>
      </c>
      <c r="V886">
        <v>1014.8</v>
      </c>
      <c r="W886">
        <v>1007.9</v>
      </c>
      <c r="X886">
        <v>1011.6</v>
      </c>
      <c r="Y886">
        <v>30</v>
      </c>
      <c r="Z886">
        <v>13.2</v>
      </c>
      <c r="AA886">
        <v>36427</v>
      </c>
    </row>
    <row r="887" spans="1:27" x14ac:dyDescent="0.3">
      <c r="A887" s="2">
        <v>44717</v>
      </c>
      <c r="B887">
        <v>0</v>
      </c>
      <c r="C887">
        <v>0</v>
      </c>
      <c r="D887">
        <f t="shared" si="27"/>
        <v>0</v>
      </c>
      <c r="E887">
        <v>0</v>
      </c>
      <c r="F887">
        <v>16.399999999999999</v>
      </c>
      <c r="G887">
        <v>15.5</v>
      </c>
      <c r="H887">
        <v>18.5</v>
      </c>
      <c r="I887" s="4">
        <v>7.6</v>
      </c>
      <c r="J887">
        <v>3.7</v>
      </c>
      <c r="K887">
        <v>290</v>
      </c>
      <c r="L887">
        <v>2.5</v>
      </c>
      <c r="M887">
        <v>290</v>
      </c>
      <c r="N887">
        <v>1</v>
      </c>
      <c r="O887">
        <v>874</v>
      </c>
      <c r="P887">
        <v>320</v>
      </c>
      <c r="Q887">
        <v>14.6</v>
      </c>
      <c r="R887">
        <v>59</v>
      </c>
      <c r="S887">
        <v>89.8</v>
      </c>
      <c r="T887">
        <v>16.7</v>
      </c>
      <c r="U887">
        <v>980.6</v>
      </c>
      <c r="V887">
        <v>1010.4</v>
      </c>
      <c r="W887">
        <v>1000.4</v>
      </c>
      <c r="X887">
        <v>1005.1</v>
      </c>
      <c r="Y887">
        <v>19.100000000000001</v>
      </c>
      <c r="Z887">
        <v>14.7</v>
      </c>
      <c r="AA887">
        <v>36427</v>
      </c>
    </row>
    <row r="888" spans="1:27" x14ac:dyDescent="0.3">
      <c r="A888" s="2">
        <v>44718</v>
      </c>
      <c r="B888">
        <v>43527.938999682869</v>
      </c>
      <c r="C888">
        <v>57620</v>
      </c>
      <c r="D888">
        <f t="shared" si="27"/>
        <v>163432963.79999998</v>
      </c>
      <c r="E888">
        <v>171853800</v>
      </c>
      <c r="F888">
        <v>16.7</v>
      </c>
      <c r="G888">
        <v>11.2</v>
      </c>
      <c r="H888">
        <v>21</v>
      </c>
      <c r="I888" s="4">
        <v>4.7</v>
      </c>
      <c r="J888">
        <v>8.6999999999999993</v>
      </c>
      <c r="K888">
        <v>20</v>
      </c>
      <c r="L888">
        <v>4.9000000000000004</v>
      </c>
      <c r="M888">
        <v>70</v>
      </c>
      <c r="N888">
        <v>1.6</v>
      </c>
      <c r="O888">
        <v>1409</v>
      </c>
      <c r="P888">
        <v>320</v>
      </c>
      <c r="Q888">
        <v>13.5</v>
      </c>
      <c r="R888">
        <v>53</v>
      </c>
      <c r="S888">
        <v>83.6</v>
      </c>
      <c r="T888">
        <v>15.6</v>
      </c>
      <c r="U888">
        <v>977</v>
      </c>
      <c r="V888">
        <v>1007</v>
      </c>
      <c r="W888">
        <v>998.8</v>
      </c>
      <c r="X888">
        <v>1001.4</v>
      </c>
      <c r="Y888">
        <v>20.3</v>
      </c>
      <c r="Z888">
        <v>9.6</v>
      </c>
      <c r="AA888">
        <v>36427</v>
      </c>
    </row>
    <row r="889" spans="1:27" x14ac:dyDescent="0.3">
      <c r="A889" s="2">
        <v>44719</v>
      </c>
      <c r="B889">
        <v>47169.043884415201</v>
      </c>
      <c r="C889">
        <v>40018</v>
      </c>
      <c r="D889">
        <f t="shared" si="27"/>
        <v>105433185.59999999</v>
      </c>
      <c r="E889">
        <v>110865600</v>
      </c>
      <c r="F889">
        <v>14.9</v>
      </c>
      <c r="G889">
        <v>9.1</v>
      </c>
      <c r="H889">
        <v>21.6</v>
      </c>
      <c r="I889" s="4">
        <v>2.2000000000000002</v>
      </c>
      <c r="J889">
        <v>5.8</v>
      </c>
      <c r="K889">
        <v>110</v>
      </c>
      <c r="L889">
        <v>3.2</v>
      </c>
      <c r="M889">
        <v>110</v>
      </c>
      <c r="N889">
        <v>1.2</v>
      </c>
      <c r="O889">
        <v>1048</v>
      </c>
      <c r="P889">
        <v>320</v>
      </c>
      <c r="Q889">
        <v>11.3</v>
      </c>
      <c r="R889">
        <v>47</v>
      </c>
      <c r="S889">
        <v>82.6</v>
      </c>
      <c r="T889">
        <v>13.5</v>
      </c>
      <c r="U889">
        <v>984.1</v>
      </c>
      <c r="V889">
        <v>1012.3</v>
      </c>
      <c r="W889">
        <v>1006.7</v>
      </c>
      <c r="X889">
        <v>1008.8</v>
      </c>
      <c r="Y889">
        <v>20.100000000000001</v>
      </c>
      <c r="Z889">
        <v>6.6</v>
      </c>
      <c r="AA889">
        <v>36427</v>
      </c>
    </row>
    <row r="890" spans="1:27" x14ac:dyDescent="0.3">
      <c r="A890" s="2">
        <v>44720</v>
      </c>
      <c r="B890">
        <v>45396.342246942077</v>
      </c>
      <c r="C890">
        <v>46320</v>
      </c>
      <c r="D890">
        <f t="shared" si="27"/>
        <v>98474718.599999994</v>
      </c>
      <c r="E890">
        <v>103548600</v>
      </c>
      <c r="F890">
        <v>16.3</v>
      </c>
      <c r="G890">
        <v>12.8</v>
      </c>
      <c r="H890">
        <v>21.4</v>
      </c>
      <c r="I890" s="4">
        <v>1.1000000000000001</v>
      </c>
      <c r="J890">
        <v>3.9</v>
      </c>
      <c r="K890">
        <v>270</v>
      </c>
      <c r="L890">
        <v>2.5</v>
      </c>
      <c r="M890">
        <v>290</v>
      </c>
      <c r="N890">
        <v>0.7</v>
      </c>
      <c r="O890">
        <v>614</v>
      </c>
      <c r="P890">
        <v>270</v>
      </c>
      <c r="Q890">
        <v>12.8</v>
      </c>
      <c r="R890">
        <v>59</v>
      </c>
      <c r="S890">
        <v>81.400000000000006</v>
      </c>
      <c r="T890">
        <v>14.8</v>
      </c>
      <c r="U890">
        <v>988</v>
      </c>
      <c r="V890">
        <v>1014.9</v>
      </c>
      <c r="W890">
        <v>1010.9</v>
      </c>
      <c r="X890">
        <v>1012.6</v>
      </c>
      <c r="Y890">
        <v>20.3</v>
      </c>
      <c r="Z890">
        <v>12.5</v>
      </c>
      <c r="AA890">
        <v>36427</v>
      </c>
    </row>
    <row r="891" spans="1:27" x14ac:dyDescent="0.3">
      <c r="A891" s="2">
        <v>44721</v>
      </c>
      <c r="B891">
        <v>47060.935335344191</v>
      </c>
      <c r="C891">
        <v>54780</v>
      </c>
      <c r="D891">
        <f t="shared" si="27"/>
        <v>133296534.59999999</v>
      </c>
      <c r="E891">
        <v>140164600</v>
      </c>
      <c r="F891">
        <v>18</v>
      </c>
      <c r="G891">
        <v>14</v>
      </c>
      <c r="H891">
        <v>24</v>
      </c>
      <c r="I891" s="4">
        <v>0</v>
      </c>
      <c r="J891">
        <v>5.2</v>
      </c>
      <c r="K891">
        <v>250</v>
      </c>
      <c r="L891">
        <v>2.4</v>
      </c>
      <c r="M891">
        <v>290</v>
      </c>
      <c r="N891">
        <v>1</v>
      </c>
      <c r="O891">
        <v>877</v>
      </c>
      <c r="P891">
        <v>140</v>
      </c>
      <c r="Q891">
        <v>14.1</v>
      </c>
      <c r="R891">
        <v>54</v>
      </c>
      <c r="S891">
        <v>79.599999999999994</v>
      </c>
      <c r="T891">
        <v>16.2</v>
      </c>
      <c r="U891">
        <v>989.3</v>
      </c>
      <c r="V891">
        <v>1015.7</v>
      </c>
      <c r="W891">
        <v>1011.5</v>
      </c>
      <c r="X891">
        <v>1013.9</v>
      </c>
      <c r="Y891">
        <v>22.3</v>
      </c>
      <c r="Z891">
        <v>13.6</v>
      </c>
      <c r="AA891">
        <v>36427</v>
      </c>
    </row>
    <row r="892" spans="1:27" x14ac:dyDescent="0.3">
      <c r="A892" s="2">
        <v>44722</v>
      </c>
      <c r="B892">
        <v>45580.584475384363</v>
      </c>
      <c r="C892">
        <v>31140</v>
      </c>
      <c r="D892">
        <f t="shared" si="27"/>
        <v>75744487.200000003</v>
      </c>
      <c r="E892">
        <v>79647200</v>
      </c>
      <c r="F892">
        <v>21.1</v>
      </c>
      <c r="G892">
        <v>12.5</v>
      </c>
      <c r="H892">
        <v>28</v>
      </c>
      <c r="I892" s="4">
        <v>0</v>
      </c>
      <c r="J892">
        <v>5.9</v>
      </c>
      <c r="K892">
        <v>180</v>
      </c>
      <c r="L892">
        <v>3.4</v>
      </c>
      <c r="M892">
        <v>200</v>
      </c>
      <c r="N892">
        <v>1.4</v>
      </c>
      <c r="O892">
        <v>1234</v>
      </c>
      <c r="P892">
        <v>180</v>
      </c>
      <c r="Q892">
        <v>14.7</v>
      </c>
      <c r="R892">
        <v>45</v>
      </c>
      <c r="S892">
        <v>70.099999999999994</v>
      </c>
      <c r="T892">
        <v>16.7</v>
      </c>
      <c r="U892">
        <v>989.2</v>
      </c>
      <c r="V892">
        <v>1015.8</v>
      </c>
      <c r="W892">
        <v>1011</v>
      </c>
      <c r="X892">
        <v>1013.4</v>
      </c>
      <c r="Y892">
        <v>29.3</v>
      </c>
      <c r="Z892">
        <v>10.4</v>
      </c>
      <c r="AA892">
        <v>36427</v>
      </c>
    </row>
    <row r="893" spans="1:27" x14ac:dyDescent="0.3">
      <c r="A893" s="2">
        <v>44723</v>
      </c>
      <c r="B893">
        <v>36105.357142857138</v>
      </c>
      <c r="C893">
        <v>3000</v>
      </c>
      <c r="D893">
        <f t="shared" si="27"/>
        <v>6160007.3999999994</v>
      </c>
      <c r="E893">
        <v>6477400</v>
      </c>
      <c r="F893">
        <v>20.7</v>
      </c>
      <c r="G893">
        <v>16.5</v>
      </c>
      <c r="H893">
        <v>28.1</v>
      </c>
      <c r="I893" s="4">
        <v>0</v>
      </c>
      <c r="J893">
        <v>9.9</v>
      </c>
      <c r="K893">
        <v>50</v>
      </c>
      <c r="L893">
        <v>5.9</v>
      </c>
      <c r="M893">
        <v>50</v>
      </c>
      <c r="N893">
        <v>1.4</v>
      </c>
      <c r="O893">
        <v>1194</v>
      </c>
      <c r="P893">
        <v>320</v>
      </c>
      <c r="Q893">
        <v>14.9</v>
      </c>
      <c r="R893">
        <v>44</v>
      </c>
      <c r="S893">
        <v>71</v>
      </c>
      <c r="T893">
        <v>16.899999999999999</v>
      </c>
      <c r="U893">
        <v>988.5</v>
      </c>
      <c r="V893">
        <v>1014</v>
      </c>
      <c r="W893">
        <v>1010.8</v>
      </c>
      <c r="X893">
        <v>1012.8</v>
      </c>
      <c r="Y893">
        <v>25.5</v>
      </c>
      <c r="Z893">
        <v>14.9</v>
      </c>
      <c r="AA893">
        <v>36427</v>
      </c>
    </row>
    <row r="894" spans="1:27" x14ac:dyDescent="0.3">
      <c r="A894" s="2">
        <v>44724</v>
      </c>
      <c r="B894">
        <v>0</v>
      </c>
      <c r="C894">
        <v>0</v>
      </c>
      <c r="D894">
        <f t="shared" si="27"/>
        <v>0</v>
      </c>
      <c r="E894">
        <v>0</v>
      </c>
      <c r="F894">
        <v>20.100000000000001</v>
      </c>
      <c r="G894">
        <v>12.8</v>
      </c>
      <c r="H894">
        <v>27</v>
      </c>
      <c r="I894" s="4">
        <v>1.9666666669999999</v>
      </c>
      <c r="J894">
        <v>6.2</v>
      </c>
      <c r="K894">
        <v>140</v>
      </c>
      <c r="L894">
        <v>3.6</v>
      </c>
      <c r="M894">
        <v>140</v>
      </c>
      <c r="N894">
        <v>1.6</v>
      </c>
      <c r="O894">
        <v>1416</v>
      </c>
      <c r="P894">
        <v>320</v>
      </c>
      <c r="Q894">
        <v>13.5</v>
      </c>
      <c r="R894">
        <v>42</v>
      </c>
      <c r="S894">
        <v>68.8</v>
      </c>
      <c r="T894">
        <v>15.5</v>
      </c>
      <c r="U894">
        <v>989.1</v>
      </c>
      <c r="V894">
        <v>1016</v>
      </c>
      <c r="W894">
        <v>1010.7</v>
      </c>
      <c r="X894">
        <v>1013.4</v>
      </c>
      <c r="Y894">
        <v>30</v>
      </c>
      <c r="Z894">
        <v>11.7</v>
      </c>
      <c r="AA894">
        <v>36427</v>
      </c>
    </row>
    <row r="895" spans="1:27" x14ac:dyDescent="0.3">
      <c r="A895" s="2">
        <v>44725</v>
      </c>
      <c r="B895">
        <v>45546.741350125631</v>
      </c>
      <c r="C895">
        <v>73860</v>
      </c>
      <c r="D895">
        <f t="shared" si="27"/>
        <v>194175465.29999998</v>
      </c>
      <c r="E895">
        <v>204180300</v>
      </c>
      <c r="F895">
        <v>19.3</v>
      </c>
      <c r="G895">
        <v>14.9</v>
      </c>
      <c r="H895">
        <v>26</v>
      </c>
      <c r="I895" s="4">
        <v>3.9333333330000002</v>
      </c>
      <c r="J895">
        <v>9.3000000000000007</v>
      </c>
      <c r="K895">
        <v>140</v>
      </c>
      <c r="L895">
        <v>5.5</v>
      </c>
      <c r="M895">
        <v>140</v>
      </c>
      <c r="N895">
        <v>2.1</v>
      </c>
      <c r="O895">
        <v>1779</v>
      </c>
      <c r="P895">
        <v>110</v>
      </c>
      <c r="Q895">
        <v>12.2</v>
      </c>
      <c r="R895">
        <v>30</v>
      </c>
      <c r="S895">
        <v>67.3</v>
      </c>
      <c r="T895">
        <v>14.3</v>
      </c>
      <c r="U895">
        <v>987.1</v>
      </c>
      <c r="V895">
        <v>1014</v>
      </c>
      <c r="W895">
        <v>1008.5</v>
      </c>
      <c r="X895">
        <v>1011.4</v>
      </c>
      <c r="Y895">
        <v>28.7</v>
      </c>
      <c r="Z895">
        <v>13.8</v>
      </c>
      <c r="AA895">
        <v>36427</v>
      </c>
    </row>
    <row r="896" spans="1:27" x14ac:dyDescent="0.3">
      <c r="A896" s="2">
        <v>44726</v>
      </c>
      <c r="B896">
        <v>50977.896993637289</v>
      </c>
      <c r="C896">
        <v>54270</v>
      </c>
      <c r="D896">
        <f t="shared" si="27"/>
        <v>127162204.19999999</v>
      </c>
      <c r="E896">
        <v>133714200</v>
      </c>
      <c r="F896">
        <v>15.8</v>
      </c>
      <c r="G896">
        <v>13.7</v>
      </c>
      <c r="H896">
        <v>19.100000000000001</v>
      </c>
      <c r="I896" s="4">
        <v>5.9</v>
      </c>
      <c r="J896">
        <v>7</v>
      </c>
      <c r="K896">
        <v>140</v>
      </c>
      <c r="L896">
        <v>3.5</v>
      </c>
      <c r="M896">
        <v>140</v>
      </c>
      <c r="N896">
        <v>1.1000000000000001</v>
      </c>
      <c r="O896">
        <v>937</v>
      </c>
      <c r="P896">
        <v>140</v>
      </c>
      <c r="Q896">
        <v>13.5</v>
      </c>
      <c r="R896">
        <v>65</v>
      </c>
      <c r="S896">
        <v>87.1</v>
      </c>
      <c r="T896">
        <v>15.5</v>
      </c>
      <c r="U896">
        <v>985.8</v>
      </c>
      <c r="V896">
        <v>1012.6</v>
      </c>
      <c r="W896">
        <v>1008.6</v>
      </c>
      <c r="X896">
        <v>1010.4</v>
      </c>
      <c r="Y896">
        <v>19.7</v>
      </c>
      <c r="Z896">
        <v>12.2</v>
      </c>
      <c r="AA896">
        <v>36427</v>
      </c>
    </row>
    <row r="897" spans="1:27" x14ac:dyDescent="0.3">
      <c r="A897" s="2">
        <v>44727</v>
      </c>
      <c r="B897">
        <v>47467.552996294296</v>
      </c>
      <c r="C897">
        <v>39980</v>
      </c>
      <c r="D897">
        <f t="shared" si="27"/>
        <v>86149663.5</v>
      </c>
      <c r="E897">
        <v>90588500</v>
      </c>
      <c r="F897">
        <v>16.2</v>
      </c>
      <c r="G897">
        <v>13.6</v>
      </c>
      <c r="H897">
        <v>19.399999999999999</v>
      </c>
      <c r="I897" s="4">
        <v>5.9</v>
      </c>
      <c r="J897">
        <v>3</v>
      </c>
      <c r="K897">
        <v>320</v>
      </c>
      <c r="L897">
        <v>1.9</v>
      </c>
      <c r="M897">
        <v>320</v>
      </c>
      <c r="N897">
        <v>0.6</v>
      </c>
      <c r="O897">
        <v>519</v>
      </c>
      <c r="P897">
        <v>290</v>
      </c>
      <c r="Q897">
        <v>15.6</v>
      </c>
      <c r="R897">
        <v>83</v>
      </c>
      <c r="S897">
        <v>96.5</v>
      </c>
      <c r="T897">
        <v>17.7</v>
      </c>
      <c r="U897">
        <v>982.6</v>
      </c>
      <c r="V897">
        <v>1008.7</v>
      </c>
      <c r="W897">
        <v>1005.6</v>
      </c>
      <c r="X897">
        <v>1007.1</v>
      </c>
      <c r="Y897">
        <v>19.100000000000001</v>
      </c>
      <c r="Z897">
        <v>13.6</v>
      </c>
      <c r="AA897">
        <v>36427</v>
      </c>
    </row>
    <row r="898" spans="1:27" x14ac:dyDescent="0.3">
      <c r="A898" s="2">
        <v>44728</v>
      </c>
      <c r="B898">
        <v>42994.848604109473</v>
      </c>
      <c r="C898">
        <v>46530</v>
      </c>
      <c r="D898">
        <f t="shared" si="27"/>
        <v>111164006.69999999</v>
      </c>
      <c r="E898">
        <v>116891700</v>
      </c>
      <c r="F898">
        <v>18.600000000000001</v>
      </c>
      <c r="G898">
        <v>13.8</v>
      </c>
      <c r="H898">
        <v>23.3</v>
      </c>
      <c r="I898" s="4">
        <v>8.7624999999999993</v>
      </c>
      <c r="J898">
        <v>10.3</v>
      </c>
      <c r="K898">
        <v>320</v>
      </c>
      <c r="L898">
        <v>6.9</v>
      </c>
      <c r="M898">
        <v>320</v>
      </c>
      <c r="N898">
        <v>2.8</v>
      </c>
      <c r="O898">
        <v>2402</v>
      </c>
      <c r="P898">
        <v>320</v>
      </c>
      <c r="Q898">
        <v>14.6</v>
      </c>
      <c r="R898">
        <v>55</v>
      </c>
      <c r="S898">
        <v>79.900000000000006</v>
      </c>
      <c r="T898">
        <v>16.7</v>
      </c>
      <c r="U898">
        <v>983.3</v>
      </c>
      <c r="V898">
        <v>1009.3</v>
      </c>
      <c r="W898">
        <v>1006.6</v>
      </c>
      <c r="X898">
        <v>1007.6</v>
      </c>
      <c r="Y898">
        <v>22.2</v>
      </c>
      <c r="Z898">
        <v>11.6</v>
      </c>
      <c r="AA898">
        <v>36427</v>
      </c>
    </row>
    <row r="899" spans="1:27" x14ac:dyDescent="0.3">
      <c r="A899" s="2">
        <v>44729</v>
      </c>
      <c r="B899">
        <v>45233.193681862031</v>
      </c>
      <c r="C899">
        <v>50890</v>
      </c>
      <c r="D899">
        <f t="shared" si="27"/>
        <v>121119455.09999999</v>
      </c>
      <c r="E899">
        <v>127360100</v>
      </c>
      <c r="F899">
        <v>22.3</v>
      </c>
      <c r="G899">
        <v>12</v>
      </c>
      <c r="H899">
        <v>30.3</v>
      </c>
      <c r="I899" s="4">
        <v>11.625</v>
      </c>
      <c r="J899">
        <v>10.4</v>
      </c>
      <c r="K899">
        <v>290</v>
      </c>
      <c r="L899">
        <v>6.4</v>
      </c>
      <c r="M899">
        <v>320</v>
      </c>
      <c r="N899">
        <v>2.2999999999999998</v>
      </c>
      <c r="O899">
        <v>2019</v>
      </c>
      <c r="P899">
        <v>290</v>
      </c>
      <c r="Q899">
        <v>15.4</v>
      </c>
      <c r="R899">
        <v>37</v>
      </c>
      <c r="S899">
        <v>68.8</v>
      </c>
      <c r="T899">
        <v>17.600000000000001</v>
      </c>
      <c r="U899">
        <v>983.4</v>
      </c>
      <c r="V899">
        <v>1010.2</v>
      </c>
      <c r="W899">
        <v>1004.5</v>
      </c>
      <c r="X899">
        <v>1007.4</v>
      </c>
      <c r="Y899">
        <v>27.3</v>
      </c>
      <c r="Z899">
        <v>9.6999999999999993</v>
      </c>
      <c r="AA899">
        <v>36427</v>
      </c>
    </row>
    <row r="900" spans="1:27" x14ac:dyDescent="0.3">
      <c r="A900" s="2">
        <v>44730</v>
      </c>
      <c r="B900">
        <v>50715.098099660259</v>
      </c>
      <c r="C900">
        <v>5310</v>
      </c>
      <c r="D900">
        <f t="shared" si="27"/>
        <v>12617677.799999999</v>
      </c>
      <c r="E900">
        <v>13267800</v>
      </c>
      <c r="F900">
        <v>25.2</v>
      </c>
      <c r="G900">
        <v>19</v>
      </c>
      <c r="H900">
        <v>31.2</v>
      </c>
      <c r="I900" s="4">
        <v>14.487500000000001</v>
      </c>
      <c r="J900">
        <v>9.3000000000000007</v>
      </c>
      <c r="K900">
        <v>290</v>
      </c>
      <c r="L900">
        <v>5.8</v>
      </c>
      <c r="M900">
        <v>320</v>
      </c>
      <c r="N900">
        <v>2.7</v>
      </c>
      <c r="O900">
        <v>2354</v>
      </c>
      <c r="P900">
        <v>290</v>
      </c>
      <c r="Q900">
        <v>18.2</v>
      </c>
      <c r="R900">
        <v>45</v>
      </c>
      <c r="S900">
        <v>67.3</v>
      </c>
      <c r="T900">
        <v>20.9</v>
      </c>
      <c r="U900">
        <v>982.5</v>
      </c>
      <c r="V900">
        <v>1007.8</v>
      </c>
      <c r="W900">
        <v>1004.1</v>
      </c>
      <c r="X900">
        <v>1006.2</v>
      </c>
      <c r="Y900">
        <v>32.9</v>
      </c>
      <c r="Z900">
        <v>17.2</v>
      </c>
      <c r="AA900">
        <v>36427</v>
      </c>
    </row>
    <row r="901" spans="1:27" x14ac:dyDescent="0.3">
      <c r="A901" s="2">
        <v>44731</v>
      </c>
      <c r="B901">
        <v>0</v>
      </c>
      <c r="C901">
        <v>0</v>
      </c>
      <c r="D901">
        <f t="shared" si="27"/>
        <v>0</v>
      </c>
      <c r="E901">
        <v>0</v>
      </c>
      <c r="F901">
        <v>25.6</v>
      </c>
      <c r="G901">
        <v>21.6</v>
      </c>
      <c r="H901">
        <v>31.8</v>
      </c>
      <c r="I901" s="4">
        <v>17.350000000000001</v>
      </c>
      <c r="J901">
        <v>11.3</v>
      </c>
      <c r="K901">
        <v>320</v>
      </c>
      <c r="L901">
        <v>7.1</v>
      </c>
      <c r="M901">
        <v>290</v>
      </c>
      <c r="N901">
        <v>3.7</v>
      </c>
      <c r="O901">
        <v>3165</v>
      </c>
      <c r="P901">
        <v>290</v>
      </c>
      <c r="Q901">
        <v>18.399999999999999</v>
      </c>
      <c r="R901">
        <v>45</v>
      </c>
      <c r="S901">
        <v>65.900000000000006</v>
      </c>
      <c r="T901">
        <v>21.2</v>
      </c>
      <c r="U901">
        <v>982.5</v>
      </c>
      <c r="V901">
        <v>1008.5</v>
      </c>
      <c r="W901">
        <v>1003.5</v>
      </c>
      <c r="X901">
        <v>1006.2</v>
      </c>
      <c r="Y901">
        <v>34.299999999999997</v>
      </c>
      <c r="Z901">
        <v>20.2</v>
      </c>
      <c r="AA901">
        <v>36427</v>
      </c>
    </row>
    <row r="902" spans="1:27" x14ac:dyDescent="0.3">
      <c r="A902" s="2">
        <v>44732</v>
      </c>
      <c r="B902">
        <v>43650.057478253933</v>
      </c>
      <c r="C902">
        <v>69300</v>
      </c>
      <c r="D902">
        <f t="shared" si="27"/>
        <v>188092203.59999999</v>
      </c>
      <c r="E902">
        <v>197783600</v>
      </c>
      <c r="F902">
        <v>25.7</v>
      </c>
      <c r="G902">
        <v>19.2</v>
      </c>
      <c r="H902">
        <v>32.299999999999997</v>
      </c>
      <c r="I902" s="4">
        <v>20.212499999999999</v>
      </c>
      <c r="J902">
        <v>6.7</v>
      </c>
      <c r="K902">
        <v>320</v>
      </c>
      <c r="L902">
        <v>3.9</v>
      </c>
      <c r="M902">
        <v>320</v>
      </c>
      <c r="N902">
        <v>1.6</v>
      </c>
      <c r="O902">
        <v>1401</v>
      </c>
      <c r="P902">
        <v>360</v>
      </c>
      <c r="Q902">
        <v>19.100000000000001</v>
      </c>
      <c r="R902">
        <v>44</v>
      </c>
      <c r="S902">
        <v>68.900000000000006</v>
      </c>
      <c r="T902">
        <v>22.1</v>
      </c>
      <c r="U902">
        <v>980.1</v>
      </c>
      <c r="V902">
        <v>1005.9</v>
      </c>
      <c r="W902">
        <v>1000.9</v>
      </c>
      <c r="X902">
        <v>1003.7</v>
      </c>
      <c r="Y902">
        <v>37.1</v>
      </c>
      <c r="Z902">
        <v>17.600000000000001</v>
      </c>
      <c r="AA902">
        <v>36427</v>
      </c>
    </row>
    <row r="903" spans="1:27" x14ac:dyDescent="0.3">
      <c r="A903" s="2">
        <v>44733</v>
      </c>
      <c r="B903">
        <v>45874.789433992708</v>
      </c>
      <c r="C903">
        <v>55750</v>
      </c>
      <c r="D903">
        <f t="shared" si="27"/>
        <v>140533074</v>
      </c>
      <c r="E903">
        <v>147774000</v>
      </c>
      <c r="F903">
        <v>26.5</v>
      </c>
      <c r="G903">
        <v>19.399999999999999</v>
      </c>
      <c r="H903">
        <v>34.700000000000003</v>
      </c>
      <c r="I903" s="4">
        <v>23.074999999999999</v>
      </c>
      <c r="J903">
        <v>6.3</v>
      </c>
      <c r="K903">
        <v>140</v>
      </c>
      <c r="L903">
        <v>3.5</v>
      </c>
      <c r="M903">
        <v>160</v>
      </c>
      <c r="N903">
        <v>1.5</v>
      </c>
      <c r="O903">
        <v>1262</v>
      </c>
      <c r="P903">
        <v>340</v>
      </c>
      <c r="Q903">
        <v>18.8</v>
      </c>
      <c r="R903">
        <v>32</v>
      </c>
      <c r="S903">
        <v>67.3</v>
      </c>
      <c r="T903">
        <v>21.7</v>
      </c>
      <c r="U903">
        <v>979.4</v>
      </c>
      <c r="V903">
        <v>1005.4</v>
      </c>
      <c r="W903">
        <v>999.9</v>
      </c>
      <c r="X903">
        <v>1003</v>
      </c>
      <c r="Y903">
        <v>38</v>
      </c>
      <c r="Z903">
        <v>17.2</v>
      </c>
      <c r="AA903">
        <v>36427</v>
      </c>
    </row>
    <row r="904" spans="1:27" x14ac:dyDescent="0.3">
      <c r="A904" s="2">
        <v>44734</v>
      </c>
      <c r="B904">
        <v>40349.108051618103</v>
      </c>
      <c r="C904">
        <v>40260</v>
      </c>
      <c r="D904">
        <f t="shared" si="27"/>
        <v>80990964</v>
      </c>
      <c r="E904">
        <v>85164000</v>
      </c>
      <c r="F904">
        <v>27.1</v>
      </c>
      <c r="G904">
        <v>19.899999999999999</v>
      </c>
      <c r="H904">
        <v>34.6</v>
      </c>
      <c r="I904" s="4">
        <v>25.9375</v>
      </c>
      <c r="J904">
        <v>8.4</v>
      </c>
      <c r="K904">
        <v>320</v>
      </c>
      <c r="L904">
        <v>5.5</v>
      </c>
      <c r="M904">
        <v>290</v>
      </c>
      <c r="N904">
        <v>2.2000000000000002</v>
      </c>
      <c r="O904">
        <v>1866</v>
      </c>
      <c r="P904">
        <v>290</v>
      </c>
      <c r="Q904">
        <v>19.2</v>
      </c>
      <c r="R904">
        <v>38</v>
      </c>
      <c r="S904">
        <v>65.8</v>
      </c>
      <c r="T904">
        <v>22.3</v>
      </c>
      <c r="U904">
        <v>982.3</v>
      </c>
      <c r="V904">
        <v>1007.7</v>
      </c>
      <c r="W904">
        <v>1004</v>
      </c>
      <c r="X904">
        <v>1005.8</v>
      </c>
      <c r="Y904">
        <v>37.1</v>
      </c>
      <c r="Z904">
        <v>18.7</v>
      </c>
      <c r="AA904">
        <v>36427</v>
      </c>
    </row>
    <row r="905" spans="1:27" x14ac:dyDescent="0.3">
      <c r="A905" s="2">
        <v>44735</v>
      </c>
      <c r="B905">
        <v>43748.214654722877</v>
      </c>
      <c r="C905">
        <v>21590</v>
      </c>
      <c r="D905">
        <f t="shared" si="27"/>
        <v>46448646.899999999</v>
      </c>
      <c r="E905">
        <v>48841900</v>
      </c>
      <c r="F905">
        <v>23.3</v>
      </c>
      <c r="G905">
        <v>19.899999999999999</v>
      </c>
      <c r="H905">
        <v>27</v>
      </c>
      <c r="I905" s="4">
        <v>28.8</v>
      </c>
      <c r="J905">
        <v>7.9</v>
      </c>
      <c r="K905">
        <v>160</v>
      </c>
      <c r="L905">
        <v>4.2</v>
      </c>
      <c r="M905">
        <v>180</v>
      </c>
      <c r="N905">
        <v>1.5</v>
      </c>
      <c r="O905">
        <v>1254</v>
      </c>
      <c r="P905">
        <v>180</v>
      </c>
      <c r="Q905">
        <v>21.6</v>
      </c>
      <c r="R905">
        <v>67</v>
      </c>
      <c r="S905">
        <v>91.1</v>
      </c>
      <c r="T905">
        <v>26</v>
      </c>
      <c r="U905">
        <v>977.7</v>
      </c>
      <c r="V905">
        <v>1006.4</v>
      </c>
      <c r="W905">
        <v>996</v>
      </c>
      <c r="X905">
        <v>1001.4</v>
      </c>
      <c r="Y905">
        <v>27.1</v>
      </c>
      <c r="Z905">
        <v>18.2</v>
      </c>
      <c r="AA905">
        <v>36427</v>
      </c>
    </row>
    <row r="906" spans="1:27" x14ac:dyDescent="0.3">
      <c r="A906" s="2">
        <v>44736</v>
      </c>
      <c r="B906">
        <v>40129.510993692063</v>
      </c>
      <c r="C906">
        <v>26200</v>
      </c>
      <c r="D906">
        <f t="shared" si="27"/>
        <v>69075599.700000003</v>
      </c>
      <c r="E906">
        <v>72634700</v>
      </c>
      <c r="F906">
        <v>25</v>
      </c>
      <c r="G906">
        <v>21.5</v>
      </c>
      <c r="H906">
        <v>28.7</v>
      </c>
      <c r="I906" s="4">
        <v>12.4</v>
      </c>
      <c r="J906">
        <v>10.9</v>
      </c>
      <c r="K906">
        <v>320</v>
      </c>
      <c r="L906">
        <v>7.7</v>
      </c>
      <c r="M906">
        <v>320</v>
      </c>
      <c r="N906">
        <v>3</v>
      </c>
      <c r="O906">
        <v>2605</v>
      </c>
      <c r="P906">
        <v>320</v>
      </c>
      <c r="Q906">
        <v>19.899999999999999</v>
      </c>
      <c r="R906">
        <v>55</v>
      </c>
      <c r="S906">
        <v>74.8</v>
      </c>
      <c r="T906">
        <v>23.3</v>
      </c>
      <c r="U906">
        <v>973.5</v>
      </c>
      <c r="V906">
        <v>1001.2</v>
      </c>
      <c r="W906">
        <v>992.7</v>
      </c>
      <c r="X906">
        <v>996.9</v>
      </c>
      <c r="Y906">
        <v>29.2</v>
      </c>
      <c r="Z906">
        <v>19.100000000000001</v>
      </c>
      <c r="AA906">
        <v>36427</v>
      </c>
    </row>
    <row r="907" spans="1:27" x14ac:dyDescent="0.3">
      <c r="A907" s="2">
        <v>44737</v>
      </c>
      <c r="B907">
        <v>57651.030219780223</v>
      </c>
      <c r="C907">
        <v>3000</v>
      </c>
      <c r="D907">
        <f t="shared" si="27"/>
        <v>7786502.6999999993</v>
      </c>
      <c r="E907">
        <v>8187700</v>
      </c>
      <c r="F907">
        <v>24.7</v>
      </c>
      <c r="G907">
        <v>17.5</v>
      </c>
      <c r="H907">
        <v>31.6</v>
      </c>
      <c r="I907" s="4">
        <v>1.2</v>
      </c>
      <c r="J907">
        <v>9.4</v>
      </c>
      <c r="K907">
        <v>160</v>
      </c>
      <c r="L907">
        <v>4.4000000000000004</v>
      </c>
      <c r="M907">
        <v>290</v>
      </c>
      <c r="N907">
        <v>1.5</v>
      </c>
      <c r="O907">
        <v>1271</v>
      </c>
      <c r="P907">
        <v>290</v>
      </c>
      <c r="Q907">
        <v>19.7</v>
      </c>
      <c r="R907">
        <v>51</v>
      </c>
      <c r="S907">
        <v>76.3</v>
      </c>
      <c r="T907">
        <v>23.1</v>
      </c>
      <c r="U907">
        <v>980.9</v>
      </c>
      <c r="V907">
        <v>1007.9</v>
      </c>
      <c r="W907">
        <v>1000.9</v>
      </c>
      <c r="X907">
        <v>1004.6</v>
      </c>
      <c r="Y907">
        <v>29.7</v>
      </c>
      <c r="Z907">
        <v>16.3</v>
      </c>
      <c r="AA907">
        <v>36427</v>
      </c>
    </row>
    <row r="908" spans="1:27" x14ac:dyDescent="0.3">
      <c r="A908" s="2">
        <v>44738</v>
      </c>
      <c r="B908">
        <v>0</v>
      </c>
      <c r="C908">
        <v>0</v>
      </c>
      <c r="D908">
        <f t="shared" si="27"/>
        <v>0</v>
      </c>
      <c r="E908">
        <v>0</v>
      </c>
      <c r="F908">
        <v>24.5</v>
      </c>
      <c r="G908">
        <v>20.8</v>
      </c>
      <c r="H908">
        <v>29.7</v>
      </c>
      <c r="I908" s="4">
        <v>0.6</v>
      </c>
      <c r="J908">
        <v>7.7</v>
      </c>
      <c r="K908">
        <v>180</v>
      </c>
      <c r="L908">
        <v>3.3</v>
      </c>
      <c r="M908">
        <v>200</v>
      </c>
      <c r="N908">
        <v>1</v>
      </c>
      <c r="O908">
        <v>827</v>
      </c>
      <c r="P908">
        <v>20</v>
      </c>
      <c r="Q908">
        <v>22.2</v>
      </c>
      <c r="R908">
        <v>64</v>
      </c>
      <c r="S908">
        <v>88.8</v>
      </c>
      <c r="T908">
        <v>26.8</v>
      </c>
      <c r="U908">
        <v>985.6</v>
      </c>
      <c r="V908">
        <v>1011.9</v>
      </c>
      <c r="W908">
        <v>1007</v>
      </c>
      <c r="X908">
        <v>1009.4</v>
      </c>
      <c r="Y908">
        <v>26.8</v>
      </c>
      <c r="Z908">
        <v>19.7</v>
      </c>
      <c r="AA908">
        <v>36427</v>
      </c>
    </row>
    <row r="909" spans="1:27" x14ac:dyDescent="0.3">
      <c r="A909" s="2">
        <v>44739</v>
      </c>
      <c r="B909">
        <v>45696.653146137658</v>
      </c>
      <c r="C909">
        <v>41960</v>
      </c>
      <c r="D909">
        <f t="shared" si="27"/>
        <v>110532542.69999999</v>
      </c>
      <c r="E909">
        <v>116227700</v>
      </c>
      <c r="F909">
        <v>24.4</v>
      </c>
      <c r="G909">
        <v>22.1</v>
      </c>
      <c r="H909">
        <v>27.2</v>
      </c>
      <c r="I909" s="4">
        <v>39</v>
      </c>
      <c r="J909">
        <v>7.5</v>
      </c>
      <c r="K909">
        <v>140</v>
      </c>
      <c r="L909">
        <v>3.6</v>
      </c>
      <c r="M909">
        <v>140</v>
      </c>
      <c r="N909">
        <v>1</v>
      </c>
      <c r="O909">
        <v>904</v>
      </c>
      <c r="P909">
        <v>140</v>
      </c>
      <c r="Q909">
        <v>23.3</v>
      </c>
      <c r="R909">
        <v>81</v>
      </c>
      <c r="S909">
        <v>94.5</v>
      </c>
      <c r="T909">
        <v>28.7</v>
      </c>
      <c r="U909">
        <v>985.3</v>
      </c>
      <c r="V909">
        <v>1011.5</v>
      </c>
      <c r="W909">
        <v>1006</v>
      </c>
      <c r="X909">
        <v>1009.1</v>
      </c>
      <c r="Y909">
        <v>25.6</v>
      </c>
      <c r="Z909">
        <v>21.7</v>
      </c>
      <c r="AA909">
        <v>36427</v>
      </c>
    </row>
    <row r="910" spans="1:27" x14ac:dyDescent="0.3">
      <c r="A910" s="2">
        <v>44740</v>
      </c>
      <c r="B910">
        <v>43563.327807563917</v>
      </c>
      <c r="C910">
        <v>12430</v>
      </c>
      <c r="D910">
        <f t="shared" si="27"/>
        <v>27716895</v>
      </c>
      <c r="E910">
        <v>29145000</v>
      </c>
      <c r="F910">
        <v>26.3</v>
      </c>
      <c r="G910">
        <v>23.2</v>
      </c>
      <c r="H910">
        <v>30</v>
      </c>
      <c r="I910" s="4">
        <v>21</v>
      </c>
      <c r="J910">
        <v>8.1999999999999993</v>
      </c>
      <c r="K910">
        <v>180</v>
      </c>
      <c r="L910">
        <v>4</v>
      </c>
      <c r="M910">
        <v>180</v>
      </c>
      <c r="N910">
        <v>1.8</v>
      </c>
      <c r="O910">
        <v>1516</v>
      </c>
      <c r="P910">
        <v>180</v>
      </c>
      <c r="Q910">
        <v>22.6</v>
      </c>
      <c r="R910">
        <v>63</v>
      </c>
      <c r="S910">
        <v>81.3</v>
      </c>
      <c r="T910">
        <v>27.5</v>
      </c>
      <c r="U910">
        <v>981.1</v>
      </c>
      <c r="V910">
        <v>1007.3</v>
      </c>
      <c r="W910">
        <v>1002.3</v>
      </c>
      <c r="X910">
        <v>1004.6</v>
      </c>
      <c r="Y910">
        <v>27.5</v>
      </c>
      <c r="Z910">
        <v>23.1</v>
      </c>
      <c r="AA910">
        <v>36427</v>
      </c>
    </row>
    <row r="911" spans="1:27" x14ac:dyDescent="0.3">
      <c r="A911" s="2">
        <v>44741</v>
      </c>
      <c r="B911">
        <v>42823.845899708831</v>
      </c>
      <c r="C911">
        <v>10460</v>
      </c>
      <c r="D911">
        <f t="shared" si="27"/>
        <v>21969241.199999999</v>
      </c>
      <c r="E911">
        <v>23101200</v>
      </c>
      <c r="F911">
        <v>26.4</v>
      </c>
      <c r="G911">
        <v>23.7</v>
      </c>
      <c r="H911">
        <v>31.9</v>
      </c>
      <c r="I911" s="4">
        <v>3</v>
      </c>
      <c r="J911">
        <v>7.1</v>
      </c>
      <c r="K911">
        <v>200</v>
      </c>
      <c r="L911">
        <v>3.7</v>
      </c>
      <c r="M911">
        <v>230</v>
      </c>
      <c r="N911">
        <v>2</v>
      </c>
      <c r="O911">
        <v>1727</v>
      </c>
      <c r="P911">
        <v>160</v>
      </c>
      <c r="Q911">
        <v>22.9</v>
      </c>
      <c r="R911">
        <v>56</v>
      </c>
      <c r="S911">
        <v>82.4</v>
      </c>
      <c r="T911">
        <v>27.9</v>
      </c>
      <c r="U911">
        <v>981.9</v>
      </c>
      <c r="V911">
        <v>1008.7</v>
      </c>
      <c r="W911">
        <v>1003.4</v>
      </c>
      <c r="X911">
        <v>1005.6</v>
      </c>
      <c r="Y911">
        <v>29</v>
      </c>
      <c r="Z911">
        <v>23.6</v>
      </c>
      <c r="AA911">
        <v>36427</v>
      </c>
    </row>
    <row r="912" spans="1:27" x14ac:dyDescent="0.3">
      <c r="A912" s="2">
        <v>44742</v>
      </c>
      <c r="B912">
        <v>39765.150228416329</v>
      </c>
      <c r="C912">
        <v>13170</v>
      </c>
      <c r="D912">
        <f t="shared" si="27"/>
        <v>30549163.199999999</v>
      </c>
      <c r="E912">
        <v>32123200</v>
      </c>
      <c r="F912">
        <v>23.7</v>
      </c>
      <c r="G912">
        <v>20.9</v>
      </c>
      <c r="H912">
        <v>27</v>
      </c>
      <c r="I912" s="4">
        <v>23.4</v>
      </c>
      <c r="J912">
        <v>8</v>
      </c>
      <c r="K912">
        <v>320</v>
      </c>
      <c r="L912">
        <v>5.2</v>
      </c>
      <c r="M912">
        <v>290</v>
      </c>
      <c r="N912">
        <v>0.9</v>
      </c>
      <c r="O912">
        <v>819</v>
      </c>
      <c r="P912">
        <v>160</v>
      </c>
      <c r="Q912">
        <v>22.8</v>
      </c>
      <c r="R912">
        <v>79</v>
      </c>
      <c r="S912">
        <v>95.6</v>
      </c>
      <c r="T912">
        <v>27.9</v>
      </c>
      <c r="U912">
        <v>987.3</v>
      </c>
      <c r="V912">
        <v>1014</v>
      </c>
      <c r="W912">
        <v>1008.4</v>
      </c>
      <c r="X912">
        <v>1011.3</v>
      </c>
      <c r="Y912">
        <v>28.3</v>
      </c>
      <c r="Z912">
        <v>20.6</v>
      </c>
      <c r="AA912">
        <v>36427</v>
      </c>
    </row>
    <row r="913" spans="1:27" x14ac:dyDescent="0.3">
      <c r="A913" s="2">
        <v>44743</v>
      </c>
      <c r="B913">
        <v>27508.333333333339</v>
      </c>
      <c r="C913">
        <v>8460</v>
      </c>
      <c r="D913">
        <f>E913*0.956</f>
        <v>23725243.199999999</v>
      </c>
      <c r="E913">
        <v>24817200</v>
      </c>
      <c r="F913">
        <v>25.7</v>
      </c>
      <c r="G913">
        <v>20.6</v>
      </c>
      <c r="H913">
        <v>32.4</v>
      </c>
      <c r="I913" s="4">
        <v>18.98</v>
      </c>
      <c r="J913">
        <v>5.5</v>
      </c>
      <c r="K913">
        <v>270</v>
      </c>
      <c r="L913">
        <v>3.6</v>
      </c>
      <c r="M913">
        <v>290</v>
      </c>
      <c r="N913">
        <v>1.2</v>
      </c>
      <c r="O913">
        <v>1029</v>
      </c>
      <c r="P913">
        <v>290</v>
      </c>
      <c r="Q913">
        <v>22.5</v>
      </c>
      <c r="R913">
        <v>54</v>
      </c>
      <c r="S913">
        <v>84.5</v>
      </c>
      <c r="T913">
        <v>27.3</v>
      </c>
      <c r="U913">
        <v>990.4</v>
      </c>
      <c r="V913">
        <v>1015.9</v>
      </c>
      <c r="W913">
        <v>1012.4</v>
      </c>
      <c r="X913">
        <v>1014.3</v>
      </c>
      <c r="Y913">
        <v>31.5</v>
      </c>
      <c r="Z913">
        <v>20.2</v>
      </c>
      <c r="AA913">
        <v>36435</v>
      </c>
    </row>
    <row r="914" spans="1:27" x14ac:dyDescent="0.3">
      <c r="A914" s="2">
        <v>44744</v>
      </c>
      <c r="B914">
        <v>52800</v>
      </c>
      <c r="C914">
        <v>2880</v>
      </c>
      <c r="D914">
        <f t="shared" ref="D914:D943" si="28">E914*0.956</f>
        <v>7268659.1999999993</v>
      </c>
      <c r="E914">
        <v>7603200</v>
      </c>
      <c r="F914">
        <v>27.2</v>
      </c>
      <c r="G914">
        <v>20.5</v>
      </c>
      <c r="H914">
        <v>34.1</v>
      </c>
      <c r="I914" s="4">
        <v>14.56</v>
      </c>
      <c r="J914">
        <v>4.2</v>
      </c>
      <c r="K914">
        <v>230</v>
      </c>
      <c r="L914">
        <v>2.5</v>
      </c>
      <c r="M914">
        <v>290</v>
      </c>
      <c r="N914">
        <v>1.2</v>
      </c>
      <c r="O914">
        <v>1079</v>
      </c>
      <c r="P914">
        <v>160</v>
      </c>
      <c r="Q914">
        <v>20.8</v>
      </c>
      <c r="R914">
        <v>36</v>
      </c>
      <c r="S914">
        <v>72.400000000000006</v>
      </c>
      <c r="T914">
        <v>24.6</v>
      </c>
      <c r="U914">
        <v>988.8</v>
      </c>
      <c r="V914">
        <v>1015.3</v>
      </c>
      <c r="W914">
        <v>1009.6</v>
      </c>
      <c r="X914">
        <v>1012.5</v>
      </c>
      <c r="Y914">
        <v>36.1</v>
      </c>
      <c r="Z914">
        <v>19.100000000000001</v>
      </c>
      <c r="AA914">
        <v>36435</v>
      </c>
    </row>
    <row r="915" spans="1:27" x14ac:dyDescent="0.3">
      <c r="A915" s="2">
        <v>44745</v>
      </c>
      <c r="B915">
        <v>0</v>
      </c>
      <c r="C915">
        <v>0</v>
      </c>
      <c r="D915">
        <f t="shared" si="28"/>
        <v>0</v>
      </c>
      <c r="E915">
        <v>0</v>
      </c>
      <c r="F915">
        <v>27.6</v>
      </c>
      <c r="G915">
        <v>22.4</v>
      </c>
      <c r="H915">
        <v>34</v>
      </c>
      <c r="I915" s="4">
        <v>10.14</v>
      </c>
      <c r="J915">
        <v>5.2</v>
      </c>
      <c r="K915">
        <v>180</v>
      </c>
      <c r="L915">
        <v>2.9</v>
      </c>
      <c r="M915">
        <v>180</v>
      </c>
      <c r="N915">
        <v>1.4</v>
      </c>
      <c r="O915">
        <v>1171</v>
      </c>
      <c r="P915">
        <v>160</v>
      </c>
      <c r="Q915">
        <v>20.7</v>
      </c>
      <c r="R915">
        <v>35</v>
      </c>
      <c r="S915">
        <v>69.8</v>
      </c>
      <c r="T915">
        <v>24.5</v>
      </c>
      <c r="U915">
        <v>984.8</v>
      </c>
      <c r="V915">
        <v>1011.5</v>
      </c>
      <c r="W915">
        <v>1005.5</v>
      </c>
      <c r="X915">
        <v>1008.4</v>
      </c>
      <c r="Y915">
        <v>37.700000000000003</v>
      </c>
      <c r="Z915">
        <v>21.4</v>
      </c>
      <c r="AA915">
        <v>36435</v>
      </c>
    </row>
    <row r="916" spans="1:27" x14ac:dyDescent="0.3">
      <c r="A916" s="2">
        <v>44746</v>
      </c>
      <c r="B916">
        <v>49351.298822042489</v>
      </c>
      <c r="C916">
        <v>27540</v>
      </c>
      <c r="D916">
        <f t="shared" si="28"/>
        <v>77410188</v>
      </c>
      <c r="E916">
        <v>80973000</v>
      </c>
      <c r="F916">
        <v>27.3</v>
      </c>
      <c r="G916">
        <v>22.8</v>
      </c>
      <c r="H916">
        <v>33.700000000000003</v>
      </c>
      <c r="I916" s="4">
        <v>5.72</v>
      </c>
      <c r="J916">
        <v>7.8</v>
      </c>
      <c r="K916">
        <v>110</v>
      </c>
      <c r="L916">
        <v>4.5</v>
      </c>
      <c r="M916">
        <v>110</v>
      </c>
      <c r="N916">
        <v>1.1000000000000001</v>
      </c>
      <c r="O916">
        <v>937</v>
      </c>
      <c r="P916">
        <v>160</v>
      </c>
      <c r="Q916">
        <v>22.3</v>
      </c>
      <c r="R916">
        <v>47</v>
      </c>
      <c r="S916">
        <v>76.5</v>
      </c>
      <c r="T916">
        <v>26.9</v>
      </c>
      <c r="U916">
        <v>982</v>
      </c>
      <c r="V916">
        <v>1007.7</v>
      </c>
      <c r="W916">
        <v>1002.9</v>
      </c>
      <c r="X916">
        <v>1005.5</v>
      </c>
      <c r="Y916">
        <v>40.200000000000003</v>
      </c>
      <c r="Z916">
        <v>22.1</v>
      </c>
      <c r="AA916">
        <v>36435</v>
      </c>
    </row>
    <row r="917" spans="1:27" x14ac:dyDescent="0.3">
      <c r="A917" s="2">
        <v>44747</v>
      </c>
      <c r="B917">
        <v>47561.922220942703</v>
      </c>
      <c r="C917">
        <v>10365</v>
      </c>
      <c r="D917">
        <f t="shared" si="28"/>
        <v>28469680</v>
      </c>
      <c r="E917">
        <v>29780000</v>
      </c>
      <c r="F917">
        <v>27.1</v>
      </c>
      <c r="G917">
        <v>22.9</v>
      </c>
      <c r="H917">
        <v>33</v>
      </c>
      <c r="I917" s="4">
        <v>1.3</v>
      </c>
      <c r="J917">
        <v>5.7</v>
      </c>
      <c r="K917">
        <v>140</v>
      </c>
      <c r="L917">
        <v>3</v>
      </c>
      <c r="M917">
        <v>110</v>
      </c>
      <c r="N917">
        <v>1</v>
      </c>
      <c r="O917">
        <v>854</v>
      </c>
      <c r="P917">
        <v>180</v>
      </c>
      <c r="Q917">
        <v>22.9</v>
      </c>
      <c r="R917">
        <v>47</v>
      </c>
      <c r="S917">
        <v>80.400000000000006</v>
      </c>
      <c r="T917">
        <v>28</v>
      </c>
      <c r="U917">
        <v>981.6</v>
      </c>
      <c r="V917">
        <v>1008.1</v>
      </c>
      <c r="W917">
        <v>1003.2</v>
      </c>
      <c r="X917">
        <v>1005.1</v>
      </c>
      <c r="Y917">
        <v>38.5</v>
      </c>
      <c r="Z917">
        <v>22</v>
      </c>
      <c r="AA917">
        <v>36435</v>
      </c>
    </row>
    <row r="918" spans="1:27" x14ac:dyDescent="0.3">
      <c r="A918" s="2">
        <v>44748</v>
      </c>
      <c r="B918">
        <v>59396.847270061859</v>
      </c>
      <c r="C918">
        <v>17220</v>
      </c>
      <c r="D918">
        <f t="shared" si="28"/>
        <v>44168251.600000001</v>
      </c>
      <c r="E918">
        <v>46201100</v>
      </c>
      <c r="F918">
        <v>26.7</v>
      </c>
      <c r="G918">
        <v>23.5</v>
      </c>
      <c r="H918">
        <v>31.4</v>
      </c>
      <c r="I918" s="4">
        <v>0</v>
      </c>
      <c r="J918">
        <v>3.9</v>
      </c>
      <c r="K918">
        <v>110</v>
      </c>
      <c r="L918">
        <v>2.2000000000000002</v>
      </c>
      <c r="M918">
        <v>140</v>
      </c>
      <c r="N918">
        <v>1</v>
      </c>
      <c r="O918">
        <v>825</v>
      </c>
      <c r="P918">
        <v>140</v>
      </c>
      <c r="Q918">
        <v>23</v>
      </c>
      <c r="R918">
        <v>60</v>
      </c>
      <c r="S918">
        <v>81.8</v>
      </c>
      <c r="T918">
        <v>28.1</v>
      </c>
      <c r="U918">
        <v>984.8</v>
      </c>
      <c r="V918">
        <v>1009.6</v>
      </c>
      <c r="W918">
        <v>1006.7</v>
      </c>
      <c r="X918">
        <v>1008.4</v>
      </c>
      <c r="Y918">
        <v>32.5</v>
      </c>
      <c r="Z918">
        <v>23.5</v>
      </c>
      <c r="AA918">
        <v>36435</v>
      </c>
    </row>
    <row r="919" spans="1:27" x14ac:dyDescent="0.3">
      <c r="A919" s="2">
        <v>44749</v>
      </c>
      <c r="B919">
        <v>50533.491647845767</v>
      </c>
      <c r="C919">
        <v>18570</v>
      </c>
      <c r="D919">
        <f t="shared" si="28"/>
        <v>46568002.799999997</v>
      </c>
      <c r="E919">
        <v>48711300</v>
      </c>
      <c r="F919">
        <v>26.4</v>
      </c>
      <c r="G919">
        <v>23.9</v>
      </c>
      <c r="H919">
        <v>31.1</v>
      </c>
      <c r="I919" s="4">
        <v>12.4</v>
      </c>
      <c r="J919">
        <v>5.3</v>
      </c>
      <c r="K919">
        <v>250</v>
      </c>
      <c r="L919">
        <v>3</v>
      </c>
      <c r="M919">
        <v>270</v>
      </c>
      <c r="N919">
        <v>0.7</v>
      </c>
      <c r="O919">
        <v>605</v>
      </c>
      <c r="P919">
        <v>290</v>
      </c>
      <c r="Q919">
        <v>24.4</v>
      </c>
      <c r="R919">
        <v>63</v>
      </c>
      <c r="S919">
        <v>90.1</v>
      </c>
      <c r="T919">
        <v>30.6</v>
      </c>
      <c r="U919">
        <v>983.5</v>
      </c>
      <c r="V919">
        <v>1009.8</v>
      </c>
      <c r="W919">
        <v>1004.7</v>
      </c>
      <c r="X919">
        <v>1007.1</v>
      </c>
      <c r="Y919">
        <v>29.5</v>
      </c>
      <c r="Z919">
        <v>23.9</v>
      </c>
      <c r="AA919">
        <v>36435</v>
      </c>
    </row>
    <row r="920" spans="1:27" x14ac:dyDescent="0.3">
      <c r="A920" s="2">
        <v>44750</v>
      </c>
      <c r="B920">
        <v>39175.621029808848</v>
      </c>
      <c r="C920">
        <v>12015</v>
      </c>
      <c r="D920">
        <f t="shared" si="28"/>
        <v>21149301.199999999</v>
      </c>
      <c r="E920">
        <v>22122700</v>
      </c>
      <c r="F920">
        <v>26.7</v>
      </c>
      <c r="G920">
        <v>24.1</v>
      </c>
      <c r="H920">
        <v>30.2</v>
      </c>
      <c r="I920" s="4">
        <v>7.7</v>
      </c>
      <c r="J920">
        <v>8.9</v>
      </c>
      <c r="K920">
        <v>290</v>
      </c>
      <c r="L920">
        <v>5.4</v>
      </c>
      <c r="M920">
        <v>320</v>
      </c>
      <c r="N920">
        <v>2.2000000000000002</v>
      </c>
      <c r="O920">
        <v>1894</v>
      </c>
      <c r="P920">
        <v>320</v>
      </c>
      <c r="Q920">
        <v>22.8</v>
      </c>
      <c r="R920">
        <v>58</v>
      </c>
      <c r="S920">
        <v>81.3</v>
      </c>
      <c r="T920">
        <v>27.9</v>
      </c>
      <c r="U920">
        <v>978.6</v>
      </c>
      <c r="V920">
        <v>1005.1</v>
      </c>
      <c r="W920">
        <v>1000.2</v>
      </c>
      <c r="X920">
        <v>1002</v>
      </c>
      <c r="Y920">
        <v>27.8</v>
      </c>
      <c r="Z920">
        <v>23.6</v>
      </c>
      <c r="AA920">
        <v>36435</v>
      </c>
    </row>
    <row r="921" spans="1:27" x14ac:dyDescent="0.3">
      <c r="A921" s="2">
        <v>44751</v>
      </c>
      <c r="B921">
        <v>43363.416366848673</v>
      </c>
      <c r="C921">
        <v>2420</v>
      </c>
      <c r="D921">
        <f t="shared" si="28"/>
        <v>4997107.5999999996</v>
      </c>
      <c r="E921">
        <v>5227100</v>
      </c>
      <c r="F921">
        <v>27.1</v>
      </c>
      <c r="G921">
        <v>24.5</v>
      </c>
      <c r="H921">
        <v>31.1</v>
      </c>
      <c r="I921" s="4">
        <v>6.65</v>
      </c>
      <c r="J921">
        <v>9.8000000000000007</v>
      </c>
      <c r="K921">
        <v>290</v>
      </c>
      <c r="L921">
        <v>6.5</v>
      </c>
      <c r="M921">
        <v>320</v>
      </c>
      <c r="N921">
        <v>3.7</v>
      </c>
      <c r="O921">
        <v>3182</v>
      </c>
      <c r="P921">
        <v>290</v>
      </c>
      <c r="Q921">
        <v>22.1</v>
      </c>
      <c r="R921">
        <v>61</v>
      </c>
      <c r="S921">
        <v>75</v>
      </c>
      <c r="T921">
        <v>26.6</v>
      </c>
      <c r="U921">
        <v>978</v>
      </c>
      <c r="V921">
        <v>1004.1</v>
      </c>
      <c r="W921">
        <v>1000.1</v>
      </c>
      <c r="X921">
        <v>1001.5</v>
      </c>
      <c r="Y921">
        <v>31.4</v>
      </c>
      <c r="Z921">
        <v>23.8</v>
      </c>
      <c r="AA921">
        <v>36435</v>
      </c>
    </row>
    <row r="922" spans="1:27" x14ac:dyDescent="0.3">
      <c r="A922" s="2">
        <v>44752</v>
      </c>
      <c r="B922">
        <v>0</v>
      </c>
      <c r="C922">
        <v>0</v>
      </c>
      <c r="D922">
        <f t="shared" si="28"/>
        <v>0</v>
      </c>
      <c r="E922">
        <v>0</v>
      </c>
      <c r="F922">
        <v>26.8</v>
      </c>
      <c r="G922">
        <v>22.2</v>
      </c>
      <c r="H922">
        <v>33.9</v>
      </c>
      <c r="I922" s="4">
        <v>5.6</v>
      </c>
      <c r="J922">
        <v>6.7</v>
      </c>
      <c r="K922">
        <v>110</v>
      </c>
      <c r="L922">
        <v>4</v>
      </c>
      <c r="M922">
        <v>110</v>
      </c>
      <c r="N922">
        <v>1.1000000000000001</v>
      </c>
      <c r="O922">
        <v>992</v>
      </c>
      <c r="P922">
        <v>160</v>
      </c>
      <c r="Q922">
        <v>22.4</v>
      </c>
      <c r="R922">
        <v>49</v>
      </c>
      <c r="S922">
        <v>79.400000000000006</v>
      </c>
      <c r="T922">
        <v>27</v>
      </c>
      <c r="U922">
        <v>981.5</v>
      </c>
      <c r="V922">
        <v>1006.9</v>
      </c>
      <c r="W922">
        <v>1003.1</v>
      </c>
      <c r="X922">
        <v>1005</v>
      </c>
      <c r="Y922">
        <v>35.299999999999997</v>
      </c>
      <c r="Z922">
        <v>21.3</v>
      </c>
      <c r="AA922">
        <v>36435</v>
      </c>
    </row>
    <row r="923" spans="1:27" x14ac:dyDescent="0.3">
      <c r="A923" s="2">
        <v>44753</v>
      </c>
      <c r="B923">
        <v>50058.719949872837</v>
      </c>
      <c r="C923">
        <v>36490</v>
      </c>
      <c r="D923">
        <f t="shared" si="28"/>
        <v>88637547.599999994</v>
      </c>
      <c r="E923">
        <v>92717100</v>
      </c>
      <c r="F923">
        <v>24</v>
      </c>
      <c r="G923">
        <v>22.2</v>
      </c>
      <c r="H923">
        <v>26.6</v>
      </c>
      <c r="I923" s="4">
        <v>13.3</v>
      </c>
      <c r="J923">
        <v>6.3</v>
      </c>
      <c r="K923">
        <v>320</v>
      </c>
      <c r="L923">
        <v>4.3</v>
      </c>
      <c r="M923">
        <v>320</v>
      </c>
      <c r="N923">
        <v>0.8</v>
      </c>
      <c r="O923">
        <v>715</v>
      </c>
      <c r="P923">
        <v>160</v>
      </c>
      <c r="Q923">
        <v>22.7</v>
      </c>
      <c r="R923">
        <v>75</v>
      </c>
      <c r="S923">
        <v>93.3</v>
      </c>
      <c r="T923">
        <v>27.6</v>
      </c>
      <c r="U923">
        <v>982.3</v>
      </c>
      <c r="V923">
        <v>1008.2</v>
      </c>
      <c r="W923">
        <v>1005.1</v>
      </c>
      <c r="X923">
        <v>1006.1</v>
      </c>
      <c r="Y923">
        <v>26.7</v>
      </c>
      <c r="Z923">
        <v>22.2</v>
      </c>
      <c r="AA923">
        <v>36435</v>
      </c>
    </row>
    <row r="924" spans="1:27" x14ac:dyDescent="0.3">
      <c r="A924" s="2">
        <v>44754</v>
      </c>
      <c r="B924">
        <v>60572.743329015662</v>
      </c>
      <c r="C924">
        <v>19260</v>
      </c>
      <c r="D924">
        <f t="shared" si="28"/>
        <v>59387962.799999997</v>
      </c>
      <c r="E924">
        <v>62121300</v>
      </c>
      <c r="F924">
        <v>24.7</v>
      </c>
      <c r="G924">
        <v>22.3</v>
      </c>
      <c r="H924">
        <v>28.4</v>
      </c>
      <c r="I924" s="4">
        <v>46.65</v>
      </c>
      <c r="J924">
        <v>4.7</v>
      </c>
      <c r="K924">
        <v>140</v>
      </c>
      <c r="L924">
        <v>3</v>
      </c>
      <c r="M924">
        <v>140</v>
      </c>
      <c r="N924">
        <v>1.2</v>
      </c>
      <c r="O924">
        <v>999</v>
      </c>
      <c r="P924">
        <v>140</v>
      </c>
      <c r="Q924">
        <v>20.8</v>
      </c>
      <c r="R924">
        <v>64</v>
      </c>
      <c r="S924">
        <v>80</v>
      </c>
      <c r="T924">
        <v>24.6</v>
      </c>
      <c r="U924">
        <v>984.7</v>
      </c>
      <c r="V924">
        <v>1009.7</v>
      </c>
      <c r="W924">
        <v>1007</v>
      </c>
      <c r="X924">
        <v>1008.4</v>
      </c>
      <c r="Y924">
        <v>28.9</v>
      </c>
      <c r="Z924">
        <v>22.3</v>
      </c>
      <c r="AA924">
        <v>36435</v>
      </c>
    </row>
    <row r="925" spans="1:27" x14ac:dyDescent="0.3">
      <c r="A925" s="2">
        <v>44755</v>
      </c>
      <c r="B925">
        <v>54605.532516500323</v>
      </c>
      <c r="C925">
        <v>36240</v>
      </c>
      <c r="D925">
        <f t="shared" si="28"/>
        <v>92451892</v>
      </c>
      <c r="E925">
        <v>96707000</v>
      </c>
      <c r="F925">
        <v>21.9</v>
      </c>
      <c r="G925">
        <v>21.1</v>
      </c>
      <c r="H925">
        <v>23.1</v>
      </c>
      <c r="I925" s="4">
        <v>80</v>
      </c>
      <c r="J925">
        <v>4.5999999999999996</v>
      </c>
      <c r="K925">
        <v>20</v>
      </c>
      <c r="L925">
        <v>3.3</v>
      </c>
      <c r="M925">
        <v>50</v>
      </c>
      <c r="N925">
        <v>0.7</v>
      </c>
      <c r="O925">
        <v>583</v>
      </c>
      <c r="P925">
        <v>160</v>
      </c>
      <c r="Q925">
        <v>20.8</v>
      </c>
      <c r="R925">
        <v>79</v>
      </c>
      <c r="S925">
        <v>93.9</v>
      </c>
      <c r="T925">
        <v>24.6</v>
      </c>
      <c r="U925">
        <v>981</v>
      </c>
      <c r="V925">
        <v>1008.9</v>
      </c>
      <c r="W925">
        <v>1000.5</v>
      </c>
      <c r="X925">
        <v>1005</v>
      </c>
      <c r="Y925">
        <v>24.2</v>
      </c>
      <c r="Z925">
        <v>21.1</v>
      </c>
      <c r="AA925">
        <v>36435</v>
      </c>
    </row>
    <row r="926" spans="1:27" x14ac:dyDescent="0.3">
      <c r="A926" s="2">
        <v>44756</v>
      </c>
      <c r="B926">
        <v>54394.678216222259</v>
      </c>
      <c r="C926">
        <v>12250</v>
      </c>
      <c r="D926">
        <f t="shared" si="28"/>
        <v>34074038.799999997</v>
      </c>
      <c r="E926">
        <v>35642300</v>
      </c>
      <c r="F926">
        <v>24.6</v>
      </c>
      <c r="G926">
        <v>21.2</v>
      </c>
      <c r="H926">
        <v>28.2</v>
      </c>
      <c r="I926" s="4">
        <v>0.4</v>
      </c>
      <c r="J926">
        <v>10</v>
      </c>
      <c r="K926">
        <v>290</v>
      </c>
      <c r="L926">
        <v>6.7</v>
      </c>
      <c r="M926">
        <v>320</v>
      </c>
      <c r="N926">
        <v>2.6</v>
      </c>
      <c r="O926">
        <v>2276</v>
      </c>
      <c r="P926">
        <v>320</v>
      </c>
      <c r="Q926">
        <v>21.7</v>
      </c>
      <c r="R926">
        <v>67</v>
      </c>
      <c r="S926">
        <v>85.1</v>
      </c>
      <c r="T926">
        <v>25.9</v>
      </c>
      <c r="U926">
        <v>975.8</v>
      </c>
      <c r="V926">
        <v>1000.8</v>
      </c>
      <c r="W926">
        <v>998.8</v>
      </c>
      <c r="X926">
        <v>999.3</v>
      </c>
      <c r="Y926">
        <v>27.2</v>
      </c>
      <c r="Z926">
        <v>21.2</v>
      </c>
      <c r="AA926">
        <v>36435</v>
      </c>
    </row>
    <row r="927" spans="1:27" x14ac:dyDescent="0.3">
      <c r="A927" s="2">
        <v>44757</v>
      </c>
      <c r="B927">
        <v>49716.210330806811</v>
      </c>
      <c r="C927">
        <v>51890</v>
      </c>
      <c r="D927">
        <f t="shared" si="28"/>
        <v>151775611.59999999</v>
      </c>
      <c r="E927">
        <v>158761100</v>
      </c>
      <c r="F927">
        <v>25.2</v>
      </c>
      <c r="G927">
        <v>21.2</v>
      </c>
      <c r="H927">
        <v>30</v>
      </c>
      <c r="I927" s="4">
        <v>0.2</v>
      </c>
      <c r="J927">
        <v>8.8000000000000007</v>
      </c>
      <c r="K927">
        <v>320</v>
      </c>
      <c r="L927">
        <v>5.4</v>
      </c>
      <c r="M927">
        <v>320</v>
      </c>
      <c r="N927">
        <v>3</v>
      </c>
      <c r="O927">
        <v>2604</v>
      </c>
      <c r="P927">
        <v>320</v>
      </c>
      <c r="Q927">
        <v>19.2</v>
      </c>
      <c r="R927">
        <v>50</v>
      </c>
      <c r="S927">
        <v>70.8</v>
      </c>
      <c r="T927">
        <v>22.2</v>
      </c>
      <c r="U927">
        <v>975.5</v>
      </c>
      <c r="V927">
        <v>1000.8</v>
      </c>
      <c r="W927">
        <v>996.9</v>
      </c>
      <c r="X927">
        <v>999</v>
      </c>
      <c r="Y927">
        <v>30.2</v>
      </c>
      <c r="Z927">
        <v>19.5</v>
      </c>
      <c r="AA927">
        <v>36435</v>
      </c>
    </row>
    <row r="928" spans="1:27" x14ac:dyDescent="0.3">
      <c r="A928" s="2">
        <v>44758</v>
      </c>
      <c r="B928">
        <v>56472.673971396172</v>
      </c>
      <c r="C928">
        <v>16590</v>
      </c>
      <c r="D928">
        <f t="shared" si="28"/>
        <v>51226208.399999999</v>
      </c>
      <c r="E928">
        <v>53583900</v>
      </c>
      <c r="F928">
        <v>22.6</v>
      </c>
      <c r="G928">
        <v>18.600000000000001</v>
      </c>
      <c r="H928">
        <v>29</v>
      </c>
      <c r="I928" s="4">
        <v>0</v>
      </c>
      <c r="J928">
        <v>9.9</v>
      </c>
      <c r="K928">
        <v>20</v>
      </c>
      <c r="L928">
        <v>6.2</v>
      </c>
      <c r="M928">
        <v>20</v>
      </c>
      <c r="N928">
        <v>1.2</v>
      </c>
      <c r="O928">
        <v>1078</v>
      </c>
      <c r="P928">
        <v>320</v>
      </c>
      <c r="Q928">
        <v>19.899999999999999</v>
      </c>
      <c r="R928">
        <v>60</v>
      </c>
      <c r="S928">
        <v>86.6</v>
      </c>
      <c r="T928">
        <v>23.3</v>
      </c>
      <c r="U928">
        <v>974.9</v>
      </c>
      <c r="V928">
        <v>1000.6</v>
      </c>
      <c r="W928">
        <v>997</v>
      </c>
      <c r="X928">
        <v>998.6</v>
      </c>
      <c r="Y928">
        <v>29.3</v>
      </c>
      <c r="Z928">
        <v>17.3</v>
      </c>
      <c r="AA928">
        <v>36435</v>
      </c>
    </row>
    <row r="929" spans="1:27" x14ac:dyDescent="0.3">
      <c r="A929" s="2">
        <v>44759</v>
      </c>
      <c r="B929">
        <v>0</v>
      </c>
      <c r="C929">
        <v>0</v>
      </c>
      <c r="D929">
        <f t="shared" si="28"/>
        <v>0</v>
      </c>
      <c r="E929">
        <v>0</v>
      </c>
      <c r="F929">
        <v>23.2</v>
      </c>
      <c r="G929">
        <v>18.5</v>
      </c>
      <c r="H929">
        <v>28.4</v>
      </c>
      <c r="I929" s="4">
        <v>3</v>
      </c>
      <c r="J929">
        <v>9.1999999999999993</v>
      </c>
      <c r="K929">
        <v>340</v>
      </c>
      <c r="L929">
        <v>5.8</v>
      </c>
      <c r="M929">
        <v>320</v>
      </c>
      <c r="N929">
        <v>2.1</v>
      </c>
      <c r="O929">
        <v>1821</v>
      </c>
      <c r="P929">
        <v>320</v>
      </c>
      <c r="Q929">
        <v>19.8</v>
      </c>
      <c r="R929">
        <v>57</v>
      </c>
      <c r="S929">
        <v>83.5</v>
      </c>
      <c r="T929">
        <v>23.2</v>
      </c>
      <c r="U929">
        <v>976.8</v>
      </c>
      <c r="V929">
        <v>1002.5</v>
      </c>
      <c r="W929">
        <v>999.2</v>
      </c>
      <c r="X929">
        <v>1000.5</v>
      </c>
      <c r="Y929">
        <v>28.8</v>
      </c>
      <c r="Z929">
        <v>17.5</v>
      </c>
      <c r="AA929">
        <v>36435</v>
      </c>
    </row>
    <row r="930" spans="1:27" x14ac:dyDescent="0.3">
      <c r="A930" s="2">
        <v>44760</v>
      </c>
      <c r="B930">
        <v>56995.529715705299</v>
      </c>
      <c r="C930">
        <v>60015</v>
      </c>
      <c r="D930">
        <f t="shared" si="28"/>
        <v>198880886.40000001</v>
      </c>
      <c r="E930">
        <v>208034400</v>
      </c>
      <c r="F930">
        <v>21.7</v>
      </c>
      <c r="G930">
        <v>19.600000000000001</v>
      </c>
      <c r="H930">
        <v>24.6</v>
      </c>
      <c r="I930" s="4">
        <v>6</v>
      </c>
      <c r="J930">
        <v>4.4000000000000004</v>
      </c>
      <c r="K930">
        <v>340</v>
      </c>
      <c r="L930">
        <v>2.6</v>
      </c>
      <c r="M930">
        <v>340</v>
      </c>
      <c r="N930">
        <v>1</v>
      </c>
      <c r="O930">
        <v>857</v>
      </c>
      <c r="P930">
        <v>140</v>
      </c>
      <c r="Q930">
        <v>20.8</v>
      </c>
      <c r="R930">
        <v>75</v>
      </c>
      <c r="S930">
        <v>95.6</v>
      </c>
      <c r="T930">
        <v>24.6</v>
      </c>
      <c r="U930">
        <v>976.5</v>
      </c>
      <c r="V930">
        <v>1002.7</v>
      </c>
      <c r="W930">
        <v>998.5</v>
      </c>
      <c r="X930">
        <v>1000.3</v>
      </c>
      <c r="Y930">
        <v>24.9</v>
      </c>
      <c r="Z930">
        <v>18.399999999999999</v>
      </c>
      <c r="AA930">
        <v>36435</v>
      </c>
    </row>
    <row r="931" spans="1:27" x14ac:dyDescent="0.3">
      <c r="A931" s="2">
        <v>44761</v>
      </c>
      <c r="B931">
        <v>48993.891214268777</v>
      </c>
      <c r="C931">
        <v>34240</v>
      </c>
      <c r="D931">
        <f t="shared" si="28"/>
        <v>107162150.8</v>
      </c>
      <c r="E931">
        <v>112094300</v>
      </c>
      <c r="F931">
        <v>25</v>
      </c>
      <c r="G931">
        <v>19.5</v>
      </c>
      <c r="H931">
        <v>31.1</v>
      </c>
      <c r="I931" s="4">
        <v>3</v>
      </c>
      <c r="J931">
        <v>9</v>
      </c>
      <c r="K931">
        <v>290</v>
      </c>
      <c r="L931">
        <v>5.9</v>
      </c>
      <c r="M931">
        <v>320</v>
      </c>
      <c r="N931">
        <v>2.2999999999999998</v>
      </c>
      <c r="O931">
        <v>2020</v>
      </c>
      <c r="P931">
        <v>290</v>
      </c>
      <c r="Q931">
        <v>20.3</v>
      </c>
      <c r="R931">
        <v>50</v>
      </c>
      <c r="S931">
        <v>77.599999999999994</v>
      </c>
      <c r="T931">
        <v>23.9</v>
      </c>
      <c r="U931">
        <v>978.1</v>
      </c>
      <c r="V931">
        <v>1005</v>
      </c>
      <c r="W931">
        <v>999.4</v>
      </c>
      <c r="X931">
        <v>1001.7</v>
      </c>
      <c r="Y931">
        <v>30.2</v>
      </c>
      <c r="Z931">
        <v>19</v>
      </c>
      <c r="AA931">
        <v>36435</v>
      </c>
    </row>
    <row r="932" spans="1:27" x14ac:dyDescent="0.3">
      <c r="A932" s="2">
        <v>44762</v>
      </c>
      <c r="B932">
        <v>52388.687342400437</v>
      </c>
      <c r="C932">
        <v>79368</v>
      </c>
      <c r="D932">
        <f t="shared" si="28"/>
        <v>252163068.39999998</v>
      </c>
      <c r="E932">
        <v>263768900</v>
      </c>
      <c r="F932">
        <v>25.8</v>
      </c>
      <c r="G932">
        <v>21.2</v>
      </c>
      <c r="H932">
        <v>30.5</v>
      </c>
      <c r="I932" s="4">
        <v>0</v>
      </c>
      <c r="J932">
        <v>8.6999999999999993</v>
      </c>
      <c r="K932">
        <v>320</v>
      </c>
      <c r="L932">
        <v>5.7</v>
      </c>
      <c r="M932">
        <v>320</v>
      </c>
      <c r="N932">
        <v>2.2000000000000002</v>
      </c>
      <c r="O932">
        <v>1906</v>
      </c>
      <c r="P932">
        <v>290</v>
      </c>
      <c r="Q932">
        <v>20.8</v>
      </c>
      <c r="R932">
        <v>55</v>
      </c>
      <c r="S932">
        <v>75.8</v>
      </c>
      <c r="T932">
        <v>24.6</v>
      </c>
      <c r="U932">
        <v>982</v>
      </c>
      <c r="V932">
        <v>1007.3</v>
      </c>
      <c r="W932">
        <v>1004.5</v>
      </c>
      <c r="X932">
        <v>1005.7</v>
      </c>
      <c r="Y932">
        <v>32.6</v>
      </c>
      <c r="Z932">
        <v>20.100000000000001</v>
      </c>
      <c r="AA932">
        <v>36435</v>
      </c>
    </row>
    <row r="933" spans="1:27" x14ac:dyDescent="0.3">
      <c r="A933" s="2">
        <v>44763</v>
      </c>
      <c r="B933">
        <v>46925.400860266309</v>
      </c>
      <c r="C933">
        <v>64760</v>
      </c>
      <c r="D933">
        <f t="shared" si="28"/>
        <v>199076770.79999998</v>
      </c>
      <c r="E933">
        <v>208239300</v>
      </c>
      <c r="F933">
        <v>22</v>
      </c>
      <c r="G933">
        <v>20.6</v>
      </c>
      <c r="H933">
        <v>24.6</v>
      </c>
      <c r="I933" s="4">
        <v>25.9</v>
      </c>
      <c r="J933">
        <v>11.6</v>
      </c>
      <c r="K933">
        <v>290</v>
      </c>
      <c r="L933">
        <v>7.7</v>
      </c>
      <c r="M933">
        <v>320</v>
      </c>
      <c r="N933">
        <v>1.8</v>
      </c>
      <c r="O933">
        <v>1564</v>
      </c>
      <c r="P933">
        <v>320</v>
      </c>
      <c r="Q933">
        <v>21.7</v>
      </c>
      <c r="R933">
        <v>87</v>
      </c>
      <c r="S933">
        <v>98.6</v>
      </c>
      <c r="T933">
        <v>26</v>
      </c>
      <c r="U933">
        <v>977.7</v>
      </c>
      <c r="V933">
        <v>1005.1</v>
      </c>
      <c r="W933">
        <v>998.8</v>
      </c>
      <c r="X933">
        <v>1001.6</v>
      </c>
      <c r="Y933">
        <v>25.1</v>
      </c>
      <c r="Z933">
        <v>20.6</v>
      </c>
      <c r="AA933">
        <v>36435</v>
      </c>
    </row>
    <row r="934" spans="1:27" x14ac:dyDescent="0.3">
      <c r="A934" s="2">
        <v>44764</v>
      </c>
      <c r="B934">
        <v>48334.463378649023</v>
      </c>
      <c r="C934">
        <v>46010</v>
      </c>
      <c r="D934">
        <f t="shared" si="28"/>
        <v>149585320</v>
      </c>
      <c r="E934">
        <v>156470000</v>
      </c>
      <c r="F934">
        <v>22.9</v>
      </c>
      <c r="G934">
        <v>21.1</v>
      </c>
      <c r="H934">
        <v>27.9</v>
      </c>
      <c r="I934" s="4">
        <v>3.7</v>
      </c>
      <c r="J934">
        <v>10.4</v>
      </c>
      <c r="K934">
        <v>50</v>
      </c>
      <c r="L934">
        <v>5.4</v>
      </c>
      <c r="M934">
        <v>290</v>
      </c>
      <c r="N934">
        <v>2.7</v>
      </c>
      <c r="O934">
        <v>2321</v>
      </c>
      <c r="P934">
        <v>320</v>
      </c>
      <c r="Q934">
        <v>20.399999999999999</v>
      </c>
      <c r="R934">
        <v>63</v>
      </c>
      <c r="S934">
        <v>87.1</v>
      </c>
      <c r="T934">
        <v>24</v>
      </c>
      <c r="U934">
        <v>981.4</v>
      </c>
      <c r="V934">
        <v>1007.4</v>
      </c>
      <c r="W934">
        <v>1003.3</v>
      </c>
      <c r="X934">
        <v>1005.2</v>
      </c>
      <c r="Y934">
        <v>25.3</v>
      </c>
      <c r="Z934">
        <v>20.3</v>
      </c>
      <c r="AA934">
        <v>36435</v>
      </c>
    </row>
    <row r="935" spans="1:27" x14ac:dyDescent="0.3">
      <c r="A935" s="2">
        <v>44765</v>
      </c>
      <c r="B935">
        <v>37789.940021482289</v>
      </c>
      <c r="C935">
        <v>49305</v>
      </c>
      <c r="D935">
        <f t="shared" si="28"/>
        <v>127079837.19999999</v>
      </c>
      <c r="E935">
        <v>132928700</v>
      </c>
      <c r="F935">
        <v>23</v>
      </c>
      <c r="G935">
        <v>20.5</v>
      </c>
      <c r="H935">
        <v>26.5</v>
      </c>
      <c r="I935" s="4">
        <v>4.5</v>
      </c>
      <c r="J935">
        <v>3.6</v>
      </c>
      <c r="K935">
        <v>110</v>
      </c>
      <c r="L935">
        <v>1.9</v>
      </c>
      <c r="M935">
        <v>110</v>
      </c>
      <c r="N935">
        <v>0.8</v>
      </c>
      <c r="O935">
        <v>698</v>
      </c>
      <c r="P935">
        <v>140</v>
      </c>
      <c r="Q935">
        <v>21.1</v>
      </c>
      <c r="R935">
        <v>70</v>
      </c>
      <c r="S935">
        <v>90.1</v>
      </c>
      <c r="T935">
        <v>25</v>
      </c>
      <c r="U935">
        <v>982</v>
      </c>
      <c r="V935">
        <v>1007.6</v>
      </c>
      <c r="W935">
        <v>1003.6</v>
      </c>
      <c r="X935">
        <v>1005.9</v>
      </c>
      <c r="Y935">
        <v>26.3</v>
      </c>
      <c r="Z935">
        <v>20.5</v>
      </c>
      <c r="AA935">
        <v>36435</v>
      </c>
    </row>
    <row r="936" spans="1:27" x14ac:dyDescent="0.3">
      <c r="A936" s="2">
        <v>44766</v>
      </c>
      <c r="B936">
        <v>0</v>
      </c>
      <c r="C936">
        <v>0</v>
      </c>
      <c r="D936">
        <f t="shared" si="28"/>
        <v>0</v>
      </c>
      <c r="E936">
        <v>0</v>
      </c>
      <c r="F936">
        <v>23.2</v>
      </c>
      <c r="G936">
        <v>20.399999999999999</v>
      </c>
      <c r="H936">
        <v>27</v>
      </c>
      <c r="I936" s="4">
        <v>20.3</v>
      </c>
      <c r="J936">
        <v>3.5</v>
      </c>
      <c r="K936">
        <v>110</v>
      </c>
      <c r="L936">
        <v>2.1</v>
      </c>
      <c r="M936">
        <v>110</v>
      </c>
      <c r="N936">
        <v>0.7</v>
      </c>
      <c r="O936">
        <v>613</v>
      </c>
      <c r="P936">
        <v>140</v>
      </c>
      <c r="Q936">
        <v>22</v>
      </c>
      <c r="R936">
        <v>72</v>
      </c>
      <c r="S936">
        <v>94.4</v>
      </c>
      <c r="T936">
        <v>26.5</v>
      </c>
      <c r="U936">
        <v>979.5</v>
      </c>
      <c r="V936">
        <v>1005.4</v>
      </c>
      <c r="W936">
        <v>1001.7</v>
      </c>
      <c r="X936">
        <v>1003.3</v>
      </c>
      <c r="Y936">
        <v>26.2</v>
      </c>
      <c r="Z936">
        <v>20.399999999999999</v>
      </c>
      <c r="AA936">
        <v>36435</v>
      </c>
    </row>
    <row r="937" spans="1:27" x14ac:dyDescent="0.3">
      <c r="A937" s="2">
        <v>44767</v>
      </c>
      <c r="B937">
        <v>39960.60230703355</v>
      </c>
      <c r="C937">
        <v>98785</v>
      </c>
      <c r="D937">
        <f t="shared" si="28"/>
        <v>254405748.79999998</v>
      </c>
      <c r="E937">
        <v>266114800</v>
      </c>
      <c r="F937">
        <v>26</v>
      </c>
      <c r="G937">
        <v>21.2</v>
      </c>
      <c r="H937">
        <v>31.5</v>
      </c>
      <c r="I937" s="4">
        <v>15.225</v>
      </c>
      <c r="J937">
        <v>7.6</v>
      </c>
      <c r="K937">
        <v>290</v>
      </c>
      <c r="L937">
        <v>4.5999999999999996</v>
      </c>
      <c r="M937">
        <v>290</v>
      </c>
      <c r="N937">
        <v>1.7</v>
      </c>
      <c r="O937">
        <v>1450</v>
      </c>
      <c r="P937">
        <v>290</v>
      </c>
      <c r="Q937">
        <v>21.5</v>
      </c>
      <c r="R937">
        <v>50</v>
      </c>
      <c r="S937">
        <v>79.3</v>
      </c>
      <c r="T937">
        <v>25.8</v>
      </c>
      <c r="U937">
        <v>984.3</v>
      </c>
      <c r="V937">
        <v>1010.2</v>
      </c>
      <c r="W937">
        <v>1005.4</v>
      </c>
      <c r="X937">
        <v>1008</v>
      </c>
      <c r="Y937">
        <v>30.8</v>
      </c>
      <c r="Z937">
        <v>20.3</v>
      </c>
      <c r="AA937">
        <v>36435</v>
      </c>
    </row>
    <row r="938" spans="1:27" x14ac:dyDescent="0.3">
      <c r="A938" s="2">
        <v>44768</v>
      </c>
      <c r="B938">
        <v>34940.12100888729</v>
      </c>
      <c r="C938">
        <v>103005</v>
      </c>
      <c r="D938">
        <f t="shared" si="28"/>
        <v>266010154.79999998</v>
      </c>
      <c r="E938">
        <v>278253300</v>
      </c>
      <c r="F938">
        <v>26.2</v>
      </c>
      <c r="G938">
        <v>20.6</v>
      </c>
      <c r="H938">
        <v>32.299999999999997</v>
      </c>
      <c r="I938" s="4">
        <v>10.15</v>
      </c>
      <c r="J938">
        <v>4.5999999999999996</v>
      </c>
      <c r="K938">
        <v>200</v>
      </c>
      <c r="L938">
        <v>2.4</v>
      </c>
      <c r="M938">
        <v>180</v>
      </c>
      <c r="N938">
        <v>1.1000000000000001</v>
      </c>
      <c r="O938">
        <v>948</v>
      </c>
      <c r="P938">
        <v>160</v>
      </c>
      <c r="Q938">
        <v>21.3</v>
      </c>
      <c r="R938">
        <v>45</v>
      </c>
      <c r="S938">
        <v>77.5</v>
      </c>
      <c r="T938">
        <v>25.3</v>
      </c>
      <c r="U938">
        <v>986.2</v>
      </c>
      <c r="V938">
        <v>1011.5</v>
      </c>
      <c r="W938">
        <v>1007.7</v>
      </c>
      <c r="X938">
        <v>1010</v>
      </c>
      <c r="Y938">
        <v>34</v>
      </c>
      <c r="Z938">
        <v>19.3</v>
      </c>
      <c r="AA938">
        <v>36435</v>
      </c>
    </row>
    <row r="939" spans="1:27" x14ac:dyDescent="0.3">
      <c r="A939" s="2">
        <v>44769</v>
      </c>
      <c r="B939">
        <v>37527.227153852727</v>
      </c>
      <c r="C939">
        <v>90865</v>
      </c>
      <c r="D939">
        <f t="shared" si="28"/>
        <v>235398365.59999999</v>
      </c>
      <c r="E939">
        <v>246232600</v>
      </c>
      <c r="F939">
        <v>24.5</v>
      </c>
      <c r="G939">
        <v>20.5</v>
      </c>
      <c r="H939">
        <v>29.7</v>
      </c>
      <c r="I939" s="4">
        <v>5.0750000000000002</v>
      </c>
      <c r="J939">
        <v>5.2</v>
      </c>
      <c r="K939">
        <v>90</v>
      </c>
      <c r="L939">
        <v>3.3</v>
      </c>
      <c r="M939">
        <v>140</v>
      </c>
      <c r="N939">
        <v>1.2</v>
      </c>
      <c r="O939">
        <v>998</v>
      </c>
      <c r="P939">
        <v>290</v>
      </c>
      <c r="Q939">
        <v>20.5</v>
      </c>
      <c r="R939">
        <v>56</v>
      </c>
      <c r="S939">
        <v>80.3</v>
      </c>
      <c r="T939">
        <v>24.1</v>
      </c>
      <c r="U939">
        <v>987.5</v>
      </c>
      <c r="V939">
        <v>1012.9</v>
      </c>
      <c r="W939">
        <v>1009.4</v>
      </c>
      <c r="X939">
        <v>1011.3</v>
      </c>
      <c r="Y939">
        <v>31.6</v>
      </c>
      <c r="Z939">
        <v>19.399999999999999</v>
      </c>
      <c r="AA939">
        <v>36435</v>
      </c>
    </row>
    <row r="940" spans="1:27" x14ac:dyDescent="0.3">
      <c r="A940" s="2">
        <v>44770</v>
      </c>
      <c r="B940">
        <v>34540.851518867858</v>
      </c>
      <c r="C940">
        <v>94490</v>
      </c>
      <c r="D940">
        <f t="shared" si="28"/>
        <v>219716524</v>
      </c>
      <c r="E940">
        <v>229829000</v>
      </c>
      <c r="F940">
        <v>24.7</v>
      </c>
      <c r="G940">
        <v>21.5</v>
      </c>
      <c r="H940">
        <v>27.9</v>
      </c>
      <c r="I940" s="4">
        <v>0</v>
      </c>
      <c r="J940">
        <v>5.0999999999999996</v>
      </c>
      <c r="K940">
        <v>140</v>
      </c>
      <c r="L940">
        <v>2.9</v>
      </c>
      <c r="M940">
        <v>140</v>
      </c>
      <c r="N940">
        <v>0.9</v>
      </c>
      <c r="O940">
        <v>805</v>
      </c>
      <c r="P940">
        <v>320</v>
      </c>
      <c r="Q940">
        <v>22</v>
      </c>
      <c r="R940">
        <v>66</v>
      </c>
      <c r="S940">
        <v>86</v>
      </c>
      <c r="T940">
        <v>26.5</v>
      </c>
      <c r="U940">
        <v>988.7</v>
      </c>
      <c r="V940">
        <v>1013.9</v>
      </c>
      <c r="W940">
        <v>1011.5</v>
      </c>
      <c r="X940">
        <v>1012.5</v>
      </c>
      <c r="Y940">
        <v>28.7</v>
      </c>
      <c r="Z940">
        <v>21</v>
      </c>
      <c r="AA940">
        <v>36435</v>
      </c>
    </row>
    <row r="941" spans="1:27" x14ac:dyDescent="0.3">
      <c r="A941" s="2">
        <v>44771</v>
      </c>
      <c r="B941">
        <v>37630.950306998078</v>
      </c>
      <c r="C941">
        <v>100860</v>
      </c>
      <c r="D941">
        <f t="shared" si="28"/>
        <v>227412228.39999998</v>
      </c>
      <c r="E941">
        <v>237878900</v>
      </c>
      <c r="F941">
        <v>26.8</v>
      </c>
      <c r="G941">
        <v>23.1</v>
      </c>
      <c r="H941">
        <v>33.6</v>
      </c>
      <c r="I941" s="4">
        <v>2.2999999999999998</v>
      </c>
      <c r="J941">
        <v>8.4</v>
      </c>
      <c r="K941">
        <v>180</v>
      </c>
      <c r="L941">
        <v>4.7</v>
      </c>
      <c r="M941">
        <v>180</v>
      </c>
      <c r="N941">
        <v>1.2</v>
      </c>
      <c r="O941">
        <v>1025</v>
      </c>
      <c r="P941">
        <v>290</v>
      </c>
      <c r="Q941">
        <v>23.4</v>
      </c>
      <c r="R941">
        <v>50</v>
      </c>
      <c r="S941">
        <v>84.3</v>
      </c>
      <c r="T941">
        <v>28.9</v>
      </c>
      <c r="U941">
        <v>989.4</v>
      </c>
      <c r="V941">
        <v>1014.7</v>
      </c>
      <c r="W941">
        <v>1010.7</v>
      </c>
      <c r="X941">
        <v>1013.1</v>
      </c>
      <c r="Y941">
        <v>34.4</v>
      </c>
      <c r="Z941">
        <v>22.8</v>
      </c>
      <c r="AA941">
        <v>36435</v>
      </c>
    </row>
    <row r="942" spans="1:27" x14ac:dyDescent="0.3">
      <c r="A942" s="2">
        <v>44772</v>
      </c>
      <c r="B942">
        <v>37100.727314770433</v>
      </c>
      <c r="C942">
        <v>23685</v>
      </c>
      <c r="D942">
        <f t="shared" si="28"/>
        <v>53151592.399999999</v>
      </c>
      <c r="E942">
        <v>55597900</v>
      </c>
      <c r="F942">
        <v>26.4</v>
      </c>
      <c r="G942">
        <v>22</v>
      </c>
      <c r="H942">
        <v>30.3</v>
      </c>
      <c r="I942" s="4">
        <v>10.3</v>
      </c>
      <c r="J942">
        <v>5.2</v>
      </c>
      <c r="K942">
        <v>140</v>
      </c>
      <c r="L942">
        <v>3.3</v>
      </c>
      <c r="M942">
        <v>110</v>
      </c>
      <c r="N942">
        <v>1.4</v>
      </c>
      <c r="O942">
        <v>1193</v>
      </c>
      <c r="P942">
        <v>20</v>
      </c>
      <c r="Q942">
        <v>23</v>
      </c>
      <c r="R942">
        <v>65</v>
      </c>
      <c r="S942">
        <v>82.6</v>
      </c>
      <c r="T942">
        <v>28.1</v>
      </c>
      <c r="U942">
        <v>987.1</v>
      </c>
      <c r="V942">
        <v>1013.4</v>
      </c>
      <c r="W942">
        <v>1009</v>
      </c>
      <c r="X942">
        <v>1010.8</v>
      </c>
      <c r="Y942">
        <v>29.6</v>
      </c>
      <c r="Z942">
        <v>21.5</v>
      </c>
      <c r="AA942">
        <v>36435</v>
      </c>
    </row>
    <row r="943" spans="1:27" x14ac:dyDescent="0.3">
      <c r="A943" s="2">
        <v>44773</v>
      </c>
      <c r="B943">
        <v>0</v>
      </c>
      <c r="C943">
        <v>0</v>
      </c>
      <c r="D943">
        <f t="shared" si="28"/>
        <v>0</v>
      </c>
      <c r="E943">
        <v>0</v>
      </c>
      <c r="F943">
        <v>24.7</v>
      </c>
      <c r="G943">
        <v>23.7</v>
      </c>
      <c r="H943">
        <v>27.2</v>
      </c>
      <c r="I943" s="4">
        <v>18.3</v>
      </c>
      <c r="J943">
        <v>8.1</v>
      </c>
      <c r="K943">
        <v>160</v>
      </c>
      <c r="L943">
        <v>4</v>
      </c>
      <c r="M943">
        <v>140</v>
      </c>
      <c r="N943">
        <v>0.8</v>
      </c>
      <c r="O943">
        <v>706</v>
      </c>
      <c r="P943">
        <v>140</v>
      </c>
      <c r="Q943">
        <v>24.3</v>
      </c>
      <c r="R943">
        <v>88</v>
      </c>
      <c r="S943">
        <v>98.5</v>
      </c>
      <c r="T943">
        <v>30.4</v>
      </c>
      <c r="U943">
        <v>984.4</v>
      </c>
      <c r="V943">
        <v>1010</v>
      </c>
      <c r="W943">
        <v>1007.3</v>
      </c>
      <c r="X943">
        <v>1008.2</v>
      </c>
      <c r="Y943">
        <v>26.3</v>
      </c>
      <c r="Z943">
        <v>23.7</v>
      </c>
      <c r="AA943">
        <v>36435</v>
      </c>
    </row>
    <row r="944" spans="1:27" x14ac:dyDescent="0.3">
      <c r="A944" s="2">
        <v>44774</v>
      </c>
      <c r="B944">
        <v>40706.01744224022</v>
      </c>
      <c r="C944">
        <v>90415</v>
      </c>
      <c r="D944">
        <f>E944*0.955</f>
        <v>217747926.5</v>
      </c>
      <c r="E944">
        <v>228008300</v>
      </c>
      <c r="F944">
        <v>25.3</v>
      </c>
      <c r="G944">
        <v>23.5</v>
      </c>
      <c r="H944">
        <v>29.6</v>
      </c>
      <c r="I944" s="4">
        <v>4.8</v>
      </c>
      <c r="J944">
        <v>4.9000000000000004</v>
      </c>
      <c r="K944">
        <v>110</v>
      </c>
      <c r="L944">
        <v>2.5</v>
      </c>
      <c r="M944">
        <v>110</v>
      </c>
      <c r="N944">
        <v>0.7</v>
      </c>
      <c r="O944">
        <v>577</v>
      </c>
      <c r="P944">
        <v>160</v>
      </c>
      <c r="Q944">
        <v>24.3</v>
      </c>
      <c r="R944">
        <v>71</v>
      </c>
      <c r="S944">
        <v>95.3</v>
      </c>
      <c r="T944">
        <v>30.4</v>
      </c>
      <c r="U944">
        <v>984.2</v>
      </c>
      <c r="V944">
        <v>1009.1</v>
      </c>
      <c r="W944">
        <v>1006.8</v>
      </c>
      <c r="X944">
        <v>1007.9</v>
      </c>
      <c r="Y944">
        <v>27.1</v>
      </c>
      <c r="Z944">
        <v>23.5</v>
      </c>
      <c r="AA944">
        <v>36497</v>
      </c>
    </row>
    <row r="945" spans="1:27" x14ac:dyDescent="0.3">
      <c r="A945" s="2">
        <v>44775</v>
      </c>
      <c r="B945">
        <v>48715.020183620552</v>
      </c>
      <c r="C945">
        <v>51535</v>
      </c>
      <c r="D945">
        <f t="shared" ref="D945:D974" si="29">E945*0.955</f>
        <v>134351310</v>
      </c>
      <c r="E945">
        <v>140682000</v>
      </c>
      <c r="F945">
        <v>25.8</v>
      </c>
      <c r="G945">
        <v>24.1</v>
      </c>
      <c r="H945">
        <v>30.4</v>
      </c>
      <c r="I945" s="4">
        <v>2.5</v>
      </c>
      <c r="J945">
        <v>5.9</v>
      </c>
      <c r="K945">
        <v>180</v>
      </c>
      <c r="L945">
        <v>3.2</v>
      </c>
      <c r="M945">
        <v>180</v>
      </c>
      <c r="N945">
        <v>0.9</v>
      </c>
      <c r="O945">
        <v>741</v>
      </c>
      <c r="P945">
        <v>50</v>
      </c>
      <c r="Q945">
        <v>25.3</v>
      </c>
      <c r="R945">
        <v>74</v>
      </c>
      <c r="S945">
        <v>97.4</v>
      </c>
      <c r="T945">
        <v>32.200000000000003</v>
      </c>
      <c r="U945">
        <v>985.8</v>
      </c>
      <c r="V945">
        <v>1010.8</v>
      </c>
      <c r="W945">
        <v>1007.9</v>
      </c>
      <c r="X945">
        <v>1009.5</v>
      </c>
      <c r="Y945">
        <v>29.1</v>
      </c>
      <c r="Z945">
        <v>24.1</v>
      </c>
      <c r="AA945">
        <v>36497</v>
      </c>
    </row>
    <row r="946" spans="1:27" x14ac:dyDescent="0.3">
      <c r="A946" s="2">
        <v>44776</v>
      </c>
      <c r="B946">
        <v>38861.662008427033</v>
      </c>
      <c r="C946">
        <v>49560</v>
      </c>
      <c r="D946">
        <f t="shared" si="29"/>
        <v>127211921</v>
      </c>
      <c r="E946">
        <v>133206200</v>
      </c>
      <c r="F946">
        <v>25.5</v>
      </c>
      <c r="G946">
        <v>23.5</v>
      </c>
      <c r="H946">
        <v>28.8</v>
      </c>
      <c r="I946" s="4">
        <v>0</v>
      </c>
      <c r="J946">
        <v>10.3</v>
      </c>
      <c r="K946">
        <v>290</v>
      </c>
      <c r="L946">
        <v>6.7</v>
      </c>
      <c r="M946">
        <v>320</v>
      </c>
      <c r="N946">
        <v>1.6</v>
      </c>
      <c r="O946">
        <v>1348</v>
      </c>
      <c r="P946">
        <v>320</v>
      </c>
      <c r="Q946">
        <v>23.9</v>
      </c>
      <c r="R946">
        <v>72</v>
      </c>
      <c r="S946">
        <v>91.9</v>
      </c>
      <c r="T946">
        <v>29.6</v>
      </c>
      <c r="U946">
        <v>986.4</v>
      </c>
      <c r="V946">
        <v>1011.6</v>
      </c>
      <c r="W946">
        <v>1008.6</v>
      </c>
      <c r="X946">
        <v>1010.1</v>
      </c>
      <c r="Y946">
        <v>26.5</v>
      </c>
      <c r="Z946">
        <v>22.7</v>
      </c>
      <c r="AA946">
        <v>36497</v>
      </c>
    </row>
    <row r="947" spans="1:27" x14ac:dyDescent="0.3">
      <c r="A947" s="2">
        <v>44777</v>
      </c>
      <c r="B947">
        <v>47580.94718406933</v>
      </c>
      <c r="C947">
        <v>97650</v>
      </c>
      <c r="D947">
        <f t="shared" si="29"/>
        <v>249581514.5</v>
      </c>
      <c r="E947">
        <v>261341900</v>
      </c>
      <c r="F947">
        <v>27.2</v>
      </c>
      <c r="G947">
        <v>22.6</v>
      </c>
      <c r="H947">
        <v>32.200000000000003</v>
      </c>
      <c r="I947" s="4">
        <v>0</v>
      </c>
      <c r="J947">
        <v>10.1</v>
      </c>
      <c r="K947">
        <v>320</v>
      </c>
      <c r="L947">
        <v>6.1</v>
      </c>
      <c r="M947">
        <v>320</v>
      </c>
      <c r="N947">
        <v>2.2999999999999998</v>
      </c>
      <c r="O947">
        <v>2018</v>
      </c>
      <c r="P947">
        <v>290</v>
      </c>
      <c r="Q947">
        <v>22.6</v>
      </c>
      <c r="R947">
        <v>54</v>
      </c>
      <c r="S947">
        <v>78.3</v>
      </c>
      <c r="T947">
        <v>27.4</v>
      </c>
      <c r="U947">
        <v>985.3</v>
      </c>
      <c r="V947">
        <v>1011.1</v>
      </c>
      <c r="W947">
        <v>1007.1</v>
      </c>
      <c r="X947">
        <v>1008.9</v>
      </c>
      <c r="Y947">
        <v>32</v>
      </c>
      <c r="Z947">
        <v>21.8</v>
      </c>
      <c r="AA947">
        <v>36497</v>
      </c>
    </row>
    <row r="948" spans="1:27" x14ac:dyDescent="0.3">
      <c r="A948" s="2">
        <v>44778</v>
      </c>
      <c r="B948">
        <v>36349.32430868494</v>
      </c>
      <c r="C948">
        <v>119705</v>
      </c>
      <c r="D948">
        <f t="shared" si="29"/>
        <v>326562441</v>
      </c>
      <c r="E948">
        <v>341950200</v>
      </c>
      <c r="F948">
        <v>27.1</v>
      </c>
      <c r="G948">
        <v>22.7</v>
      </c>
      <c r="H948">
        <v>32.299999999999997</v>
      </c>
      <c r="I948" s="4">
        <v>5.2</v>
      </c>
      <c r="J948">
        <v>8.3000000000000007</v>
      </c>
      <c r="K948">
        <v>320</v>
      </c>
      <c r="L948">
        <v>5.8</v>
      </c>
      <c r="M948">
        <v>320</v>
      </c>
      <c r="N948">
        <v>1.7</v>
      </c>
      <c r="O948">
        <v>1455</v>
      </c>
      <c r="P948">
        <v>180</v>
      </c>
      <c r="Q948">
        <v>24.2</v>
      </c>
      <c r="R948">
        <v>57</v>
      </c>
      <c r="S948">
        <v>86.4</v>
      </c>
      <c r="T948">
        <v>30.3</v>
      </c>
      <c r="U948">
        <v>982.4</v>
      </c>
      <c r="V948">
        <v>1008.2</v>
      </c>
      <c r="W948">
        <v>1003.3</v>
      </c>
      <c r="X948">
        <v>1005.9</v>
      </c>
      <c r="Y948">
        <v>33.5</v>
      </c>
      <c r="Z948">
        <v>22</v>
      </c>
      <c r="AA948">
        <v>36497</v>
      </c>
    </row>
    <row r="949" spans="1:27" x14ac:dyDescent="0.3">
      <c r="A949" s="2">
        <v>44779</v>
      </c>
      <c r="B949">
        <v>30208.628059829411</v>
      </c>
      <c r="C949">
        <v>32725</v>
      </c>
      <c r="D949">
        <f t="shared" si="29"/>
        <v>63235038.5</v>
      </c>
      <c r="E949">
        <v>66214700</v>
      </c>
      <c r="F949">
        <v>27.8</v>
      </c>
      <c r="G949">
        <v>23.6</v>
      </c>
      <c r="H949">
        <v>32.9</v>
      </c>
      <c r="I949" s="4">
        <v>3.7</v>
      </c>
      <c r="J949">
        <v>8.1999999999999993</v>
      </c>
      <c r="K949">
        <v>320</v>
      </c>
      <c r="L949">
        <v>5.3</v>
      </c>
      <c r="M949">
        <v>320</v>
      </c>
      <c r="N949">
        <v>2.2000000000000002</v>
      </c>
      <c r="O949">
        <v>1859</v>
      </c>
      <c r="P949">
        <v>290</v>
      </c>
      <c r="Q949">
        <v>23.8</v>
      </c>
      <c r="R949">
        <v>55</v>
      </c>
      <c r="S949">
        <v>80.900000000000006</v>
      </c>
      <c r="T949">
        <v>29.4</v>
      </c>
      <c r="U949">
        <v>982.2</v>
      </c>
      <c r="V949">
        <v>1007.5</v>
      </c>
      <c r="W949">
        <v>1004</v>
      </c>
      <c r="X949">
        <v>1005.7</v>
      </c>
      <c r="Y949">
        <v>32.4</v>
      </c>
      <c r="Z949">
        <v>23.1</v>
      </c>
      <c r="AA949">
        <v>36497</v>
      </c>
    </row>
    <row r="950" spans="1:27" x14ac:dyDescent="0.3">
      <c r="A950" s="2">
        <v>44780</v>
      </c>
      <c r="B950">
        <v>0</v>
      </c>
      <c r="C950">
        <v>0</v>
      </c>
      <c r="D950">
        <f t="shared" si="29"/>
        <v>0</v>
      </c>
      <c r="E950">
        <v>0</v>
      </c>
      <c r="F950">
        <v>27.5</v>
      </c>
      <c r="G950">
        <v>23</v>
      </c>
      <c r="H950">
        <v>33.6</v>
      </c>
      <c r="I950" s="4">
        <v>2.2000000000000002</v>
      </c>
      <c r="J950">
        <v>5</v>
      </c>
      <c r="K950">
        <v>290</v>
      </c>
      <c r="L950">
        <v>2.9</v>
      </c>
      <c r="M950">
        <v>290</v>
      </c>
      <c r="N950">
        <v>1</v>
      </c>
      <c r="O950">
        <v>823</v>
      </c>
      <c r="P950">
        <v>290</v>
      </c>
      <c r="Q950">
        <v>24.8</v>
      </c>
      <c r="R950">
        <v>58</v>
      </c>
      <c r="S950">
        <v>86.8</v>
      </c>
      <c r="T950">
        <v>31.3</v>
      </c>
      <c r="U950">
        <v>982.9</v>
      </c>
      <c r="V950">
        <v>1008</v>
      </c>
      <c r="W950">
        <v>1004.7</v>
      </c>
      <c r="X950">
        <v>1006.4</v>
      </c>
      <c r="Y950">
        <v>33</v>
      </c>
      <c r="Z950">
        <v>22.3</v>
      </c>
      <c r="AA950">
        <v>36497</v>
      </c>
    </row>
    <row r="951" spans="1:27" x14ac:dyDescent="0.3">
      <c r="A951" s="2">
        <v>44781</v>
      </c>
      <c r="B951">
        <v>44621.654467846703</v>
      </c>
      <c r="C951">
        <v>179510</v>
      </c>
      <c r="D951">
        <f t="shared" si="29"/>
        <v>456845546.5</v>
      </c>
      <c r="E951">
        <v>478372300</v>
      </c>
      <c r="F951">
        <v>25.8</v>
      </c>
      <c r="G951">
        <v>24.2</v>
      </c>
      <c r="H951">
        <v>29.6</v>
      </c>
      <c r="I951" s="4">
        <v>0.7</v>
      </c>
      <c r="J951">
        <v>4.9000000000000004</v>
      </c>
      <c r="K951">
        <v>140</v>
      </c>
      <c r="L951">
        <v>3</v>
      </c>
      <c r="M951">
        <v>140</v>
      </c>
      <c r="N951">
        <v>0.6</v>
      </c>
      <c r="O951">
        <v>557</v>
      </c>
      <c r="P951">
        <v>180</v>
      </c>
      <c r="Q951">
        <v>24</v>
      </c>
      <c r="R951">
        <v>66</v>
      </c>
      <c r="S951">
        <v>90.9</v>
      </c>
      <c r="T951">
        <v>29.8</v>
      </c>
      <c r="U951">
        <v>983.4</v>
      </c>
      <c r="V951">
        <v>1008.2</v>
      </c>
      <c r="W951">
        <v>1006.2</v>
      </c>
      <c r="X951">
        <v>1007.1</v>
      </c>
      <c r="Y951">
        <v>28</v>
      </c>
      <c r="Z951">
        <v>24.2</v>
      </c>
      <c r="AA951">
        <v>36497</v>
      </c>
    </row>
    <row r="952" spans="1:27" x14ac:dyDescent="0.3">
      <c r="A952" s="2">
        <v>44782</v>
      </c>
      <c r="B952">
        <v>27406.627581587069</v>
      </c>
      <c r="C952">
        <v>97730</v>
      </c>
      <c r="D952">
        <f t="shared" si="29"/>
        <v>208695959</v>
      </c>
      <c r="E952">
        <v>218529800</v>
      </c>
      <c r="F952">
        <v>25.4</v>
      </c>
      <c r="G952">
        <v>23.6</v>
      </c>
      <c r="H952">
        <v>28.4</v>
      </c>
      <c r="I952" s="4">
        <v>18</v>
      </c>
      <c r="J952">
        <v>4.9000000000000004</v>
      </c>
      <c r="K952">
        <v>200</v>
      </c>
      <c r="L952">
        <v>2.9</v>
      </c>
      <c r="M952">
        <v>110</v>
      </c>
      <c r="N952">
        <v>0.9</v>
      </c>
      <c r="O952">
        <v>781</v>
      </c>
      <c r="P952">
        <v>110</v>
      </c>
      <c r="Q952">
        <v>24.1</v>
      </c>
      <c r="R952">
        <v>66</v>
      </c>
      <c r="S952">
        <v>93.3</v>
      </c>
      <c r="T952">
        <v>29.9</v>
      </c>
      <c r="U952">
        <v>983.1</v>
      </c>
      <c r="V952">
        <v>1008.3</v>
      </c>
      <c r="W952">
        <v>1005.4</v>
      </c>
      <c r="X952">
        <v>1006.8</v>
      </c>
      <c r="Y952">
        <v>26.8</v>
      </c>
      <c r="Z952">
        <v>23.6</v>
      </c>
      <c r="AA952">
        <v>36497</v>
      </c>
    </row>
    <row r="953" spans="1:27" x14ac:dyDescent="0.3">
      <c r="A953" s="2">
        <v>44783</v>
      </c>
      <c r="B953">
        <v>28616.939333470898</v>
      </c>
      <c r="C953">
        <v>92720</v>
      </c>
      <c r="D953">
        <f t="shared" si="29"/>
        <v>222701225</v>
      </c>
      <c r="E953">
        <v>233195000</v>
      </c>
      <c r="F953">
        <v>23.9</v>
      </c>
      <c r="G953">
        <v>23.1</v>
      </c>
      <c r="H953">
        <v>25.2</v>
      </c>
      <c r="I953" s="4">
        <v>93.8</v>
      </c>
      <c r="J953">
        <v>3.9</v>
      </c>
      <c r="K953">
        <v>20</v>
      </c>
      <c r="L953">
        <v>2.6</v>
      </c>
      <c r="M953">
        <v>20</v>
      </c>
      <c r="N953">
        <v>1.1000000000000001</v>
      </c>
      <c r="O953">
        <v>928</v>
      </c>
      <c r="P953">
        <v>50</v>
      </c>
      <c r="Q953">
        <v>23.8</v>
      </c>
      <c r="R953">
        <v>92</v>
      </c>
      <c r="S953">
        <v>100</v>
      </c>
      <c r="T953">
        <v>29.5</v>
      </c>
      <c r="U953">
        <v>982.3</v>
      </c>
      <c r="V953">
        <v>1007.2</v>
      </c>
      <c r="W953">
        <v>1004.7</v>
      </c>
      <c r="X953">
        <v>1006</v>
      </c>
      <c r="Y953">
        <v>25.4</v>
      </c>
      <c r="Z953">
        <v>23.1</v>
      </c>
      <c r="AA953">
        <v>36497</v>
      </c>
    </row>
    <row r="954" spans="1:27" x14ac:dyDescent="0.3">
      <c r="A954" s="2">
        <v>44784</v>
      </c>
      <c r="B954">
        <v>35989.530895868636</v>
      </c>
      <c r="C954">
        <v>60935</v>
      </c>
      <c r="D954">
        <f t="shared" si="29"/>
        <v>154922392</v>
      </c>
      <c r="E954">
        <v>162222400</v>
      </c>
      <c r="F954">
        <v>23.5</v>
      </c>
      <c r="G954">
        <v>22.8</v>
      </c>
      <c r="H954">
        <v>24.3</v>
      </c>
      <c r="I954" s="4">
        <v>55.5</v>
      </c>
      <c r="J954">
        <v>3.5</v>
      </c>
      <c r="K954">
        <v>110</v>
      </c>
      <c r="L954">
        <v>2.5</v>
      </c>
      <c r="M954">
        <v>110</v>
      </c>
      <c r="N954">
        <v>0.9</v>
      </c>
      <c r="O954">
        <v>755</v>
      </c>
      <c r="P954">
        <v>20</v>
      </c>
      <c r="Q954">
        <v>23.4</v>
      </c>
      <c r="R954">
        <v>100</v>
      </c>
      <c r="S954">
        <v>100</v>
      </c>
      <c r="T954">
        <v>28.8</v>
      </c>
      <c r="U954">
        <v>980.7</v>
      </c>
      <c r="V954">
        <v>1006</v>
      </c>
      <c r="W954">
        <v>1003.6</v>
      </c>
      <c r="X954">
        <v>1004.4</v>
      </c>
      <c r="Y954">
        <v>24.8</v>
      </c>
      <c r="Z954">
        <v>22.8</v>
      </c>
      <c r="AA954">
        <v>36497</v>
      </c>
    </row>
    <row r="955" spans="1:27" x14ac:dyDescent="0.3">
      <c r="A955" s="2">
        <v>44785</v>
      </c>
      <c r="B955">
        <v>46811.069872835658</v>
      </c>
      <c r="C955">
        <v>41940</v>
      </c>
      <c r="D955">
        <f t="shared" si="29"/>
        <v>110022494</v>
      </c>
      <c r="E955">
        <v>115206800</v>
      </c>
      <c r="F955">
        <v>25.7</v>
      </c>
      <c r="G955">
        <v>21.7</v>
      </c>
      <c r="H955">
        <v>31.8</v>
      </c>
      <c r="I955" s="4">
        <v>0.2</v>
      </c>
      <c r="J955">
        <v>8</v>
      </c>
      <c r="K955">
        <v>320</v>
      </c>
      <c r="L955">
        <v>5.0999999999999996</v>
      </c>
      <c r="M955">
        <v>320</v>
      </c>
      <c r="N955">
        <v>1.7</v>
      </c>
      <c r="O955">
        <v>1453</v>
      </c>
      <c r="P955">
        <v>320</v>
      </c>
      <c r="Q955">
        <v>22.4</v>
      </c>
      <c r="R955">
        <v>50</v>
      </c>
      <c r="S955">
        <v>84.5</v>
      </c>
      <c r="T955">
        <v>27.1</v>
      </c>
      <c r="U955">
        <v>982</v>
      </c>
      <c r="V955">
        <v>1007.4</v>
      </c>
      <c r="W955">
        <v>1003.8</v>
      </c>
      <c r="X955">
        <v>1005.6</v>
      </c>
      <c r="Y955">
        <v>30.7</v>
      </c>
      <c r="Z955">
        <v>20.7</v>
      </c>
      <c r="AA955">
        <v>36497</v>
      </c>
    </row>
    <row r="956" spans="1:27" x14ac:dyDescent="0.3">
      <c r="A956" s="2">
        <v>44786</v>
      </c>
      <c r="B956">
        <v>40564.093633520883</v>
      </c>
      <c r="C956">
        <v>46160</v>
      </c>
      <c r="D956">
        <f t="shared" si="29"/>
        <v>112166469</v>
      </c>
      <c r="E956">
        <v>117451800</v>
      </c>
      <c r="F956">
        <v>23.8</v>
      </c>
      <c r="G956">
        <v>20.5</v>
      </c>
      <c r="H956">
        <v>27.4</v>
      </c>
      <c r="I956" s="4">
        <v>6.3</v>
      </c>
      <c r="J956">
        <v>2.7</v>
      </c>
      <c r="K956">
        <v>110</v>
      </c>
      <c r="L956">
        <v>1.9</v>
      </c>
      <c r="M956">
        <v>320</v>
      </c>
      <c r="N956">
        <v>0.7</v>
      </c>
      <c r="O956">
        <v>637</v>
      </c>
      <c r="P956">
        <v>160</v>
      </c>
      <c r="Q956">
        <v>23.1</v>
      </c>
      <c r="R956">
        <v>80</v>
      </c>
      <c r="S956">
        <v>96.4</v>
      </c>
      <c r="T956">
        <v>28.4</v>
      </c>
      <c r="U956">
        <v>982.7</v>
      </c>
      <c r="V956">
        <v>1007.5</v>
      </c>
      <c r="W956">
        <v>1005.3</v>
      </c>
      <c r="X956">
        <v>1006.5</v>
      </c>
      <c r="Y956">
        <v>26</v>
      </c>
      <c r="Z956">
        <v>19.7</v>
      </c>
      <c r="AA956">
        <v>36497</v>
      </c>
    </row>
    <row r="957" spans="1:27" x14ac:dyDescent="0.3">
      <c r="A957" s="2">
        <v>44787</v>
      </c>
      <c r="B957">
        <v>0</v>
      </c>
      <c r="C957">
        <v>0</v>
      </c>
      <c r="D957">
        <f t="shared" si="29"/>
        <v>0</v>
      </c>
      <c r="E957">
        <v>0</v>
      </c>
      <c r="F957">
        <v>24.4</v>
      </c>
      <c r="G957">
        <v>23</v>
      </c>
      <c r="H957">
        <v>25.9</v>
      </c>
      <c r="I957" s="4">
        <v>7.1</v>
      </c>
      <c r="J957">
        <v>2.1</v>
      </c>
      <c r="K957">
        <v>320</v>
      </c>
      <c r="L957">
        <v>1.5</v>
      </c>
      <c r="M957">
        <v>340</v>
      </c>
      <c r="N957">
        <v>0.3</v>
      </c>
      <c r="O957">
        <v>286</v>
      </c>
      <c r="P957">
        <v>320</v>
      </c>
      <c r="Q957">
        <v>24.2</v>
      </c>
      <c r="R957">
        <v>92</v>
      </c>
      <c r="S957">
        <v>99.3</v>
      </c>
      <c r="T957">
        <v>30.2</v>
      </c>
      <c r="U957">
        <v>982.6</v>
      </c>
      <c r="V957">
        <v>1007.4</v>
      </c>
      <c r="W957">
        <v>1005.8</v>
      </c>
      <c r="X957">
        <v>1006.4</v>
      </c>
      <c r="Y957">
        <v>26.2</v>
      </c>
      <c r="Z957">
        <v>23</v>
      </c>
      <c r="AA957">
        <v>36497</v>
      </c>
    </row>
    <row r="958" spans="1:27" x14ac:dyDescent="0.3">
      <c r="A958" s="2">
        <v>44788</v>
      </c>
      <c r="B958">
        <v>39457.865788523777</v>
      </c>
      <c r="C958">
        <v>144787</v>
      </c>
      <c r="D958">
        <f t="shared" si="29"/>
        <v>370176527</v>
      </c>
      <c r="E958">
        <v>387619400</v>
      </c>
      <c r="F958">
        <v>26.5</v>
      </c>
      <c r="G958">
        <v>22.6</v>
      </c>
      <c r="H958">
        <v>31.3</v>
      </c>
      <c r="I958" s="4">
        <v>1.4</v>
      </c>
      <c r="J958">
        <v>10.6</v>
      </c>
      <c r="K958">
        <v>200</v>
      </c>
      <c r="L958">
        <v>4.5999999999999996</v>
      </c>
      <c r="M958">
        <v>200</v>
      </c>
      <c r="N958">
        <v>1.9</v>
      </c>
      <c r="O958">
        <v>1632</v>
      </c>
      <c r="P958">
        <v>200</v>
      </c>
      <c r="Q958">
        <v>22.8</v>
      </c>
      <c r="R958">
        <v>58</v>
      </c>
      <c r="S958">
        <v>82.4</v>
      </c>
      <c r="T958">
        <v>27.8</v>
      </c>
      <c r="U958">
        <v>978.3</v>
      </c>
      <c r="V958">
        <v>1006</v>
      </c>
      <c r="W958">
        <v>998.5</v>
      </c>
      <c r="X958">
        <v>1001.8</v>
      </c>
      <c r="Y958">
        <v>28.2</v>
      </c>
      <c r="Z958">
        <v>22.6</v>
      </c>
      <c r="AA958">
        <v>36497</v>
      </c>
    </row>
    <row r="959" spans="1:27" x14ac:dyDescent="0.3">
      <c r="A959" s="2">
        <v>44789</v>
      </c>
      <c r="B959">
        <v>43027.764259118143</v>
      </c>
      <c r="C959">
        <v>138979</v>
      </c>
      <c r="D959">
        <f t="shared" si="29"/>
        <v>338783003</v>
      </c>
      <c r="E959">
        <v>354746600</v>
      </c>
      <c r="F959">
        <v>25</v>
      </c>
      <c r="G959">
        <v>21.7</v>
      </c>
      <c r="H959">
        <v>30.3</v>
      </c>
      <c r="I959" s="4">
        <v>2.1</v>
      </c>
      <c r="J959">
        <v>7.2</v>
      </c>
      <c r="K959">
        <v>320</v>
      </c>
      <c r="L959">
        <v>4</v>
      </c>
      <c r="M959">
        <v>320</v>
      </c>
      <c r="N959">
        <v>1.3</v>
      </c>
      <c r="O959">
        <v>1145</v>
      </c>
      <c r="P959">
        <v>110</v>
      </c>
      <c r="Q959">
        <v>22.4</v>
      </c>
      <c r="R959">
        <v>54</v>
      </c>
      <c r="S959">
        <v>87.9</v>
      </c>
      <c r="T959">
        <v>27.1</v>
      </c>
      <c r="U959">
        <v>979.8</v>
      </c>
      <c r="V959">
        <v>1006.7</v>
      </c>
      <c r="W959">
        <v>999.5</v>
      </c>
      <c r="X959">
        <v>1003.5</v>
      </c>
      <c r="Y959">
        <v>27.9</v>
      </c>
      <c r="Z959">
        <v>21.1</v>
      </c>
      <c r="AA959">
        <v>36497</v>
      </c>
    </row>
    <row r="960" spans="1:27" x14ac:dyDescent="0.3">
      <c r="A960" s="2">
        <v>44790</v>
      </c>
      <c r="B960">
        <v>39317.364750941742</v>
      </c>
      <c r="C960">
        <v>144577</v>
      </c>
      <c r="D960">
        <f t="shared" si="29"/>
        <v>350668551</v>
      </c>
      <c r="E960">
        <v>367192200</v>
      </c>
      <c r="F960">
        <v>24.3</v>
      </c>
      <c r="G960">
        <v>20.7</v>
      </c>
      <c r="H960">
        <v>29.1</v>
      </c>
      <c r="I960" s="4">
        <v>4.3</v>
      </c>
      <c r="J960">
        <v>5</v>
      </c>
      <c r="K960">
        <v>50</v>
      </c>
      <c r="L960">
        <v>3.2</v>
      </c>
      <c r="M960">
        <v>50</v>
      </c>
      <c r="N960">
        <v>1.1000000000000001</v>
      </c>
      <c r="O960">
        <v>909</v>
      </c>
      <c r="P960">
        <v>320</v>
      </c>
      <c r="Q960">
        <v>21.4</v>
      </c>
      <c r="R960">
        <v>61</v>
      </c>
      <c r="S960">
        <v>85.5</v>
      </c>
      <c r="T960">
        <v>25.5</v>
      </c>
      <c r="U960">
        <v>982.7</v>
      </c>
      <c r="V960">
        <v>1007.9</v>
      </c>
      <c r="W960">
        <v>1003.9</v>
      </c>
      <c r="X960">
        <v>1006.4</v>
      </c>
      <c r="Y960">
        <v>28.4</v>
      </c>
      <c r="Z960">
        <v>20.399999999999999</v>
      </c>
      <c r="AA960">
        <v>36497</v>
      </c>
    </row>
    <row r="961" spans="1:27" x14ac:dyDescent="0.3">
      <c r="A961" s="2">
        <v>44791</v>
      </c>
      <c r="B961">
        <v>38644.632663651988</v>
      </c>
      <c r="C961">
        <v>109375</v>
      </c>
      <c r="D961">
        <f t="shared" si="29"/>
        <v>256918493</v>
      </c>
      <c r="E961">
        <v>269024600</v>
      </c>
      <c r="F961">
        <v>23</v>
      </c>
      <c r="G961">
        <v>18.8</v>
      </c>
      <c r="H961">
        <v>28.3</v>
      </c>
      <c r="I961" s="4">
        <v>2.15</v>
      </c>
      <c r="J961">
        <v>4.7</v>
      </c>
      <c r="K961">
        <v>180</v>
      </c>
      <c r="L961">
        <v>2.9</v>
      </c>
      <c r="M961">
        <v>180</v>
      </c>
      <c r="N961">
        <v>1.3</v>
      </c>
      <c r="O961">
        <v>1084</v>
      </c>
      <c r="P961">
        <v>180</v>
      </c>
      <c r="Q961">
        <v>20.3</v>
      </c>
      <c r="R961">
        <v>63</v>
      </c>
      <c r="S961">
        <v>86.8</v>
      </c>
      <c r="T961">
        <v>23.8</v>
      </c>
      <c r="U961">
        <v>983.6</v>
      </c>
      <c r="V961">
        <v>1009</v>
      </c>
      <c r="W961">
        <v>1006.5</v>
      </c>
      <c r="X961">
        <v>1007.6</v>
      </c>
      <c r="Y961">
        <v>30.7</v>
      </c>
      <c r="Z961">
        <v>17.600000000000001</v>
      </c>
      <c r="AA961">
        <v>36497</v>
      </c>
    </row>
    <row r="962" spans="1:27" x14ac:dyDescent="0.3">
      <c r="A962" s="2">
        <v>44792</v>
      </c>
      <c r="B962">
        <v>34611.759716380242</v>
      </c>
      <c r="C962">
        <v>114510</v>
      </c>
      <c r="D962">
        <f t="shared" si="29"/>
        <v>260947160.5</v>
      </c>
      <c r="E962">
        <v>273243100</v>
      </c>
      <c r="F962">
        <v>23.1</v>
      </c>
      <c r="G962">
        <v>17.899999999999999</v>
      </c>
      <c r="H962">
        <v>27.6</v>
      </c>
      <c r="I962" s="4">
        <v>0</v>
      </c>
      <c r="J962">
        <v>3.6</v>
      </c>
      <c r="K962">
        <v>160</v>
      </c>
      <c r="L962">
        <v>2.1</v>
      </c>
      <c r="M962">
        <v>140</v>
      </c>
      <c r="N962">
        <v>0.8</v>
      </c>
      <c r="O962">
        <v>652</v>
      </c>
      <c r="P962">
        <v>50</v>
      </c>
      <c r="Q962">
        <v>21.3</v>
      </c>
      <c r="R962">
        <v>67</v>
      </c>
      <c r="S962">
        <v>90.8</v>
      </c>
      <c r="T962">
        <v>25.5</v>
      </c>
      <c r="U962">
        <v>979.7</v>
      </c>
      <c r="V962">
        <v>1007.5</v>
      </c>
      <c r="W962">
        <v>1000.7</v>
      </c>
      <c r="X962">
        <v>1003.4</v>
      </c>
      <c r="Y962">
        <v>28.3</v>
      </c>
      <c r="Z962">
        <v>17.399999999999999</v>
      </c>
      <c r="AA962">
        <v>36497</v>
      </c>
    </row>
    <row r="963" spans="1:27" x14ac:dyDescent="0.3">
      <c r="A963" s="2">
        <v>44793</v>
      </c>
      <c r="B963">
        <v>42076.072195186483</v>
      </c>
      <c r="C963">
        <v>105865</v>
      </c>
      <c r="D963">
        <f t="shared" si="29"/>
        <v>263508566</v>
      </c>
      <c r="E963">
        <v>275925200</v>
      </c>
      <c r="F963">
        <v>25</v>
      </c>
      <c r="G963">
        <v>21.7</v>
      </c>
      <c r="H963">
        <v>30.9</v>
      </c>
      <c r="I963" s="4">
        <v>82</v>
      </c>
      <c r="J963">
        <v>13</v>
      </c>
      <c r="K963">
        <v>320</v>
      </c>
      <c r="L963">
        <v>4.7</v>
      </c>
      <c r="M963">
        <v>290</v>
      </c>
      <c r="N963">
        <v>1.4</v>
      </c>
      <c r="O963">
        <v>1204</v>
      </c>
      <c r="P963">
        <v>160</v>
      </c>
      <c r="Q963">
        <v>23.4</v>
      </c>
      <c r="R963">
        <v>66</v>
      </c>
      <c r="S963">
        <v>91.8</v>
      </c>
      <c r="T963">
        <v>28.8</v>
      </c>
      <c r="U963">
        <v>978.6</v>
      </c>
      <c r="V963">
        <v>1005.3</v>
      </c>
      <c r="W963">
        <v>999.9</v>
      </c>
      <c r="X963">
        <v>1002.2</v>
      </c>
      <c r="Y963">
        <v>28.6</v>
      </c>
      <c r="Z963">
        <v>21.7</v>
      </c>
      <c r="AA963">
        <v>36497</v>
      </c>
    </row>
    <row r="964" spans="1:27" x14ac:dyDescent="0.3">
      <c r="A964" s="2">
        <v>44794</v>
      </c>
      <c r="B964">
        <v>0</v>
      </c>
      <c r="C964">
        <v>0</v>
      </c>
      <c r="D964">
        <f t="shared" si="29"/>
        <v>0</v>
      </c>
      <c r="E964">
        <v>0</v>
      </c>
      <c r="F964">
        <v>24.3</v>
      </c>
      <c r="G964">
        <v>19.399999999999999</v>
      </c>
      <c r="H964">
        <v>29.9</v>
      </c>
      <c r="I964" s="4">
        <v>55.5</v>
      </c>
      <c r="J964">
        <v>4.9000000000000004</v>
      </c>
      <c r="K964">
        <v>160</v>
      </c>
      <c r="L964">
        <v>2.7</v>
      </c>
      <c r="M964">
        <v>160</v>
      </c>
      <c r="N964">
        <v>1</v>
      </c>
      <c r="O964">
        <v>852</v>
      </c>
      <c r="P964">
        <v>320</v>
      </c>
      <c r="Q964">
        <v>19.7</v>
      </c>
      <c r="R964">
        <v>50</v>
      </c>
      <c r="S964">
        <v>78.599999999999994</v>
      </c>
      <c r="T964">
        <v>23</v>
      </c>
      <c r="U964">
        <v>982.1</v>
      </c>
      <c r="V964">
        <v>1007.3</v>
      </c>
      <c r="W964">
        <v>1004.3</v>
      </c>
      <c r="X964">
        <v>1005.9</v>
      </c>
      <c r="Y964">
        <v>30.8</v>
      </c>
      <c r="Z964">
        <v>18.5</v>
      </c>
      <c r="AA964">
        <v>36497</v>
      </c>
    </row>
    <row r="965" spans="1:27" x14ac:dyDescent="0.3">
      <c r="A965" s="2">
        <v>44795</v>
      </c>
      <c r="B965">
        <v>37359.167634850222</v>
      </c>
      <c r="C965">
        <v>275065</v>
      </c>
      <c r="D965">
        <f t="shared" si="29"/>
        <v>722929461</v>
      </c>
      <c r="E965">
        <v>756994200</v>
      </c>
      <c r="F965">
        <v>23.7</v>
      </c>
      <c r="G965">
        <v>17.100000000000001</v>
      </c>
      <c r="H965">
        <v>30.2</v>
      </c>
      <c r="I965" s="4">
        <v>29</v>
      </c>
      <c r="J965">
        <v>7.5</v>
      </c>
      <c r="K965">
        <v>320</v>
      </c>
      <c r="L965">
        <v>5</v>
      </c>
      <c r="M965">
        <v>290</v>
      </c>
      <c r="N965">
        <v>1.3</v>
      </c>
      <c r="O965">
        <v>1100</v>
      </c>
      <c r="P965">
        <v>320</v>
      </c>
      <c r="Q965">
        <v>19.899999999999999</v>
      </c>
      <c r="R965">
        <v>50</v>
      </c>
      <c r="S965">
        <v>81.400000000000006</v>
      </c>
      <c r="T965">
        <v>23.4</v>
      </c>
      <c r="U965">
        <v>981</v>
      </c>
      <c r="V965">
        <v>1007</v>
      </c>
      <c r="W965">
        <v>1002.7</v>
      </c>
      <c r="X965">
        <v>1004.7</v>
      </c>
      <c r="Y965">
        <v>29.5</v>
      </c>
      <c r="Z965">
        <v>15.9</v>
      </c>
      <c r="AA965">
        <v>36497</v>
      </c>
    </row>
    <row r="966" spans="1:27" x14ac:dyDescent="0.3">
      <c r="A966" s="2">
        <v>44796</v>
      </c>
      <c r="B966">
        <v>34537.733197145557</v>
      </c>
      <c r="C966">
        <v>198160</v>
      </c>
      <c r="D966">
        <f t="shared" si="29"/>
        <v>549665625.5</v>
      </c>
      <c r="E966">
        <v>575566100</v>
      </c>
      <c r="F966">
        <v>22.9</v>
      </c>
      <c r="G966">
        <v>21.3</v>
      </c>
      <c r="H966">
        <v>25.7</v>
      </c>
      <c r="I966" s="4">
        <v>2.5</v>
      </c>
      <c r="J966">
        <v>9.9</v>
      </c>
      <c r="K966">
        <v>320</v>
      </c>
      <c r="L966">
        <v>5.7</v>
      </c>
      <c r="M966">
        <v>320</v>
      </c>
      <c r="N966">
        <v>1.1000000000000001</v>
      </c>
      <c r="O966">
        <v>958</v>
      </c>
      <c r="P966">
        <v>320</v>
      </c>
      <c r="Q966">
        <v>21.6</v>
      </c>
      <c r="R966">
        <v>70</v>
      </c>
      <c r="S966">
        <v>93.9</v>
      </c>
      <c r="T966">
        <v>25.9</v>
      </c>
      <c r="U966">
        <v>982.4</v>
      </c>
      <c r="V966">
        <v>1008.8</v>
      </c>
      <c r="W966">
        <v>1003.8</v>
      </c>
      <c r="X966">
        <v>1006.2</v>
      </c>
      <c r="Y966">
        <v>25.5</v>
      </c>
      <c r="Z966">
        <v>21.3</v>
      </c>
      <c r="AA966">
        <v>36497</v>
      </c>
    </row>
    <row r="967" spans="1:27" x14ac:dyDescent="0.3">
      <c r="A967" s="2">
        <v>44797</v>
      </c>
      <c r="B967">
        <v>35720.055438082789</v>
      </c>
      <c r="C967">
        <v>173945</v>
      </c>
      <c r="D967">
        <f t="shared" si="29"/>
        <v>450928366.5</v>
      </c>
      <c r="E967">
        <v>472176300</v>
      </c>
      <c r="F967">
        <v>21</v>
      </c>
      <c r="G967">
        <v>18.7</v>
      </c>
      <c r="H967">
        <v>23.6</v>
      </c>
      <c r="I967" s="4">
        <v>0.1</v>
      </c>
      <c r="J967">
        <v>3.6</v>
      </c>
      <c r="K967">
        <v>250</v>
      </c>
      <c r="L967">
        <v>2.4</v>
      </c>
      <c r="M967">
        <v>270</v>
      </c>
      <c r="N967">
        <v>1.1000000000000001</v>
      </c>
      <c r="O967">
        <v>981</v>
      </c>
      <c r="P967">
        <v>320</v>
      </c>
      <c r="Q967">
        <v>18.5</v>
      </c>
      <c r="R967">
        <v>61</v>
      </c>
      <c r="S967">
        <v>87.1</v>
      </c>
      <c r="T967">
        <v>21.4</v>
      </c>
      <c r="U967">
        <v>985.3</v>
      </c>
      <c r="V967">
        <v>1011.7</v>
      </c>
      <c r="W967">
        <v>1008.1</v>
      </c>
      <c r="X967">
        <v>1009.5</v>
      </c>
      <c r="Y967">
        <v>23.1</v>
      </c>
      <c r="Z967">
        <v>18.7</v>
      </c>
      <c r="AA967">
        <v>36497</v>
      </c>
    </row>
    <row r="968" spans="1:27" x14ac:dyDescent="0.3">
      <c r="A968" s="2">
        <v>44798</v>
      </c>
      <c r="B968">
        <v>40052.61801398141</v>
      </c>
      <c r="C968">
        <v>182315</v>
      </c>
      <c r="D968">
        <f t="shared" si="29"/>
        <v>499382392.5</v>
      </c>
      <c r="E968">
        <v>522913500</v>
      </c>
      <c r="F968">
        <v>21.3</v>
      </c>
      <c r="G968">
        <v>17.100000000000001</v>
      </c>
      <c r="H968">
        <v>24.9</v>
      </c>
      <c r="I968" s="4">
        <v>0</v>
      </c>
      <c r="J968">
        <v>10.199999999999999</v>
      </c>
      <c r="K968">
        <v>290</v>
      </c>
      <c r="L968">
        <v>6.2</v>
      </c>
      <c r="M968">
        <v>290</v>
      </c>
      <c r="N968">
        <v>2.4</v>
      </c>
      <c r="O968">
        <v>2104</v>
      </c>
      <c r="P968">
        <v>320</v>
      </c>
      <c r="Q968">
        <v>17.5</v>
      </c>
      <c r="R968">
        <v>65</v>
      </c>
      <c r="S968">
        <v>80</v>
      </c>
      <c r="T968">
        <v>20</v>
      </c>
      <c r="U968">
        <v>983.2</v>
      </c>
      <c r="V968">
        <v>1008.7</v>
      </c>
      <c r="W968">
        <v>1005.5</v>
      </c>
      <c r="X968">
        <v>1007.2</v>
      </c>
      <c r="Y968">
        <v>25.1</v>
      </c>
      <c r="Z968">
        <v>16.5</v>
      </c>
      <c r="AA968">
        <v>36497</v>
      </c>
    </row>
    <row r="969" spans="1:27" x14ac:dyDescent="0.3">
      <c r="A969" s="2">
        <v>44799</v>
      </c>
      <c r="B969">
        <v>38232.512706986927</v>
      </c>
      <c r="C969">
        <v>239155</v>
      </c>
      <c r="D969">
        <f t="shared" si="29"/>
        <v>708650969.5</v>
      </c>
      <c r="E969">
        <v>742042900</v>
      </c>
      <c r="F969">
        <v>22.8</v>
      </c>
      <c r="G969">
        <v>16.399999999999999</v>
      </c>
      <c r="H969">
        <v>28.1</v>
      </c>
      <c r="I969" s="4">
        <v>0.8</v>
      </c>
      <c r="J969">
        <v>9.3000000000000007</v>
      </c>
      <c r="K969">
        <v>290</v>
      </c>
      <c r="L969">
        <v>5.0999999999999996</v>
      </c>
      <c r="M969">
        <v>290</v>
      </c>
      <c r="N969">
        <v>2.6</v>
      </c>
      <c r="O969">
        <v>2223</v>
      </c>
      <c r="P969">
        <v>320</v>
      </c>
      <c r="Q969">
        <v>16.399999999999999</v>
      </c>
      <c r="R969">
        <v>47</v>
      </c>
      <c r="S969">
        <v>68.8</v>
      </c>
      <c r="T969">
        <v>18.7</v>
      </c>
      <c r="U969">
        <v>982.6</v>
      </c>
      <c r="V969">
        <v>1008</v>
      </c>
      <c r="W969">
        <v>1004.6</v>
      </c>
      <c r="X969">
        <v>1006.6</v>
      </c>
      <c r="Y969">
        <v>28.7</v>
      </c>
      <c r="Z969">
        <v>14.9</v>
      </c>
      <c r="AA969">
        <v>36497</v>
      </c>
    </row>
    <row r="970" spans="1:27" x14ac:dyDescent="0.3">
      <c r="A970" s="2">
        <v>44800</v>
      </c>
      <c r="B970">
        <v>36317.980331168947</v>
      </c>
      <c r="C970">
        <v>221320</v>
      </c>
      <c r="D970">
        <f t="shared" si="29"/>
        <v>655945283.5</v>
      </c>
      <c r="E970">
        <v>686853700</v>
      </c>
      <c r="F970">
        <v>20.8</v>
      </c>
      <c r="G970">
        <v>14.6</v>
      </c>
      <c r="H970">
        <v>25.4</v>
      </c>
      <c r="I970" s="4">
        <v>1.6</v>
      </c>
      <c r="J970">
        <v>11.4</v>
      </c>
      <c r="K970">
        <v>320</v>
      </c>
      <c r="L970">
        <v>6.2</v>
      </c>
      <c r="M970">
        <v>320</v>
      </c>
      <c r="N970">
        <v>3.2</v>
      </c>
      <c r="O970">
        <v>2774</v>
      </c>
      <c r="P970">
        <v>290</v>
      </c>
      <c r="Q970">
        <v>12.9</v>
      </c>
      <c r="R970">
        <v>38</v>
      </c>
      <c r="S970">
        <v>63.4</v>
      </c>
      <c r="T970">
        <v>15</v>
      </c>
      <c r="U970">
        <v>984.9</v>
      </c>
      <c r="V970">
        <v>1013.6</v>
      </c>
      <c r="W970">
        <v>1006.7</v>
      </c>
      <c r="X970">
        <v>1009.1</v>
      </c>
      <c r="Y970">
        <v>26.8</v>
      </c>
      <c r="Z970">
        <v>12.1</v>
      </c>
      <c r="AA970">
        <v>36497</v>
      </c>
    </row>
    <row r="971" spans="1:27" x14ac:dyDescent="0.3">
      <c r="A971" s="2">
        <v>44801</v>
      </c>
      <c r="B971">
        <v>0</v>
      </c>
      <c r="C971">
        <v>0</v>
      </c>
      <c r="D971">
        <f t="shared" si="29"/>
        <v>0</v>
      </c>
      <c r="E971">
        <v>0</v>
      </c>
      <c r="F971">
        <v>19</v>
      </c>
      <c r="G971">
        <v>11.8</v>
      </c>
      <c r="H971">
        <v>26.8</v>
      </c>
      <c r="I971" s="4">
        <v>2.4</v>
      </c>
      <c r="J971">
        <v>5.5</v>
      </c>
      <c r="K971">
        <v>200</v>
      </c>
      <c r="L971">
        <v>2.7</v>
      </c>
      <c r="M971">
        <v>180</v>
      </c>
      <c r="N971">
        <v>1.5</v>
      </c>
      <c r="O971">
        <v>1339</v>
      </c>
      <c r="P971">
        <v>320</v>
      </c>
      <c r="Q971">
        <v>13.7</v>
      </c>
      <c r="R971">
        <v>38</v>
      </c>
      <c r="S971">
        <v>75.5</v>
      </c>
      <c r="T971">
        <v>15.7</v>
      </c>
      <c r="U971">
        <v>991.3</v>
      </c>
      <c r="V971">
        <v>1017.7</v>
      </c>
      <c r="W971">
        <v>1013.4</v>
      </c>
      <c r="X971">
        <v>1015.7</v>
      </c>
      <c r="Y971">
        <v>28.7</v>
      </c>
      <c r="Z971">
        <v>9.3000000000000007</v>
      </c>
      <c r="AA971">
        <v>36497</v>
      </c>
    </row>
    <row r="972" spans="1:27" x14ac:dyDescent="0.3">
      <c r="A972" s="2">
        <v>44802</v>
      </c>
      <c r="B972">
        <v>34914.651975282737</v>
      </c>
      <c r="C972">
        <v>370873</v>
      </c>
      <c r="D972">
        <f t="shared" si="29"/>
        <v>1213999629</v>
      </c>
      <c r="E972">
        <v>1271203800</v>
      </c>
      <c r="F972">
        <v>18</v>
      </c>
      <c r="G972">
        <v>15.6</v>
      </c>
      <c r="H972">
        <v>20.9</v>
      </c>
      <c r="I972" s="4">
        <v>3.2</v>
      </c>
      <c r="J972">
        <v>3.4</v>
      </c>
      <c r="K972">
        <v>340</v>
      </c>
      <c r="L972">
        <v>2.2999999999999998</v>
      </c>
      <c r="M972">
        <v>320</v>
      </c>
      <c r="N972">
        <v>0.9</v>
      </c>
      <c r="O972">
        <v>787</v>
      </c>
      <c r="P972">
        <v>320</v>
      </c>
      <c r="Q972">
        <v>16.600000000000001</v>
      </c>
      <c r="R972">
        <v>75</v>
      </c>
      <c r="S972">
        <v>91.9</v>
      </c>
      <c r="T972">
        <v>18.899999999999999</v>
      </c>
      <c r="U972">
        <v>992.3</v>
      </c>
      <c r="V972">
        <v>1017.9</v>
      </c>
      <c r="W972">
        <v>1016.2</v>
      </c>
      <c r="X972">
        <v>1016.9</v>
      </c>
      <c r="Y972">
        <v>21.6</v>
      </c>
      <c r="Z972">
        <v>15.1</v>
      </c>
      <c r="AA972">
        <v>36497</v>
      </c>
    </row>
    <row r="973" spans="1:27" x14ac:dyDescent="0.3">
      <c r="A973" s="2">
        <v>44803</v>
      </c>
      <c r="B973">
        <v>36567.824531180137</v>
      </c>
      <c r="C973">
        <v>240058</v>
      </c>
      <c r="D973">
        <f t="shared" si="29"/>
        <v>741423991</v>
      </c>
      <c r="E973">
        <v>776360200</v>
      </c>
      <c r="F973">
        <v>18.5</v>
      </c>
      <c r="G973">
        <v>16.5</v>
      </c>
      <c r="H973">
        <v>20</v>
      </c>
      <c r="I973" s="4">
        <v>51.5</v>
      </c>
      <c r="J973">
        <v>3.2</v>
      </c>
      <c r="K973">
        <v>180</v>
      </c>
      <c r="L973">
        <v>2.1</v>
      </c>
      <c r="M973">
        <v>320</v>
      </c>
      <c r="N973">
        <v>0.7</v>
      </c>
      <c r="O973">
        <v>635</v>
      </c>
      <c r="P973">
        <v>290</v>
      </c>
      <c r="Q973">
        <v>18.399999999999999</v>
      </c>
      <c r="R973">
        <v>99</v>
      </c>
      <c r="S973">
        <v>100</v>
      </c>
      <c r="T973">
        <v>21.1</v>
      </c>
      <c r="U973">
        <v>987.6</v>
      </c>
      <c r="V973">
        <v>1016.8</v>
      </c>
      <c r="W973">
        <v>1008.4</v>
      </c>
      <c r="X973">
        <v>1011.9</v>
      </c>
      <c r="Y973">
        <v>20.100000000000001</v>
      </c>
      <c r="Z973">
        <v>16.5</v>
      </c>
      <c r="AA973">
        <v>36497</v>
      </c>
    </row>
    <row r="974" spans="1:27" x14ac:dyDescent="0.3">
      <c r="A974" s="2">
        <v>44804</v>
      </c>
      <c r="B974">
        <v>36783.252464908102</v>
      </c>
      <c r="C974">
        <v>273521</v>
      </c>
      <c r="D974">
        <f t="shared" si="29"/>
        <v>950989764</v>
      </c>
      <c r="E974">
        <v>995800800</v>
      </c>
      <c r="F974">
        <v>19.899999999999999</v>
      </c>
      <c r="G974">
        <v>18.2</v>
      </c>
      <c r="H974">
        <v>23.3</v>
      </c>
      <c r="I974" s="4">
        <v>21.1</v>
      </c>
      <c r="J974">
        <v>3.6</v>
      </c>
      <c r="K974">
        <v>160</v>
      </c>
      <c r="L974">
        <v>2.4</v>
      </c>
      <c r="M974">
        <v>20</v>
      </c>
      <c r="N974">
        <v>0.8</v>
      </c>
      <c r="O974">
        <v>732</v>
      </c>
      <c r="P974">
        <v>290</v>
      </c>
      <c r="Q974">
        <v>19.2</v>
      </c>
      <c r="R974">
        <v>77</v>
      </c>
      <c r="S974">
        <v>96.6</v>
      </c>
      <c r="T974">
        <v>22.3</v>
      </c>
      <c r="U974">
        <v>984.3</v>
      </c>
      <c r="V974">
        <v>1011.2</v>
      </c>
      <c r="W974">
        <v>1006.5</v>
      </c>
      <c r="X974">
        <v>1008.5</v>
      </c>
      <c r="Y974">
        <v>22.9</v>
      </c>
      <c r="Z974">
        <v>16.5</v>
      </c>
      <c r="AA974">
        <v>36497</v>
      </c>
    </row>
    <row r="975" spans="1:27" x14ac:dyDescent="0.3">
      <c r="A975" s="2">
        <v>44805</v>
      </c>
      <c r="B975">
        <v>36119.591461662822</v>
      </c>
      <c r="C975">
        <v>287001</v>
      </c>
      <c r="D975">
        <f>E975*0.956</f>
        <v>984556293.5999999</v>
      </c>
      <c r="E975">
        <v>1029870600</v>
      </c>
      <c r="F975">
        <v>19.5</v>
      </c>
      <c r="G975">
        <v>16.2</v>
      </c>
      <c r="H975">
        <v>25.4</v>
      </c>
      <c r="I975" s="4">
        <v>10.6</v>
      </c>
      <c r="J975">
        <v>3.4</v>
      </c>
      <c r="K975">
        <v>140</v>
      </c>
      <c r="L975">
        <v>2.2999999999999998</v>
      </c>
      <c r="M975">
        <v>160</v>
      </c>
      <c r="N975">
        <v>0.9</v>
      </c>
      <c r="O975">
        <v>801</v>
      </c>
      <c r="P975">
        <v>320</v>
      </c>
      <c r="Q975">
        <v>17.8</v>
      </c>
      <c r="R975">
        <v>62</v>
      </c>
      <c r="S975">
        <v>91.1</v>
      </c>
      <c r="T975">
        <v>20.399999999999999</v>
      </c>
      <c r="U975">
        <v>989.8</v>
      </c>
      <c r="V975">
        <v>1016.8</v>
      </c>
      <c r="W975">
        <v>1011.1</v>
      </c>
      <c r="X975">
        <v>1014.1</v>
      </c>
      <c r="Y975">
        <v>22.9</v>
      </c>
      <c r="Z975">
        <v>15</v>
      </c>
      <c r="AA975">
        <v>36464</v>
      </c>
    </row>
    <row r="976" spans="1:27" x14ac:dyDescent="0.3">
      <c r="A976" s="2">
        <v>44806</v>
      </c>
      <c r="B976">
        <v>38914.602901864928</v>
      </c>
      <c r="C976">
        <v>280610</v>
      </c>
      <c r="D976">
        <f t="shared" ref="D976:D1004" si="30">E976*0.956</f>
        <v>998885873.19999993</v>
      </c>
      <c r="E976">
        <v>1044859700</v>
      </c>
      <c r="F976">
        <v>20.2</v>
      </c>
      <c r="G976">
        <v>14.4</v>
      </c>
      <c r="H976">
        <v>27</v>
      </c>
      <c r="I976" s="4">
        <v>0.1</v>
      </c>
      <c r="J976">
        <v>8</v>
      </c>
      <c r="K976">
        <v>110</v>
      </c>
      <c r="L976">
        <v>4.5999999999999996</v>
      </c>
      <c r="M976">
        <v>110</v>
      </c>
      <c r="N976">
        <v>1.8</v>
      </c>
      <c r="O976">
        <v>1584</v>
      </c>
      <c r="P976">
        <v>320</v>
      </c>
      <c r="Q976">
        <v>16.3</v>
      </c>
      <c r="R976">
        <v>49</v>
      </c>
      <c r="S976">
        <v>81</v>
      </c>
      <c r="T976">
        <v>18.600000000000001</v>
      </c>
      <c r="U976">
        <v>992.7</v>
      </c>
      <c r="V976">
        <v>1018.4</v>
      </c>
      <c r="W976">
        <v>1015.1</v>
      </c>
      <c r="X976">
        <v>1017.1</v>
      </c>
      <c r="Y976">
        <v>24.4</v>
      </c>
      <c r="Z976">
        <v>12.5</v>
      </c>
      <c r="AA976">
        <v>36464</v>
      </c>
    </row>
    <row r="977" spans="1:27" x14ac:dyDescent="0.3">
      <c r="A977" s="2">
        <v>44807</v>
      </c>
      <c r="B977">
        <v>35660.692257565403</v>
      </c>
      <c r="C977">
        <v>269801</v>
      </c>
      <c r="D977">
        <f t="shared" si="30"/>
        <v>983854016</v>
      </c>
      <c r="E977">
        <v>1029136000</v>
      </c>
      <c r="F977">
        <v>20.7</v>
      </c>
      <c r="G977">
        <v>16.899999999999999</v>
      </c>
      <c r="H977">
        <v>25.1</v>
      </c>
      <c r="I977" s="4">
        <v>0.1</v>
      </c>
      <c r="J977">
        <v>7</v>
      </c>
      <c r="K977">
        <v>90</v>
      </c>
      <c r="L977">
        <v>4.5</v>
      </c>
      <c r="M977">
        <v>110</v>
      </c>
      <c r="N977">
        <v>1.6</v>
      </c>
      <c r="O977">
        <v>1351</v>
      </c>
      <c r="P977">
        <v>320</v>
      </c>
      <c r="Q977">
        <v>16.7</v>
      </c>
      <c r="R977">
        <v>56</v>
      </c>
      <c r="S977">
        <v>79.900000000000006</v>
      </c>
      <c r="T977">
        <v>19</v>
      </c>
      <c r="U977">
        <v>991.8</v>
      </c>
      <c r="V977">
        <v>1017.6</v>
      </c>
      <c r="W977">
        <v>1015.1</v>
      </c>
      <c r="X977">
        <v>1016.1</v>
      </c>
      <c r="Y977">
        <v>24.2</v>
      </c>
      <c r="Z977">
        <v>16.100000000000001</v>
      </c>
      <c r="AA977">
        <v>36464</v>
      </c>
    </row>
    <row r="978" spans="1:27" x14ac:dyDescent="0.3">
      <c r="A978" s="2">
        <v>44808</v>
      </c>
      <c r="B978">
        <v>28717.967099290461</v>
      </c>
      <c r="C978">
        <v>4945</v>
      </c>
      <c r="D978">
        <f t="shared" si="30"/>
        <v>25408950.399999999</v>
      </c>
      <c r="E978">
        <v>26578400</v>
      </c>
      <c r="F978">
        <v>21.8</v>
      </c>
      <c r="G978">
        <v>18.600000000000001</v>
      </c>
      <c r="H978">
        <v>24.3</v>
      </c>
      <c r="I978" s="4">
        <v>0</v>
      </c>
      <c r="J978">
        <v>4.5</v>
      </c>
      <c r="K978">
        <v>290</v>
      </c>
      <c r="L978">
        <v>3.1</v>
      </c>
      <c r="M978">
        <v>290</v>
      </c>
      <c r="N978">
        <v>1.3</v>
      </c>
      <c r="O978">
        <v>1107</v>
      </c>
      <c r="P978">
        <v>290</v>
      </c>
      <c r="Q978">
        <v>20.3</v>
      </c>
      <c r="R978">
        <v>78</v>
      </c>
      <c r="S978">
        <v>92.4</v>
      </c>
      <c r="T978">
        <v>24</v>
      </c>
      <c r="U978">
        <v>987.3</v>
      </c>
      <c r="V978">
        <v>1016</v>
      </c>
      <c r="W978">
        <v>1008.4</v>
      </c>
      <c r="X978">
        <v>1011.4</v>
      </c>
      <c r="Y978">
        <v>23.1</v>
      </c>
      <c r="Z978">
        <v>18.5</v>
      </c>
      <c r="AA978">
        <v>36464</v>
      </c>
    </row>
    <row r="979" spans="1:27" x14ac:dyDescent="0.3">
      <c r="A979" s="2">
        <v>44809</v>
      </c>
      <c r="B979">
        <v>29724.02024788997</v>
      </c>
      <c r="C979">
        <v>381925</v>
      </c>
      <c r="D979">
        <f t="shared" si="30"/>
        <v>1114283294.8</v>
      </c>
      <c r="E979">
        <v>1165568300</v>
      </c>
      <c r="F979">
        <v>22.7</v>
      </c>
      <c r="G979">
        <v>20.6</v>
      </c>
      <c r="H979">
        <v>25.7</v>
      </c>
      <c r="I979" s="4">
        <v>42.3</v>
      </c>
      <c r="J979">
        <v>4.3</v>
      </c>
      <c r="K979">
        <v>110</v>
      </c>
      <c r="L979">
        <v>2.1</v>
      </c>
      <c r="M979">
        <v>70</v>
      </c>
      <c r="N979">
        <v>0.8</v>
      </c>
      <c r="O979">
        <v>712</v>
      </c>
      <c r="P979">
        <v>320</v>
      </c>
      <c r="Q979">
        <v>22.5</v>
      </c>
      <c r="R979">
        <v>90</v>
      </c>
      <c r="S979">
        <v>99.3</v>
      </c>
      <c r="T979">
        <v>27.3</v>
      </c>
      <c r="U979">
        <v>981.8</v>
      </c>
      <c r="V979">
        <v>1009.2</v>
      </c>
      <c r="W979">
        <v>1000.3</v>
      </c>
      <c r="X979">
        <v>1005.7</v>
      </c>
      <c r="Y979">
        <v>23.8</v>
      </c>
      <c r="Z979">
        <v>20.6</v>
      </c>
      <c r="AA979">
        <v>36464</v>
      </c>
    </row>
    <row r="980" spans="1:27" x14ac:dyDescent="0.3">
      <c r="A980" s="2">
        <v>44810</v>
      </c>
      <c r="B980">
        <v>27994.330433970281</v>
      </c>
      <c r="C980">
        <v>262230</v>
      </c>
      <c r="D980">
        <f t="shared" si="30"/>
        <v>714783418.39999998</v>
      </c>
      <c r="E980">
        <v>747681400</v>
      </c>
      <c r="F980">
        <v>20.5</v>
      </c>
      <c r="G980">
        <v>18.100000000000001</v>
      </c>
      <c r="H980">
        <v>24</v>
      </c>
      <c r="I980" s="4">
        <v>33.5</v>
      </c>
      <c r="J980">
        <v>28.1</v>
      </c>
      <c r="K980">
        <v>320</v>
      </c>
      <c r="L980">
        <v>12.8</v>
      </c>
      <c r="M980">
        <v>320</v>
      </c>
      <c r="N980">
        <v>4</v>
      </c>
      <c r="O980">
        <v>3427</v>
      </c>
      <c r="P980">
        <v>320</v>
      </c>
      <c r="Q980">
        <v>16.100000000000001</v>
      </c>
      <c r="R980">
        <v>56</v>
      </c>
      <c r="S980">
        <v>76.900000000000006</v>
      </c>
      <c r="T980">
        <v>18.399999999999999</v>
      </c>
      <c r="U980">
        <v>978.2</v>
      </c>
      <c r="V980">
        <v>1012.3</v>
      </c>
      <c r="W980">
        <v>990.9</v>
      </c>
      <c r="X980">
        <v>1002.2</v>
      </c>
      <c r="Y980">
        <v>21.5</v>
      </c>
      <c r="Z980">
        <v>16.600000000000001</v>
      </c>
      <c r="AA980">
        <v>36464</v>
      </c>
    </row>
    <row r="981" spans="1:27" x14ac:dyDescent="0.3">
      <c r="A981" s="2">
        <v>44811</v>
      </c>
      <c r="B981">
        <v>24026.63952880228</v>
      </c>
      <c r="C981">
        <v>220815</v>
      </c>
      <c r="D981">
        <f t="shared" si="30"/>
        <v>513369132</v>
      </c>
      <c r="E981">
        <v>536997000</v>
      </c>
      <c r="F981">
        <v>19.600000000000001</v>
      </c>
      <c r="G981">
        <v>12.5</v>
      </c>
      <c r="H981">
        <v>26.5</v>
      </c>
      <c r="I981" s="4">
        <v>27.93333333</v>
      </c>
      <c r="J981">
        <v>10.4</v>
      </c>
      <c r="K981">
        <v>290</v>
      </c>
      <c r="L981">
        <v>5.4</v>
      </c>
      <c r="M981">
        <v>290</v>
      </c>
      <c r="N981">
        <v>2.2000000000000002</v>
      </c>
      <c r="O981">
        <v>1914</v>
      </c>
      <c r="P981">
        <v>290</v>
      </c>
      <c r="Q981">
        <v>13.4</v>
      </c>
      <c r="R981">
        <v>39</v>
      </c>
      <c r="S981">
        <v>71</v>
      </c>
      <c r="T981">
        <v>15.4</v>
      </c>
      <c r="U981">
        <v>992.2</v>
      </c>
      <c r="V981">
        <v>1019.1</v>
      </c>
      <c r="W981">
        <v>1012</v>
      </c>
      <c r="X981">
        <v>1016.6</v>
      </c>
      <c r="Y981">
        <v>24.1</v>
      </c>
      <c r="Z981">
        <v>9.8000000000000007</v>
      </c>
      <c r="AA981">
        <v>36464</v>
      </c>
    </row>
    <row r="982" spans="1:27" x14ac:dyDescent="0.3">
      <c r="A982" s="2">
        <v>44812</v>
      </c>
      <c r="B982">
        <v>24040.980822248988</v>
      </c>
      <c r="C982">
        <v>65880</v>
      </c>
      <c r="D982">
        <f t="shared" si="30"/>
        <v>166645235.59999999</v>
      </c>
      <c r="E982">
        <v>174315100</v>
      </c>
      <c r="F982">
        <v>19.3</v>
      </c>
      <c r="G982">
        <v>11.4</v>
      </c>
      <c r="H982">
        <v>27.9</v>
      </c>
      <c r="I982" s="4">
        <v>22.366666670000001</v>
      </c>
      <c r="J982">
        <v>4.4000000000000004</v>
      </c>
      <c r="K982">
        <v>140</v>
      </c>
      <c r="L982">
        <v>2.6</v>
      </c>
      <c r="M982">
        <v>320</v>
      </c>
      <c r="N982">
        <v>1.4</v>
      </c>
      <c r="O982">
        <v>1224</v>
      </c>
      <c r="P982">
        <v>320</v>
      </c>
      <c r="Q982">
        <v>14.7</v>
      </c>
      <c r="R982">
        <v>41</v>
      </c>
      <c r="S982">
        <v>78.599999999999994</v>
      </c>
      <c r="T982">
        <v>16.8</v>
      </c>
      <c r="U982">
        <v>993.8</v>
      </c>
      <c r="V982">
        <v>1020.4</v>
      </c>
      <c r="W982">
        <v>1015.5</v>
      </c>
      <c r="X982">
        <v>1018.3</v>
      </c>
      <c r="Y982">
        <v>25.9</v>
      </c>
      <c r="Z982">
        <v>8.6999999999999993</v>
      </c>
      <c r="AA982">
        <v>36464</v>
      </c>
    </row>
    <row r="983" spans="1:27" x14ac:dyDescent="0.3">
      <c r="A983" s="2">
        <v>44813</v>
      </c>
      <c r="B983">
        <v>11659.73608977641</v>
      </c>
      <c r="C983">
        <v>3600</v>
      </c>
      <c r="D983">
        <f t="shared" si="30"/>
        <v>4308500.8</v>
      </c>
      <c r="E983">
        <v>4506800</v>
      </c>
      <c r="F983">
        <v>19.3</v>
      </c>
      <c r="G983">
        <v>13.3</v>
      </c>
      <c r="H983">
        <v>27.9</v>
      </c>
      <c r="I983" s="4">
        <v>16.8</v>
      </c>
      <c r="J983">
        <v>6.2</v>
      </c>
      <c r="K983">
        <v>70</v>
      </c>
      <c r="L983">
        <v>3.2</v>
      </c>
      <c r="M983">
        <v>110</v>
      </c>
      <c r="N983">
        <v>1.4</v>
      </c>
      <c r="O983">
        <v>1174</v>
      </c>
      <c r="P983">
        <v>320</v>
      </c>
      <c r="Q983">
        <v>14.2</v>
      </c>
      <c r="R983">
        <v>42</v>
      </c>
      <c r="S983">
        <v>76.900000000000006</v>
      </c>
      <c r="T983">
        <v>16.2</v>
      </c>
      <c r="U983">
        <v>994.1</v>
      </c>
      <c r="V983">
        <v>1020.9</v>
      </c>
      <c r="W983">
        <v>1016.1</v>
      </c>
      <c r="X983">
        <v>1018.6</v>
      </c>
      <c r="Y983">
        <v>25.7</v>
      </c>
      <c r="Z983">
        <v>10.3</v>
      </c>
      <c r="AA983">
        <v>36464</v>
      </c>
    </row>
    <row r="984" spans="1:27" x14ac:dyDescent="0.3">
      <c r="A984" s="2">
        <v>44814</v>
      </c>
      <c r="B984">
        <v>0</v>
      </c>
      <c r="C984">
        <v>0</v>
      </c>
      <c r="D984">
        <f t="shared" si="30"/>
        <v>0</v>
      </c>
      <c r="E984">
        <v>0</v>
      </c>
      <c r="F984">
        <v>19</v>
      </c>
      <c r="G984">
        <v>13.8</v>
      </c>
      <c r="H984">
        <v>26.1</v>
      </c>
      <c r="I984" s="4">
        <v>11.233333330000001</v>
      </c>
      <c r="J984">
        <v>4.3</v>
      </c>
      <c r="K984">
        <v>160</v>
      </c>
      <c r="L984">
        <v>3</v>
      </c>
      <c r="M984">
        <v>320</v>
      </c>
      <c r="N984">
        <v>1.5</v>
      </c>
      <c r="O984">
        <v>1267</v>
      </c>
      <c r="P984">
        <v>320</v>
      </c>
      <c r="Q984">
        <v>14</v>
      </c>
      <c r="R984">
        <v>37</v>
      </c>
      <c r="S984">
        <v>75.599999999999994</v>
      </c>
      <c r="T984">
        <v>16.100000000000001</v>
      </c>
      <c r="U984">
        <v>994</v>
      </c>
      <c r="V984">
        <v>1020.8</v>
      </c>
      <c r="W984">
        <v>1016.3</v>
      </c>
      <c r="X984">
        <v>1018.6</v>
      </c>
      <c r="Y984">
        <v>25.6</v>
      </c>
      <c r="Z984">
        <v>12.8</v>
      </c>
      <c r="AA984">
        <v>36464</v>
      </c>
    </row>
    <row r="985" spans="1:27" x14ac:dyDescent="0.3">
      <c r="A985" s="2">
        <v>44815</v>
      </c>
      <c r="B985">
        <v>0</v>
      </c>
      <c r="C985">
        <v>0</v>
      </c>
      <c r="D985">
        <f t="shared" si="30"/>
        <v>0</v>
      </c>
      <c r="E985">
        <v>0</v>
      </c>
      <c r="F985">
        <v>20.9</v>
      </c>
      <c r="G985">
        <v>16.7</v>
      </c>
      <c r="H985">
        <v>25.8</v>
      </c>
      <c r="I985" s="4">
        <v>5.6666666670000003</v>
      </c>
      <c r="J985">
        <v>4.9000000000000004</v>
      </c>
      <c r="K985">
        <v>200</v>
      </c>
      <c r="L985">
        <v>2.6</v>
      </c>
      <c r="M985">
        <v>160</v>
      </c>
      <c r="N985">
        <v>1</v>
      </c>
      <c r="O985">
        <v>858</v>
      </c>
      <c r="P985">
        <v>320</v>
      </c>
      <c r="Q985">
        <v>17.3</v>
      </c>
      <c r="R985">
        <v>58</v>
      </c>
      <c r="S985">
        <v>82</v>
      </c>
      <c r="T985">
        <v>19.8</v>
      </c>
      <c r="U985">
        <v>991.3</v>
      </c>
      <c r="V985">
        <v>1018.2</v>
      </c>
      <c r="W985">
        <v>1013.9</v>
      </c>
      <c r="X985">
        <v>1015.6</v>
      </c>
      <c r="Y985">
        <v>25.8</v>
      </c>
      <c r="Z985">
        <v>16.3</v>
      </c>
      <c r="AA985">
        <v>36464</v>
      </c>
    </row>
    <row r="986" spans="1:27" x14ac:dyDescent="0.3">
      <c r="A986" s="2">
        <v>44816</v>
      </c>
      <c r="B986">
        <v>0</v>
      </c>
      <c r="C986">
        <v>0</v>
      </c>
      <c r="D986">
        <f t="shared" si="30"/>
        <v>0</v>
      </c>
      <c r="E986">
        <v>0</v>
      </c>
      <c r="F986">
        <v>20.8</v>
      </c>
      <c r="G986">
        <v>17.3</v>
      </c>
      <c r="H986">
        <v>25</v>
      </c>
      <c r="I986" s="4">
        <v>0.1</v>
      </c>
      <c r="J986">
        <v>3.5</v>
      </c>
      <c r="K986">
        <v>110</v>
      </c>
      <c r="L986">
        <v>2.2000000000000002</v>
      </c>
      <c r="M986">
        <v>140</v>
      </c>
      <c r="N986">
        <v>0.8</v>
      </c>
      <c r="O986">
        <v>723</v>
      </c>
      <c r="P986">
        <v>140</v>
      </c>
      <c r="Q986">
        <v>18.8</v>
      </c>
      <c r="R986">
        <v>66</v>
      </c>
      <c r="S986">
        <v>89.6</v>
      </c>
      <c r="T986">
        <v>21.7</v>
      </c>
      <c r="U986">
        <v>990.7</v>
      </c>
      <c r="V986">
        <v>1015.8</v>
      </c>
      <c r="W986">
        <v>1013.1</v>
      </c>
      <c r="X986">
        <v>1014.9</v>
      </c>
      <c r="Y986">
        <v>24.6</v>
      </c>
      <c r="Z986">
        <v>16.7</v>
      </c>
      <c r="AA986">
        <v>36464</v>
      </c>
    </row>
    <row r="987" spans="1:27" x14ac:dyDescent="0.3">
      <c r="A987" s="2">
        <v>44817</v>
      </c>
      <c r="B987">
        <v>16707.128559585479</v>
      </c>
      <c r="C987">
        <v>22745</v>
      </c>
      <c r="D987">
        <f t="shared" si="30"/>
        <v>41956928</v>
      </c>
      <c r="E987">
        <v>43888000</v>
      </c>
      <c r="F987">
        <v>21.7</v>
      </c>
      <c r="G987">
        <v>18.399999999999999</v>
      </c>
      <c r="H987">
        <v>26.9</v>
      </c>
      <c r="I987" s="4">
        <v>7.4999999999999997E-2</v>
      </c>
      <c r="J987">
        <v>5.2</v>
      </c>
      <c r="K987">
        <v>110</v>
      </c>
      <c r="L987">
        <v>2.8</v>
      </c>
      <c r="M987">
        <v>160</v>
      </c>
      <c r="N987">
        <v>1.3</v>
      </c>
      <c r="O987">
        <v>1106</v>
      </c>
      <c r="P987">
        <v>140</v>
      </c>
      <c r="Q987">
        <v>19</v>
      </c>
      <c r="R987">
        <v>60</v>
      </c>
      <c r="S987">
        <v>86.4</v>
      </c>
      <c r="T987">
        <v>22</v>
      </c>
      <c r="U987">
        <v>992.3</v>
      </c>
      <c r="V987">
        <v>1018.3</v>
      </c>
      <c r="W987">
        <v>1014.7</v>
      </c>
      <c r="X987">
        <v>1016.5</v>
      </c>
      <c r="Y987">
        <v>26.6</v>
      </c>
      <c r="Z987">
        <v>17.8</v>
      </c>
      <c r="AA987">
        <v>36464</v>
      </c>
    </row>
    <row r="988" spans="1:27" x14ac:dyDescent="0.3">
      <c r="A988" s="2">
        <v>44818</v>
      </c>
      <c r="B988">
        <v>28169.21350263754</v>
      </c>
      <c r="C988">
        <v>107190</v>
      </c>
      <c r="D988">
        <f t="shared" si="30"/>
        <v>175912604</v>
      </c>
      <c r="E988">
        <v>184009000</v>
      </c>
      <c r="F988">
        <v>21.3</v>
      </c>
      <c r="G988">
        <v>16.8</v>
      </c>
      <c r="H988">
        <v>28.7</v>
      </c>
      <c r="I988" s="4">
        <v>0.05</v>
      </c>
      <c r="J988">
        <v>8.1999999999999993</v>
      </c>
      <c r="K988">
        <v>110</v>
      </c>
      <c r="L988">
        <v>4.5999999999999996</v>
      </c>
      <c r="M988">
        <v>110</v>
      </c>
      <c r="N988">
        <v>1.9</v>
      </c>
      <c r="O988">
        <v>1656</v>
      </c>
      <c r="P988">
        <v>320</v>
      </c>
      <c r="Q988">
        <v>15.2</v>
      </c>
      <c r="R988">
        <v>43</v>
      </c>
      <c r="S988">
        <v>70.599999999999994</v>
      </c>
      <c r="T988">
        <v>17.3</v>
      </c>
      <c r="U988">
        <v>993.2</v>
      </c>
      <c r="V988">
        <v>1018.8</v>
      </c>
      <c r="W988">
        <v>1015.6</v>
      </c>
      <c r="X988">
        <v>1017.5</v>
      </c>
      <c r="Y988">
        <v>27.4</v>
      </c>
      <c r="Z988">
        <v>15.8</v>
      </c>
      <c r="AA988">
        <v>36464</v>
      </c>
    </row>
    <row r="989" spans="1:27" x14ac:dyDescent="0.3">
      <c r="A989" s="2">
        <v>44819</v>
      </c>
      <c r="B989">
        <v>23835.967267055261</v>
      </c>
      <c r="C989">
        <v>80475</v>
      </c>
      <c r="D989">
        <f t="shared" si="30"/>
        <v>130401172.39999999</v>
      </c>
      <c r="E989">
        <v>136402900</v>
      </c>
      <c r="F989">
        <v>21.5</v>
      </c>
      <c r="G989">
        <v>16.100000000000001</v>
      </c>
      <c r="H989">
        <v>28</v>
      </c>
      <c r="I989" s="4">
        <v>2.5000000000000001E-2</v>
      </c>
      <c r="J989">
        <v>5.8</v>
      </c>
      <c r="K989">
        <v>140</v>
      </c>
      <c r="L989">
        <v>3.2</v>
      </c>
      <c r="M989">
        <v>140</v>
      </c>
      <c r="N989">
        <v>1.6</v>
      </c>
      <c r="O989">
        <v>1366</v>
      </c>
      <c r="P989">
        <v>320</v>
      </c>
      <c r="Q989">
        <v>16.8</v>
      </c>
      <c r="R989">
        <v>51</v>
      </c>
      <c r="S989">
        <v>77.400000000000006</v>
      </c>
      <c r="T989">
        <v>19.2</v>
      </c>
      <c r="U989">
        <v>989.5</v>
      </c>
      <c r="V989">
        <v>1017.7</v>
      </c>
      <c r="W989">
        <v>1010.7</v>
      </c>
      <c r="X989">
        <v>1013.6</v>
      </c>
      <c r="Y989">
        <v>28.8</v>
      </c>
      <c r="Z989">
        <v>14.3</v>
      </c>
      <c r="AA989">
        <v>36464</v>
      </c>
    </row>
    <row r="990" spans="1:27" x14ac:dyDescent="0.3">
      <c r="A990" s="2">
        <v>44820</v>
      </c>
      <c r="B990">
        <v>22900.301408454008</v>
      </c>
      <c r="C990">
        <v>88510</v>
      </c>
      <c r="D990">
        <f t="shared" si="30"/>
        <v>132794518.39999999</v>
      </c>
      <c r="E990">
        <v>138906400</v>
      </c>
      <c r="F990">
        <v>20.9</v>
      </c>
      <c r="G990">
        <v>18.600000000000001</v>
      </c>
      <c r="H990">
        <v>25.2</v>
      </c>
      <c r="I990" s="4">
        <v>0</v>
      </c>
      <c r="J990">
        <v>3.1</v>
      </c>
      <c r="K990">
        <v>250</v>
      </c>
      <c r="L990">
        <v>2.4</v>
      </c>
      <c r="M990">
        <v>320</v>
      </c>
      <c r="N990">
        <v>0.9</v>
      </c>
      <c r="O990">
        <v>799</v>
      </c>
      <c r="P990">
        <v>290</v>
      </c>
      <c r="Q990">
        <v>19.899999999999999</v>
      </c>
      <c r="R990">
        <v>76</v>
      </c>
      <c r="S990">
        <v>94.4</v>
      </c>
      <c r="T990">
        <v>23.3</v>
      </c>
      <c r="U990">
        <v>986.4</v>
      </c>
      <c r="V990">
        <v>1012.6</v>
      </c>
      <c r="W990">
        <v>1008.8</v>
      </c>
      <c r="X990">
        <v>1010.5</v>
      </c>
      <c r="Y990">
        <v>24.2</v>
      </c>
      <c r="Z990">
        <v>18.600000000000001</v>
      </c>
      <c r="AA990">
        <v>36464</v>
      </c>
    </row>
    <row r="991" spans="1:27" x14ac:dyDescent="0.3">
      <c r="A991" s="2">
        <v>44821</v>
      </c>
      <c r="B991">
        <v>15754.700197167171</v>
      </c>
      <c r="C991">
        <v>29680</v>
      </c>
      <c r="D991">
        <f t="shared" si="30"/>
        <v>38446878.399999999</v>
      </c>
      <c r="E991">
        <v>40216400</v>
      </c>
      <c r="F991">
        <v>25</v>
      </c>
      <c r="G991">
        <v>20.9</v>
      </c>
      <c r="H991">
        <v>30.7</v>
      </c>
      <c r="I991" s="4">
        <v>0</v>
      </c>
      <c r="J991">
        <v>4.7</v>
      </c>
      <c r="K991">
        <v>160</v>
      </c>
      <c r="L991">
        <v>2.7</v>
      </c>
      <c r="M991">
        <v>110</v>
      </c>
      <c r="N991">
        <v>1</v>
      </c>
      <c r="O991">
        <v>828</v>
      </c>
      <c r="P991">
        <v>320</v>
      </c>
      <c r="Q991">
        <v>22.1</v>
      </c>
      <c r="R991">
        <v>56</v>
      </c>
      <c r="S991">
        <v>86.3</v>
      </c>
      <c r="T991">
        <v>26.7</v>
      </c>
      <c r="U991">
        <v>984.5</v>
      </c>
      <c r="V991">
        <v>1010.5</v>
      </c>
      <c r="W991">
        <v>1005.8</v>
      </c>
      <c r="X991">
        <v>1008.2</v>
      </c>
      <c r="Y991">
        <v>30.5</v>
      </c>
      <c r="Z991">
        <v>20.5</v>
      </c>
      <c r="AA991">
        <v>36464</v>
      </c>
    </row>
    <row r="992" spans="1:27" x14ac:dyDescent="0.3">
      <c r="A992" s="2">
        <v>44822</v>
      </c>
      <c r="B992">
        <v>0</v>
      </c>
      <c r="C992">
        <v>0</v>
      </c>
      <c r="D992">
        <f t="shared" si="30"/>
        <v>0</v>
      </c>
      <c r="E992">
        <v>0</v>
      </c>
      <c r="F992">
        <v>25.4</v>
      </c>
      <c r="G992">
        <v>21.5</v>
      </c>
      <c r="H992">
        <v>30.8</v>
      </c>
      <c r="I992" s="4">
        <v>0</v>
      </c>
      <c r="J992">
        <v>7.3</v>
      </c>
      <c r="K992">
        <v>110</v>
      </c>
      <c r="L992">
        <v>4</v>
      </c>
      <c r="M992">
        <v>110</v>
      </c>
      <c r="N992">
        <v>1.2</v>
      </c>
      <c r="O992">
        <v>1020</v>
      </c>
      <c r="P992">
        <v>320</v>
      </c>
      <c r="Q992">
        <v>21.2</v>
      </c>
      <c r="R992">
        <v>58</v>
      </c>
      <c r="S992">
        <v>79.400000000000006</v>
      </c>
      <c r="T992">
        <v>25.3</v>
      </c>
      <c r="U992">
        <v>979.5</v>
      </c>
      <c r="V992">
        <v>1007.7</v>
      </c>
      <c r="W992">
        <v>997.9</v>
      </c>
      <c r="X992">
        <v>1003.1</v>
      </c>
      <c r="Y992">
        <v>28.9</v>
      </c>
      <c r="Z992">
        <v>21</v>
      </c>
      <c r="AA992">
        <v>36464</v>
      </c>
    </row>
    <row r="993" spans="1:27" x14ac:dyDescent="0.3">
      <c r="A993" s="2">
        <v>44823</v>
      </c>
      <c r="B993">
        <v>24517.121402110701</v>
      </c>
      <c r="C993">
        <v>104362</v>
      </c>
      <c r="D993">
        <f t="shared" si="30"/>
        <v>146947811.59999999</v>
      </c>
      <c r="E993">
        <v>153711100</v>
      </c>
      <c r="F993">
        <v>22.2</v>
      </c>
      <c r="G993">
        <v>14.1</v>
      </c>
      <c r="H993">
        <v>28.5</v>
      </c>
      <c r="I993" s="4">
        <v>0.32857142900000003</v>
      </c>
      <c r="J993">
        <v>13.5</v>
      </c>
      <c r="K993">
        <v>50</v>
      </c>
      <c r="L993">
        <v>6.4</v>
      </c>
      <c r="M993">
        <v>50</v>
      </c>
      <c r="N993">
        <v>2.5</v>
      </c>
      <c r="O993">
        <v>2156</v>
      </c>
      <c r="P993">
        <v>320</v>
      </c>
      <c r="Q993">
        <v>15.7</v>
      </c>
      <c r="R993">
        <v>52</v>
      </c>
      <c r="S993">
        <v>68.099999999999994</v>
      </c>
      <c r="T993">
        <v>18.3</v>
      </c>
      <c r="U993">
        <v>976</v>
      </c>
      <c r="V993">
        <v>1007.9</v>
      </c>
      <c r="W993">
        <v>995</v>
      </c>
      <c r="X993">
        <v>999.9</v>
      </c>
      <c r="Y993">
        <v>28.2</v>
      </c>
      <c r="Z993">
        <v>11.3</v>
      </c>
      <c r="AA993">
        <v>36464</v>
      </c>
    </row>
    <row r="994" spans="1:27" x14ac:dyDescent="0.3">
      <c r="A994" s="2">
        <v>44824</v>
      </c>
      <c r="B994">
        <v>28731.89314306634</v>
      </c>
      <c r="C994">
        <v>70235</v>
      </c>
      <c r="D994">
        <f t="shared" si="30"/>
        <v>102756902.8</v>
      </c>
      <c r="E994">
        <v>107486300</v>
      </c>
      <c r="F994">
        <v>15.5</v>
      </c>
      <c r="G994">
        <v>10.7</v>
      </c>
      <c r="H994">
        <v>22</v>
      </c>
      <c r="I994" s="4">
        <v>0.65714285699999997</v>
      </c>
      <c r="J994">
        <v>5.9</v>
      </c>
      <c r="K994">
        <v>140</v>
      </c>
      <c r="L994">
        <v>3.4</v>
      </c>
      <c r="M994">
        <v>140</v>
      </c>
      <c r="N994">
        <v>1.5</v>
      </c>
      <c r="O994">
        <v>1286</v>
      </c>
      <c r="P994">
        <v>290</v>
      </c>
      <c r="Q994">
        <v>10.5</v>
      </c>
      <c r="R994">
        <v>44</v>
      </c>
      <c r="S994">
        <v>74.400000000000006</v>
      </c>
      <c r="T994">
        <v>12.7</v>
      </c>
      <c r="U994">
        <v>989.3</v>
      </c>
      <c r="V994">
        <v>1017.6</v>
      </c>
      <c r="W994">
        <v>1007.7</v>
      </c>
      <c r="X994">
        <v>1014.1</v>
      </c>
      <c r="Y994">
        <v>21.7</v>
      </c>
      <c r="Z994">
        <v>7.4</v>
      </c>
      <c r="AA994">
        <v>36464</v>
      </c>
    </row>
    <row r="995" spans="1:27" x14ac:dyDescent="0.3">
      <c r="A995" s="2">
        <v>44825</v>
      </c>
      <c r="B995">
        <v>31305.225345326009</v>
      </c>
      <c r="C995">
        <v>56270</v>
      </c>
      <c r="D995">
        <f t="shared" si="30"/>
        <v>99284902</v>
      </c>
      <c r="E995">
        <v>103854500</v>
      </c>
      <c r="F995">
        <v>14.2</v>
      </c>
      <c r="G995">
        <v>8.3000000000000007</v>
      </c>
      <c r="H995">
        <v>22.4</v>
      </c>
      <c r="I995" s="4">
        <v>0.985714286</v>
      </c>
      <c r="J995">
        <v>6.1</v>
      </c>
      <c r="K995">
        <v>180</v>
      </c>
      <c r="L995">
        <v>3.1</v>
      </c>
      <c r="M995">
        <v>180</v>
      </c>
      <c r="N995">
        <v>1.6</v>
      </c>
      <c r="O995">
        <v>1422</v>
      </c>
      <c r="P995">
        <v>320</v>
      </c>
      <c r="Q995">
        <v>9.1999999999999993</v>
      </c>
      <c r="R995">
        <v>36</v>
      </c>
      <c r="S995">
        <v>76.3</v>
      </c>
      <c r="T995">
        <v>11.7</v>
      </c>
      <c r="U995">
        <v>993.8</v>
      </c>
      <c r="V995">
        <v>1020.8</v>
      </c>
      <c r="W995">
        <v>1016.6</v>
      </c>
      <c r="X995">
        <v>1018.8</v>
      </c>
      <c r="Y995">
        <v>23</v>
      </c>
      <c r="Z995">
        <v>4.5</v>
      </c>
      <c r="AA995">
        <v>36464</v>
      </c>
    </row>
    <row r="996" spans="1:27" x14ac:dyDescent="0.3">
      <c r="A996" s="2">
        <v>44826</v>
      </c>
      <c r="B996">
        <v>33471.102280531653</v>
      </c>
      <c r="C996">
        <v>48570</v>
      </c>
      <c r="D996">
        <f t="shared" si="30"/>
        <v>81914955.599999994</v>
      </c>
      <c r="E996">
        <v>85685100</v>
      </c>
      <c r="F996">
        <v>15.4</v>
      </c>
      <c r="G996">
        <v>8.3000000000000007</v>
      </c>
      <c r="H996">
        <v>23.2</v>
      </c>
      <c r="I996" s="4">
        <v>1.3142857139999999</v>
      </c>
      <c r="J996">
        <v>5</v>
      </c>
      <c r="K996">
        <v>110</v>
      </c>
      <c r="L996">
        <v>2.6</v>
      </c>
      <c r="M996">
        <v>290</v>
      </c>
      <c r="N996">
        <v>1.1000000000000001</v>
      </c>
      <c r="O996">
        <v>940</v>
      </c>
      <c r="P996">
        <v>320</v>
      </c>
      <c r="Q996">
        <v>11.2</v>
      </c>
      <c r="R996">
        <v>41</v>
      </c>
      <c r="S996">
        <v>79.3</v>
      </c>
      <c r="T996">
        <v>13.4</v>
      </c>
      <c r="U996">
        <v>991.4</v>
      </c>
      <c r="V996">
        <v>1020.2</v>
      </c>
      <c r="W996">
        <v>1013.2</v>
      </c>
      <c r="X996">
        <v>1016.3</v>
      </c>
      <c r="Y996">
        <v>22.2</v>
      </c>
      <c r="Z996">
        <v>4.5</v>
      </c>
      <c r="AA996">
        <v>36464</v>
      </c>
    </row>
    <row r="997" spans="1:27" x14ac:dyDescent="0.3">
      <c r="A997" s="2">
        <v>44827</v>
      </c>
      <c r="B997">
        <v>32321.117380601791</v>
      </c>
      <c r="C997">
        <v>58620</v>
      </c>
      <c r="D997">
        <f t="shared" si="30"/>
        <v>110467520.8</v>
      </c>
      <c r="E997">
        <v>115551800</v>
      </c>
      <c r="F997">
        <v>16.899999999999999</v>
      </c>
      <c r="G997">
        <v>11.7</v>
      </c>
      <c r="H997">
        <v>25.8</v>
      </c>
      <c r="I997" s="4">
        <v>1.6428571430000001</v>
      </c>
      <c r="J997">
        <v>14.1</v>
      </c>
      <c r="K997">
        <v>270</v>
      </c>
      <c r="L997">
        <v>9.4</v>
      </c>
      <c r="M997">
        <v>320</v>
      </c>
      <c r="N997">
        <v>2.9</v>
      </c>
      <c r="O997">
        <v>2523</v>
      </c>
      <c r="P997">
        <v>320</v>
      </c>
      <c r="Q997">
        <v>11.7</v>
      </c>
      <c r="R997">
        <v>37</v>
      </c>
      <c r="S997">
        <v>73.599999999999994</v>
      </c>
      <c r="T997">
        <v>14</v>
      </c>
      <c r="U997">
        <v>987.9</v>
      </c>
      <c r="V997">
        <v>1014.7</v>
      </c>
      <c r="W997">
        <v>1008.3</v>
      </c>
      <c r="X997">
        <v>1012.4</v>
      </c>
      <c r="Y997">
        <v>22.2</v>
      </c>
      <c r="Z997">
        <v>8.8000000000000007</v>
      </c>
      <c r="AA997">
        <v>36464</v>
      </c>
    </row>
    <row r="998" spans="1:27" x14ac:dyDescent="0.3">
      <c r="A998" s="2">
        <v>44828</v>
      </c>
      <c r="B998">
        <v>35774.104798701002</v>
      </c>
      <c r="C998">
        <v>41775</v>
      </c>
      <c r="D998">
        <f t="shared" si="30"/>
        <v>74321830</v>
      </c>
      <c r="E998">
        <v>77742500</v>
      </c>
      <c r="F998">
        <v>16.100000000000001</v>
      </c>
      <c r="G998">
        <v>11.8</v>
      </c>
      <c r="H998">
        <v>22.1</v>
      </c>
      <c r="I998" s="4">
        <v>1.9714285709999999</v>
      </c>
      <c r="J998">
        <v>13.1</v>
      </c>
      <c r="K998">
        <v>290</v>
      </c>
      <c r="L998">
        <v>5.8</v>
      </c>
      <c r="M998">
        <v>290</v>
      </c>
      <c r="N998">
        <v>2.9</v>
      </c>
      <c r="O998">
        <v>2523</v>
      </c>
      <c r="P998">
        <v>290</v>
      </c>
      <c r="Q998">
        <v>8.6999999999999993</v>
      </c>
      <c r="R998">
        <v>40</v>
      </c>
      <c r="S998">
        <v>64.5</v>
      </c>
      <c r="T998">
        <v>11.3</v>
      </c>
      <c r="U998">
        <v>991.5</v>
      </c>
      <c r="V998">
        <v>1017.8</v>
      </c>
      <c r="W998">
        <v>1014</v>
      </c>
      <c r="X998">
        <v>1016.2</v>
      </c>
      <c r="Y998">
        <v>22.7</v>
      </c>
      <c r="Z998">
        <v>10.199999999999999</v>
      </c>
      <c r="AA998">
        <v>36464</v>
      </c>
    </row>
    <row r="999" spans="1:27" x14ac:dyDescent="0.3">
      <c r="A999" s="2">
        <v>44829</v>
      </c>
      <c r="B999">
        <v>0</v>
      </c>
      <c r="C999">
        <v>0</v>
      </c>
      <c r="D999">
        <f t="shared" si="30"/>
        <v>0</v>
      </c>
      <c r="E999">
        <v>0</v>
      </c>
      <c r="F999">
        <v>15.6</v>
      </c>
      <c r="G999">
        <v>11.1</v>
      </c>
      <c r="H999">
        <v>23.3</v>
      </c>
      <c r="I999" s="4">
        <v>2.2999999999999998</v>
      </c>
      <c r="J999">
        <v>3.9</v>
      </c>
      <c r="K999">
        <v>90</v>
      </c>
      <c r="L999">
        <v>2.2999999999999998</v>
      </c>
      <c r="M999">
        <v>320</v>
      </c>
      <c r="N999">
        <v>1.1000000000000001</v>
      </c>
      <c r="O999">
        <v>961</v>
      </c>
      <c r="P999">
        <v>290</v>
      </c>
      <c r="Q999">
        <v>11.9</v>
      </c>
      <c r="R999">
        <v>48</v>
      </c>
      <c r="S999">
        <v>81</v>
      </c>
      <c r="T999">
        <v>14</v>
      </c>
      <c r="U999">
        <v>992.3</v>
      </c>
      <c r="V999">
        <v>1018.7</v>
      </c>
      <c r="W999">
        <v>1015</v>
      </c>
      <c r="X999">
        <v>1017.1</v>
      </c>
      <c r="Y999">
        <v>21</v>
      </c>
      <c r="Z999">
        <v>9.1999999999999993</v>
      </c>
      <c r="AA999">
        <v>36464</v>
      </c>
    </row>
    <row r="1000" spans="1:27" x14ac:dyDescent="0.3">
      <c r="A1000" s="2">
        <v>44830</v>
      </c>
      <c r="B1000">
        <v>35709.613415463689</v>
      </c>
      <c r="C1000">
        <v>121337</v>
      </c>
      <c r="D1000">
        <f t="shared" si="30"/>
        <v>252976911.19999999</v>
      </c>
      <c r="E1000">
        <v>264620200</v>
      </c>
      <c r="F1000">
        <v>15.7</v>
      </c>
      <c r="G1000">
        <v>10.8</v>
      </c>
      <c r="H1000">
        <v>23.1</v>
      </c>
      <c r="I1000" s="4">
        <v>2.628571429</v>
      </c>
      <c r="J1000">
        <v>4.3</v>
      </c>
      <c r="K1000">
        <v>160</v>
      </c>
      <c r="L1000">
        <v>2.8</v>
      </c>
      <c r="M1000">
        <v>320</v>
      </c>
      <c r="N1000">
        <v>1.3</v>
      </c>
      <c r="O1000">
        <v>1101</v>
      </c>
      <c r="P1000">
        <v>320</v>
      </c>
      <c r="Q1000">
        <v>12.8</v>
      </c>
      <c r="R1000">
        <v>48</v>
      </c>
      <c r="S1000">
        <v>84.9</v>
      </c>
      <c r="T1000">
        <v>14.8</v>
      </c>
      <c r="U1000">
        <v>992.4</v>
      </c>
      <c r="V1000">
        <v>1018.6</v>
      </c>
      <c r="W1000">
        <v>1015.3</v>
      </c>
      <c r="X1000">
        <v>1017.3</v>
      </c>
      <c r="Y1000">
        <v>20.7</v>
      </c>
      <c r="Z1000">
        <v>8</v>
      </c>
      <c r="AA1000">
        <v>36464</v>
      </c>
    </row>
    <row r="1001" spans="1:27" x14ac:dyDescent="0.3">
      <c r="A1001" s="2">
        <v>44831</v>
      </c>
      <c r="B1001">
        <v>41924.834257656403</v>
      </c>
      <c r="C1001">
        <v>144705</v>
      </c>
      <c r="D1001">
        <f t="shared" si="30"/>
        <v>285639416</v>
      </c>
      <c r="E1001">
        <v>298786000</v>
      </c>
      <c r="F1001">
        <v>17</v>
      </c>
      <c r="G1001">
        <v>10.6</v>
      </c>
      <c r="H1001">
        <v>25.7</v>
      </c>
      <c r="I1001" s="4">
        <v>2.957142857</v>
      </c>
      <c r="J1001">
        <v>4.2</v>
      </c>
      <c r="K1001">
        <v>290</v>
      </c>
      <c r="L1001">
        <v>2.8</v>
      </c>
      <c r="M1001">
        <v>320</v>
      </c>
      <c r="N1001">
        <v>1.5</v>
      </c>
      <c r="O1001">
        <v>1276</v>
      </c>
      <c r="P1001">
        <v>320</v>
      </c>
      <c r="Q1001">
        <v>12.3</v>
      </c>
      <c r="R1001">
        <v>40</v>
      </c>
      <c r="S1001">
        <v>78.3</v>
      </c>
      <c r="T1001">
        <v>14.3</v>
      </c>
      <c r="U1001">
        <v>991.7</v>
      </c>
      <c r="V1001">
        <v>1018.3</v>
      </c>
      <c r="W1001">
        <v>1013.7</v>
      </c>
      <c r="X1001">
        <v>1016.4</v>
      </c>
      <c r="Y1001">
        <v>23.7</v>
      </c>
      <c r="Z1001">
        <v>7.9</v>
      </c>
      <c r="AA1001">
        <v>36464</v>
      </c>
    </row>
    <row r="1002" spans="1:27" x14ac:dyDescent="0.3">
      <c r="A1002" s="2">
        <v>44832</v>
      </c>
      <c r="B1002">
        <v>36472.309949245879</v>
      </c>
      <c r="C1002">
        <v>130400</v>
      </c>
      <c r="D1002">
        <f t="shared" si="30"/>
        <v>294756883.59999996</v>
      </c>
      <c r="E1002">
        <v>308323100</v>
      </c>
      <c r="F1002">
        <v>16.2</v>
      </c>
      <c r="G1002">
        <v>10.1</v>
      </c>
      <c r="H1002">
        <v>24.1</v>
      </c>
      <c r="I1002" s="4">
        <v>3.2857142860000002</v>
      </c>
      <c r="J1002">
        <v>4.5</v>
      </c>
      <c r="K1002">
        <v>140</v>
      </c>
      <c r="L1002">
        <v>2.6</v>
      </c>
      <c r="M1002">
        <v>140</v>
      </c>
      <c r="N1002">
        <v>1.1000000000000001</v>
      </c>
      <c r="O1002">
        <v>977</v>
      </c>
      <c r="P1002">
        <v>140</v>
      </c>
      <c r="Q1002">
        <v>13.6</v>
      </c>
      <c r="R1002">
        <v>57</v>
      </c>
      <c r="S1002">
        <v>87.1</v>
      </c>
      <c r="T1002">
        <v>15.7</v>
      </c>
      <c r="U1002">
        <v>989.7</v>
      </c>
      <c r="V1002">
        <v>1016.8</v>
      </c>
      <c r="W1002">
        <v>1011.7</v>
      </c>
      <c r="X1002">
        <v>1014.5</v>
      </c>
      <c r="Y1002">
        <v>21.9</v>
      </c>
      <c r="Z1002">
        <v>7.1</v>
      </c>
      <c r="AA1002">
        <v>36464</v>
      </c>
    </row>
    <row r="1003" spans="1:27" x14ac:dyDescent="0.3">
      <c r="A1003" s="2">
        <v>44833</v>
      </c>
      <c r="B1003">
        <v>41221.877434350907</v>
      </c>
      <c r="C1003">
        <v>91980</v>
      </c>
      <c r="D1003">
        <f t="shared" si="30"/>
        <v>223296552.79999998</v>
      </c>
      <c r="E1003">
        <v>233573800</v>
      </c>
      <c r="F1003">
        <v>16</v>
      </c>
      <c r="G1003">
        <v>8.6999999999999993</v>
      </c>
      <c r="H1003">
        <v>25.7</v>
      </c>
      <c r="I1003" s="4">
        <v>3.6142857140000002</v>
      </c>
      <c r="J1003">
        <v>4.3</v>
      </c>
      <c r="K1003">
        <v>140</v>
      </c>
      <c r="L1003">
        <v>2.5</v>
      </c>
      <c r="M1003">
        <v>110</v>
      </c>
      <c r="N1003">
        <v>1.3</v>
      </c>
      <c r="O1003">
        <v>1141</v>
      </c>
      <c r="P1003">
        <v>320</v>
      </c>
      <c r="Q1003">
        <v>13.5</v>
      </c>
      <c r="R1003">
        <v>55</v>
      </c>
      <c r="S1003">
        <v>87.9</v>
      </c>
      <c r="T1003">
        <v>15.6</v>
      </c>
      <c r="U1003">
        <v>990.1</v>
      </c>
      <c r="V1003">
        <v>1016.6</v>
      </c>
      <c r="W1003">
        <v>1012.5</v>
      </c>
      <c r="X1003">
        <v>1014.9</v>
      </c>
      <c r="Y1003">
        <v>22.6</v>
      </c>
      <c r="Z1003">
        <v>4.8</v>
      </c>
      <c r="AA1003">
        <v>36464</v>
      </c>
    </row>
    <row r="1004" spans="1:27" x14ac:dyDescent="0.3">
      <c r="A1004" s="2">
        <v>44834</v>
      </c>
      <c r="B1004">
        <v>37934.436937717554</v>
      </c>
      <c r="C1004">
        <v>129350</v>
      </c>
      <c r="D1004">
        <f t="shared" si="30"/>
        <v>307778464</v>
      </c>
      <c r="E1004">
        <v>321944000</v>
      </c>
      <c r="F1004">
        <v>16.2</v>
      </c>
      <c r="G1004">
        <v>9.5</v>
      </c>
      <c r="H1004">
        <v>27.2</v>
      </c>
      <c r="I1004" s="4">
        <v>3.9428571429999999</v>
      </c>
      <c r="J1004">
        <v>4.4000000000000004</v>
      </c>
      <c r="K1004">
        <v>160</v>
      </c>
      <c r="L1004">
        <v>3.3</v>
      </c>
      <c r="M1004">
        <v>290</v>
      </c>
      <c r="N1004">
        <v>1.4</v>
      </c>
      <c r="O1004">
        <v>1193</v>
      </c>
      <c r="P1004">
        <v>320</v>
      </c>
      <c r="Q1004">
        <v>11.5</v>
      </c>
      <c r="R1004">
        <v>27</v>
      </c>
      <c r="S1004">
        <v>76.400000000000006</v>
      </c>
      <c r="T1004">
        <v>13.7</v>
      </c>
      <c r="U1004">
        <v>991.6</v>
      </c>
      <c r="V1004">
        <v>1018.2</v>
      </c>
      <c r="W1004">
        <v>1014</v>
      </c>
      <c r="X1004">
        <v>1016.4</v>
      </c>
      <c r="Y1004">
        <v>23</v>
      </c>
      <c r="Z1004">
        <v>5.3</v>
      </c>
      <c r="AA1004">
        <v>36464</v>
      </c>
    </row>
    <row r="1005" spans="1:27" x14ac:dyDescent="0.3">
      <c r="A1005" s="2">
        <v>44835</v>
      </c>
      <c r="B1005">
        <v>36988.57345173644</v>
      </c>
      <c r="C1005">
        <v>63715</v>
      </c>
      <c r="D1005">
        <f>E1005*0.959</f>
        <v>146226977.40000001</v>
      </c>
      <c r="E1005">
        <v>152478600</v>
      </c>
      <c r="F1005">
        <v>16.3</v>
      </c>
      <c r="G1005">
        <v>6.4</v>
      </c>
      <c r="H1005">
        <v>26.8</v>
      </c>
      <c r="I1005" s="4">
        <v>4.2714285710000004</v>
      </c>
      <c r="J1005">
        <v>4.5999999999999996</v>
      </c>
      <c r="K1005">
        <v>290</v>
      </c>
      <c r="L1005">
        <v>3</v>
      </c>
      <c r="M1005">
        <v>320</v>
      </c>
      <c r="N1005">
        <v>1.4</v>
      </c>
      <c r="O1005">
        <v>1168</v>
      </c>
      <c r="P1005">
        <v>320</v>
      </c>
      <c r="Q1005">
        <v>10.199999999999999</v>
      </c>
      <c r="R1005">
        <v>37</v>
      </c>
      <c r="S1005">
        <v>71.599999999999994</v>
      </c>
      <c r="T1005">
        <v>12.5</v>
      </c>
      <c r="U1005">
        <v>993.3</v>
      </c>
      <c r="V1005">
        <v>1019.6</v>
      </c>
      <c r="W1005">
        <v>1015.8</v>
      </c>
      <c r="X1005">
        <v>1018.1</v>
      </c>
      <c r="Y1005">
        <v>21.7</v>
      </c>
      <c r="Z1005">
        <v>2.4</v>
      </c>
      <c r="AA1005">
        <v>36514</v>
      </c>
    </row>
    <row r="1006" spans="1:27" x14ac:dyDescent="0.3">
      <c r="A1006" s="2">
        <v>44836</v>
      </c>
      <c r="B1006">
        <v>0</v>
      </c>
      <c r="C1006">
        <v>0</v>
      </c>
      <c r="D1006">
        <f t="shared" ref="D1006:D1034" si="31">E1006*0.959</f>
        <v>0</v>
      </c>
      <c r="E1006">
        <v>0</v>
      </c>
      <c r="F1006">
        <v>16.7</v>
      </c>
      <c r="G1006">
        <v>10</v>
      </c>
      <c r="H1006">
        <v>23.1</v>
      </c>
      <c r="I1006" s="4">
        <v>4.5999999999999996</v>
      </c>
      <c r="J1006">
        <v>4.0999999999999996</v>
      </c>
      <c r="K1006">
        <v>340</v>
      </c>
      <c r="L1006">
        <v>3</v>
      </c>
      <c r="M1006">
        <v>340</v>
      </c>
      <c r="N1006">
        <v>1.1000000000000001</v>
      </c>
      <c r="O1006">
        <v>924</v>
      </c>
      <c r="P1006">
        <v>320</v>
      </c>
      <c r="Q1006">
        <v>13.7</v>
      </c>
      <c r="R1006">
        <v>52</v>
      </c>
      <c r="S1006">
        <v>84.4</v>
      </c>
      <c r="T1006">
        <v>15.8</v>
      </c>
      <c r="U1006">
        <v>993.7</v>
      </c>
      <c r="V1006">
        <v>1020.7</v>
      </c>
      <c r="W1006">
        <v>1016.2</v>
      </c>
      <c r="X1006">
        <v>1018.4</v>
      </c>
      <c r="Y1006">
        <v>19.3</v>
      </c>
      <c r="Z1006">
        <v>7.3</v>
      </c>
      <c r="AA1006">
        <v>36514</v>
      </c>
    </row>
    <row r="1007" spans="1:27" x14ac:dyDescent="0.3">
      <c r="A1007" s="2">
        <v>44837</v>
      </c>
      <c r="B1007">
        <v>38274.852563534347</v>
      </c>
      <c r="C1007">
        <v>154515</v>
      </c>
      <c r="D1007">
        <f t="shared" si="31"/>
        <v>409792208</v>
      </c>
      <c r="E1007">
        <v>427312000</v>
      </c>
      <c r="F1007">
        <v>19</v>
      </c>
      <c r="G1007">
        <v>17</v>
      </c>
      <c r="H1007">
        <v>21.4</v>
      </c>
      <c r="I1007" s="4">
        <v>6.3</v>
      </c>
      <c r="J1007">
        <v>5.2</v>
      </c>
      <c r="K1007">
        <v>110</v>
      </c>
      <c r="L1007">
        <v>2.1</v>
      </c>
      <c r="M1007">
        <v>70</v>
      </c>
      <c r="N1007">
        <v>0.5</v>
      </c>
      <c r="O1007">
        <v>449</v>
      </c>
      <c r="P1007">
        <v>90</v>
      </c>
      <c r="Q1007">
        <v>18.8</v>
      </c>
      <c r="R1007">
        <v>93</v>
      </c>
      <c r="S1007">
        <v>99.8</v>
      </c>
      <c r="T1007">
        <v>21.8</v>
      </c>
      <c r="U1007">
        <v>989.7</v>
      </c>
      <c r="V1007">
        <v>1017.3</v>
      </c>
      <c r="W1007">
        <v>1009.9</v>
      </c>
      <c r="X1007">
        <v>1014.1</v>
      </c>
      <c r="Y1007">
        <v>20.3</v>
      </c>
      <c r="Z1007">
        <v>17</v>
      </c>
      <c r="AA1007">
        <v>36514</v>
      </c>
    </row>
    <row r="1008" spans="1:27" x14ac:dyDescent="0.3">
      <c r="A1008" s="2">
        <v>44838</v>
      </c>
      <c r="B1008">
        <v>42235.082795189177</v>
      </c>
      <c r="C1008">
        <v>104150</v>
      </c>
      <c r="D1008">
        <f t="shared" si="31"/>
        <v>286728053.5</v>
      </c>
      <c r="E1008">
        <v>298986500</v>
      </c>
      <c r="F1008">
        <v>18.5</v>
      </c>
      <c r="G1008">
        <v>13</v>
      </c>
      <c r="H1008">
        <v>24</v>
      </c>
      <c r="I1008" s="4">
        <v>37.5</v>
      </c>
      <c r="J1008">
        <v>10.1</v>
      </c>
      <c r="K1008">
        <v>340</v>
      </c>
      <c r="L1008">
        <v>7</v>
      </c>
      <c r="M1008">
        <v>320</v>
      </c>
      <c r="N1008">
        <v>2.1</v>
      </c>
      <c r="O1008">
        <v>1809</v>
      </c>
      <c r="P1008">
        <v>160</v>
      </c>
      <c r="Q1008">
        <v>17.7</v>
      </c>
      <c r="R1008">
        <v>76</v>
      </c>
      <c r="S1008">
        <v>95.9</v>
      </c>
      <c r="T1008">
        <v>20.5</v>
      </c>
      <c r="U1008">
        <v>987.8</v>
      </c>
      <c r="V1008">
        <v>1019.1</v>
      </c>
      <c r="W1008">
        <v>1007.2</v>
      </c>
      <c r="X1008">
        <v>1012.3</v>
      </c>
      <c r="Y1008">
        <v>20</v>
      </c>
      <c r="Z1008">
        <v>13</v>
      </c>
      <c r="AA1008">
        <v>36514</v>
      </c>
    </row>
    <row r="1009" spans="1:27" x14ac:dyDescent="0.3">
      <c r="A1009" s="2">
        <v>44839</v>
      </c>
      <c r="B1009">
        <v>36078.123594851437</v>
      </c>
      <c r="C1009">
        <v>97564</v>
      </c>
      <c r="D1009">
        <f t="shared" si="31"/>
        <v>299184792.19999999</v>
      </c>
      <c r="E1009">
        <v>311975800</v>
      </c>
      <c r="F1009">
        <v>14.4</v>
      </c>
      <c r="G1009">
        <v>12</v>
      </c>
      <c r="H1009">
        <v>18.7</v>
      </c>
      <c r="I1009" s="4">
        <v>18.850000000000001</v>
      </c>
      <c r="J1009">
        <v>4.5</v>
      </c>
      <c r="K1009">
        <v>180</v>
      </c>
      <c r="L1009">
        <v>2.5</v>
      </c>
      <c r="M1009">
        <v>180</v>
      </c>
      <c r="N1009">
        <v>1</v>
      </c>
      <c r="O1009">
        <v>902</v>
      </c>
      <c r="P1009">
        <v>290</v>
      </c>
      <c r="Q1009">
        <v>11.4</v>
      </c>
      <c r="R1009">
        <v>60</v>
      </c>
      <c r="S1009">
        <v>83.8</v>
      </c>
      <c r="T1009">
        <v>13.5</v>
      </c>
      <c r="U1009">
        <v>995.6</v>
      </c>
      <c r="V1009">
        <v>1022</v>
      </c>
      <c r="W1009">
        <v>1018.1</v>
      </c>
      <c r="X1009">
        <v>1020.6</v>
      </c>
      <c r="Y1009">
        <v>17.7</v>
      </c>
      <c r="Z1009">
        <v>11.8</v>
      </c>
      <c r="AA1009">
        <v>36514</v>
      </c>
    </row>
    <row r="1010" spans="1:27" x14ac:dyDescent="0.3">
      <c r="A1010" s="2">
        <v>44840</v>
      </c>
      <c r="B1010">
        <v>45987.699084990229</v>
      </c>
      <c r="C1010">
        <v>109195</v>
      </c>
      <c r="D1010">
        <f t="shared" si="31"/>
        <v>333400281.89999998</v>
      </c>
      <c r="E1010">
        <v>347654100</v>
      </c>
      <c r="F1010">
        <v>15.3</v>
      </c>
      <c r="G1010">
        <v>12.1</v>
      </c>
      <c r="H1010">
        <v>20.2</v>
      </c>
      <c r="I1010" s="4">
        <v>0.2</v>
      </c>
      <c r="J1010">
        <v>5.0999999999999996</v>
      </c>
      <c r="K1010">
        <v>270</v>
      </c>
      <c r="L1010">
        <v>2.4</v>
      </c>
      <c r="M1010">
        <v>270</v>
      </c>
      <c r="N1010">
        <v>1</v>
      </c>
      <c r="O1010">
        <v>880</v>
      </c>
      <c r="P1010">
        <v>290</v>
      </c>
      <c r="Q1010">
        <v>12.4</v>
      </c>
      <c r="R1010">
        <v>57</v>
      </c>
      <c r="S1010">
        <v>84.9</v>
      </c>
      <c r="T1010">
        <v>14.4</v>
      </c>
      <c r="U1010">
        <v>993.8</v>
      </c>
      <c r="V1010">
        <v>1022</v>
      </c>
      <c r="W1010">
        <v>1016.2</v>
      </c>
      <c r="X1010">
        <v>1018.7</v>
      </c>
      <c r="Y1010">
        <v>18</v>
      </c>
      <c r="Z1010">
        <v>11.9</v>
      </c>
      <c r="AA1010">
        <v>36514</v>
      </c>
    </row>
    <row r="1011" spans="1:27" x14ac:dyDescent="0.3">
      <c r="A1011" s="2">
        <v>44841</v>
      </c>
      <c r="B1011">
        <v>40847.423380938642</v>
      </c>
      <c r="C1011">
        <v>134292</v>
      </c>
      <c r="D1011">
        <f t="shared" si="31"/>
        <v>453246703.69999999</v>
      </c>
      <c r="E1011">
        <v>472624300</v>
      </c>
      <c r="F1011">
        <v>14.1</v>
      </c>
      <c r="G1011">
        <v>9.9</v>
      </c>
      <c r="H1011">
        <v>17.399999999999999</v>
      </c>
      <c r="I1011" s="4">
        <v>0.6</v>
      </c>
      <c r="J1011">
        <v>11.3</v>
      </c>
      <c r="K1011">
        <v>290</v>
      </c>
      <c r="L1011">
        <v>6.9</v>
      </c>
      <c r="M1011">
        <v>290</v>
      </c>
      <c r="N1011">
        <v>2.9</v>
      </c>
      <c r="O1011">
        <v>2469</v>
      </c>
      <c r="P1011">
        <v>290</v>
      </c>
      <c r="Q1011">
        <v>11</v>
      </c>
      <c r="R1011">
        <v>57</v>
      </c>
      <c r="S1011">
        <v>83.1</v>
      </c>
      <c r="T1011">
        <v>13.2</v>
      </c>
      <c r="U1011">
        <v>994.1</v>
      </c>
      <c r="V1011">
        <v>1024.5</v>
      </c>
      <c r="W1011">
        <v>1015.5</v>
      </c>
      <c r="X1011">
        <v>1019.2</v>
      </c>
      <c r="Y1011">
        <v>16.100000000000001</v>
      </c>
      <c r="Z1011">
        <v>7.9</v>
      </c>
      <c r="AA1011">
        <v>36514</v>
      </c>
    </row>
    <row r="1012" spans="1:27" x14ac:dyDescent="0.3">
      <c r="A1012" s="2">
        <v>44842</v>
      </c>
      <c r="B1012">
        <v>52281.014984141053</v>
      </c>
      <c r="C1012">
        <v>45500</v>
      </c>
      <c r="D1012">
        <f t="shared" si="31"/>
        <v>138197270.40000001</v>
      </c>
      <c r="E1012">
        <v>144105600</v>
      </c>
      <c r="F1012">
        <v>12.3</v>
      </c>
      <c r="G1012">
        <v>6.5</v>
      </c>
      <c r="H1012">
        <v>18.899999999999999</v>
      </c>
      <c r="I1012" s="4">
        <v>3.05</v>
      </c>
      <c r="J1012">
        <v>5.6</v>
      </c>
      <c r="K1012">
        <v>140</v>
      </c>
      <c r="L1012">
        <v>3.7</v>
      </c>
      <c r="M1012">
        <v>110</v>
      </c>
      <c r="N1012">
        <v>1.6</v>
      </c>
      <c r="O1012">
        <v>1369</v>
      </c>
      <c r="P1012">
        <v>320</v>
      </c>
      <c r="Q1012">
        <v>8.1999999999999993</v>
      </c>
      <c r="R1012">
        <v>45</v>
      </c>
      <c r="S1012">
        <v>79.400000000000006</v>
      </c>
      <c r="T1012">
        <v>10.9</v>
      </c>
      <c r="U1012">
        <v>1000.1</v>
      </c>
      <c r="V1012">
        <v>1026.9000000000001</v>
      </c>
      <c r="W1012">
        <v>1023.3</v>
      </c>
      <c r="X1012">
        <v>1025.5</v>
      </c>
      <c r="Y1012">
        <v>15.4</v>
      </c>
      <c r="Z1012">
        <v>3.5</v>
      </c>
      <c r="AA1012">
        <v>36514</v>
      </c>
    </row>
    <row r="1013" spans="1:27" x14ac:dyDescent="0.3">
      <c r="A1013" s="2">
        <v>44843</v>
      </c>
      <c r="B1013">
        <v>0</v>
      </c>
      <c r="C1013">
        <v>0</v>
      </c>
      <c r="D1013">
        <f t="shared" si="31"/>
        <v>0</v>
      </c>
      <c r="E1013">
        <v>0</v>
      </c>
      <c r="F1013">
        <v>12.4</v>
      </c>
      <c r="G1013">
        <v>9</v>
      </c>
      <c r="H1013">
        <v>16.399999999999999</v>
      </c>
      <c r="I1013" s="4">
        <v>5.5</v>
      </c>
      <c r="J1013">
        <v>14.5</v>
      </c>
      <c r="K1013">
        <v>290</v>
      </c>
      <c r="L1013">
        <v>8.4</v>
      </c>
      <c r="M1013">
        <v>290</v>
      </c>
      <c r="N1013">
        <v>1</v>
      </c>
      <c r="O1013">
        <v>893</v>
      </c>
      <c r="P1013">
        <v>290</v>
      </c>
      <c r="Q1013">
        <v>10.3</v>
      </c>
      <c r="R1013">
        <v>58</v>
      </c>
      <c r="S1013">
        <v>88.5</v>
      </c>
      <c r="T1013">
        <v>12.6</v>
      </c>
      <c r="U1013">
        <v>993.3</v>
      </c>
      <c r="V1013">
        <v>1026.3</v>
      </c>
      <c r="W1013">
        <v>1012.3</v>
      </c>
      <c r="X1013">
        <v>1018.5</v>
      </c>
      <c r="Y1013">
        <v>14.9</v>
      </c>
      <c r="Z1013">
        <v>8.4</v>
      </c>
      <c r="AA1013">
        <v>36514</v>
      </c>
    </row>
    <row r="1014" spans="1:27" x14ac:dyDescent="0.3">
      <c r="A1014" s="2">
        <v>44844</v>
      </c>
      <c r="B1014">
        <v>46872.613439845802</v>
      </c>
      <c r="C1014">
        <v>175675</v>
      </c>
      <c r="D1014">
        <f t="shared" si="31"/>
        <v>592065310.19999993</v>
      </c>
      <c r="E1014">
        <v>617377800</v>
      </c>
      <c r="F1014">
        <v>9.6</v>
      </c>
      <c r="G1014">
        <v>7</v>
      </c>
      <c r="H1014">
        <v>13</v>
      </c>
      <c r="I1014" s="4">
        <v>3.6</v>
      </c>
      <c r="J1014">
        <v>16.600000000000001</v>
      </c>
      <c r="K1014">
        <v>290</v>
      </c>
      <c r="L1014">
        <v>9.6</v>
      </c>
      <c r="M1014">
        <v>320</v>
      </c>
      <c r="N1014">
        <v>5</v>
      </c>
      <c r="O1014">
        <v>4282</v>
      </c>
      <c r="P1014">
        <v>290</v>
      </c>
      <c r="Q1014">
        <v>4.5</v>
      </c>
      <c r="R1014">
        <v>50</v>
      </c>
      <c r="S1014">
        <v>71.3</v>
      </c>
      <c r="T1014">
        <v>8.4</v>
      </c>
      <c r="U1014">
        <v>987.3</v>
      </c>
      <c r="V1014">
        <v>1014.5</v>
      </c>
      <c r="W1014">
        <v>1011.3</v>
      </c>
      <c r="X1014">
        <v>1012.6</v>
      </c>
      <c r="Y1014">
        <v>11.1</v>
      </c>
      <c r="Z1014">
        <v>6.6</v>
      </c>
      <c r="AA1014">
        <v>36514</v>
      </c>
    </row>
    <row r="1015" spans="1:27" x14ac:dyDescent="0.3">
      <c r="A1015" s="2">
        <v>44845</v>
      </c>
      <c r="B1015">
        <v>49091.447243830808</v>
      </c>
      <c r="C1015">
        <v>146622.5</v>
      </c>
      <c r="D1015">
        <f t="shared" si="31"/>
        <v>480013065</v>
      </c>
      <c r="E1015">
        <v>500535000</v>
      </c>
      <c r="F1015">
        <v>9.6</v>
      </c>
      <c r="G1015">
        <v>5.0999999999999996</v>
      </c>
      <c r="H1015">
        <v>15.4</v>
      </c>
      <c r="I1015" s="4">
        <v>3.3230769229999999</v>
      </c>
      <c r="J1015">
        <v>12.7</v>
      </c>
      <c r="K1015">
        <v>320</v>
      </c>
      <c r="L1015">
        <v>8.1</v>
      </c>
      <c r="M1015">
        <v>290</v>
      </c>
      <c r="N1015">
        <v>4.4000000000000004</v>
      </c>
      <c r="O1015">
        <v>3811</v>
      </c>
      <c r="P1015">
        <v>290</v>
      </c>
      <c r="Q1015">
        <v>4.2</v>
      </c>
      <c r="R1015">
        <v>50</v>
      </c>
      <c r="S1015">
        <v>71</v>
      </c>
      <c r="T1015">
        <v>8.3000000000000007</v>
      </c>
      <c r="U1015">
        <v>995.2</v>
      </c>
      <c r="V1015">
        <v>1025.2</v>
      </c>
      <c r="W1015">
        <v>1014.1</v>
      </c>
      <c r="X1015">
        <v>1020.7</v>
      </c>
      <c r="Y1015">
        <v>12.1</v>
      </c>
      <c r="Z1015">
        <v>1</v>
      </c>
      <c r="AA1015">
        <v>36514</v>
      </c>
    </row>
    <row r="1016" spans="1:27" x14ac:dyDescent="0.3">
      <c r="A1016" s="2">
        <v>44846</v>
      </c>
      <c r="B1016">
        <v>42802.440454088632</v>
      </c>
      <c r="C1016">
        <v>144409</v>
      </c>
      <c r="D1016">
        <f t="shared" si="31"/>
        <v>462342531</v>
      </c>
      <c r="E1016">
        <v>482109000</v>
      </c>
      <c r="F1016">
        <v>10.9</v>
      </c>
      <c r="G1016">
        <v>2.6</v>
      </c>
      <c r="H1016">
        <v>20</v>
      </c>
      <c r="I1016" s="4">
        <v>3.0461538460000002</v>
      </c>
      <c r="J1016">
        <v>4.9000000000000004</v>
      </c>
      <c r="K1016">
        <v>140</v>
      </c>
      <c r="L1016">
        <v>3.7</v>
      </c>
      <c r="M1016">
        <v>320</v>
      </c>
      <c r="N1016">
        <v>1.5</v>
      </c>
      <c r="O1016">
        <v>1306</v>
      </c>
      <c r="P1016">
        <v>320</v>
      </c>
      <c r="Q1016">
        <v>7.2</v>
      </c>
      <c r="R1016">
        <v>48</v>
      </c>
      <c r="S1016">
        <v>81.5</v>
      </c>
      <c r="T1016">
        <v>10.3</v>
      </c>
      <c r="U1016">
        <v>1001.9</v>
      </c>
      <c r="V1016">
        <v>1029</v>
      </c>
      <c r="W1016">
        <v>1025.2</v>
      </c>
      <c r="X1016">
        <v>1027.4000000000001</v>
      </c>
      <c r="Y1016">
        <v>14</v>
      </c>
      <c r="Z1016">
        <v>-0.9</v>
      </c>
      <c r="AA1016">
        <v>36514</v>
      </c>
    </row>
    <row r="1017" spans="1:27" x14ac:dyDescent="0.3">
      <c r="A1017" s="2">
        <v>44847</v>
      </c>
      <c r="B1017">
        <v>44814.73132126595</v>
      </c>
      <c r="C1017">
        <v>146935</v>
      </c>
      <c r="D1017">
        <f t="shared" si="31"/>
        <v>449143430.39999998</v>
      </c>
      <c r="E1017">
        <v>468345600</v>
      </c>
      <c r="F1017">
        <v>13</v>
      </c>
      <c r="G1017">
        <v>6.8</v>
      </c>
      <c r="H1017">
        <v>21.3</v>
      </c>
      <c r="I1017" s="4">
        <v>2.769230769</v>
      </c>
      <c r="J1017">
        <v>4.5</v>
      </c>
      <c r="K1017">
        <v>180</v>
      </c>
      <c r="L1017">
        <v>2.9</v>
      </c>
      <c r="M1017">
        <v>320</v>
      </c>
      <c r="N1017">
        <v>1.4</v>
      </c>
      <c r="O1017">
        <v>1249</v>
      </c>
      <c r="P1017">
        <v>320</v>
      </c>
      <c r="Q1017">
        <v>9.4</v>
      </c>
      <c r="R1017">
        <v>45</v>
      </c>
      <c r="S1017">
        <v>82.6</v>
      </c>
      <c r="T1017">
        <v>11.9</v>
      </c>
      <c r="U1017">
        <v>1000.3</v>
      </c>
      <c r="V1017">
        <v>1028.9000000000001</v>
      </c>
      <c r="W1017">
        <v>1022.5</v>
      </c>
      <c r="X1017">
        <v>1025.5</v>
      </c>
      <c r="Y1017">
        <v>16.600000000000001</v>
      </c>
      <c r="Z1017">
        <v>3.6</v>
      </c>
      <c r="AA1017">
        <v>36514</v>
      </c>
    </row>
    <row r="1018" spans="1:27" x14ac:dyDescent="0.3">
      <c r="A1018" s="2">
        <v>44848</v>
      </c>
      <c r="B1018">
        <v>44754.387229782958</v>
      </c>
      <c r="C1018">
        <v>183430</v>
      </c>
      <c r="D1018">
        <f t="shared" si="31"/>
        <v>575156414</v>
      </c>
      <c r="E1018">
        <v>599746000</v>
      </c>
      <c r="F1018">
        <v>13.1</v>
      </c>
      <c r="G1018">
        <v>6.2</v>
      </c>
      <c r="H1018">
        <v>20.2</v>
      </c>
      <c r="I1018" s="4">
        <v>2.4923076919999998</v>
      </c>
      <c r="J1018">
        <v>4.5</v>
      </c>
      <c r="K1018">
        <v>160</v>
      </c>
      <c r="L1018">
        <v>2.8</v>
      </c>
      <c r="M1018">
        <v>320</v>
      </c>
      <c r="N1018">
        <v>1.2</v>
      </c>
      <c r="O1018">
        <v>1024</v>
      </c>
      <c r="P1018">
        <v>320</v>
      </c>
      <c r="Q1018">
        <v>10.5</v>
      </c>
      <c r="R1018">
        <v>52</v>
      </c>
      <c r="S1018">
        <v>87.1</v>
      </c>
      <c r="T1018">
        <v>12.8</v>
      </c>
      <c r="U1018">
        <v>995.9</v>
      </c>
      <c r="V1018">
        <v>1024.0999999999999</v>
      </c>
      <c r="W1018">
        <v>1018.3</v>
      </c>
      <c r="X1018">
        <v>1021</v>
      </c>
      <c r="Y1018">
        <v>15.7</v>
      </c>
      <c r="Z1018">
        <v>2.9</v>
      </c>
      <c r="AA1018">
        <v>36514</v>
      </c>
    </row>
    <row r="1019" spans="1:27" x14ac:dyDescent="0.3">
      <c r="A1019" s="2">
        <v>44849</v>
      </c>
      <c r="B1019">
        <v>42892.18994671401</v>
      </c>
      <c r="C1019">
        <v>73610</v>
      </c>
      <c r="D1019">
        <f t="shared" si="31"/>
        <v>212987762.40000001</v>
      </c>
      <c r="E1019">
        <v>222093600</v>
      </c>
      <c r="F1019">
        <v>16.2</v>
      </c>
      <c r="G1019">
        <v>8.8000000000000007</v>
      </c>
      <c r="H1019">
        <v>23.5</v>
      </c>
      <c r="I1019" s="4">
        <v>2.2153846150000001</v>
      </c>
      <c r="J1019">
        <v>4.4000000000000004</v>
      </c>
      <c r="K1019">
        <v>140</v>
      </c>
      <c r="L1019">
        <v>3</v>
      </c>
      <c r="M1019">
        <v>290</v>
      </c>
      <c r="N1019">
        <v>1.2</v>
      </c>
      <c r="O1019">
        <v>1027</v>
      </c>
      <c r="P1019">
        <v>320</v>
      </c>
      <c r="Q1019">
        <v>12.4</v>
      </c>
      <c r="R1019">
        <v>40</v>
      </c>
      <c r="S1019">
        <v>81.400000000000006</v>
      </c>
      <c r="T1019">
        <v>14.4</v>
      </c>
      <c r="U1019">
        <v>994.6</v>
      </c>
      <c r="V1019">
        <v>1020.9</v>
      </c>
      <c r="W1019">
        <v>1017.3</v>
      </c>
      <c r="X1019">
        <v>1019.5</v>
      </c>
      <c r="Y1019">
        <v>20.100000000000001</v>
      </c>
      <c r="Z1019">
        <v>6</v>
      </c>
      <c r="AA1019">
        <v>36514</v>
      </c>
    </row>
    <row r="1020" spans="1:27" x14ac:dyDescent="0.3">
      <c r="A1020" s="2">
        <v>44850</v>
      </c>
      <c r="B1020">
        <v>0</v>
      </c>
      <c r="C1020">
        <v>0</v>
      </c>
      <c r="D1020">
        <f t="shared" si="31"/>
        <v>0</v>
      </c>
      <c r="E1020">
        <v>0</v>
      </c>
      <c r="F1020">
        <v>17</v>
      </c>
      <c r="G1020">
        <v>13.1</v>
      </c>
      <c r="H1020">
        <v>21.9</v>
      </c>
      <c r="I1020" s="4">
        <v>1.9384615380000001</v>
      </c>
      <c r="J1020">
        <v>9.6999999999999993</v>
      </c>
      <c r="K1020">
        <v>290</v>
      </c>
      <c r="L1020">
        <v>6.4</v>
      </c>
      <c r="M1020">
        <v>320</v>
      </c>
      <c r="N1020">
        <v>1.8</v>
      </c>
      <c r="O1020">
        <v>1517</v>
      </c>
      <c r="P1020">
        <v>320</v>
      </c>
      <c r="Q1020">
        <v>13.4</v>
      </c>
      <c r="R1020">
        <v>58</v>
      </c>
      <c r="S1020">
        <v>81</v>
      </c>
      <c r="T1020">
        <v>15.4</v>
      </c>
      <c r="U1020">
        <v>993</v>
      </c>
      <c r="V1020">
        <v>1020.4</v>
      </c>
      <c r="W1020">
        <v>1015.8</v>
      </c>
      <c r="X1020">
        <v>1017.7</v>
      </c>
      <c r="Y1020">
        <v>19.7</v>
      </c>
      <c r="Z1020">
        <v>12.5</v>
      </c>
      <c r="AA1020">
        <v>36514</v>
      </c>
    </row>
    <row r="1021" spans="1:27" x14ac:dyDescent="0.3">
      <c r="A1021" s="2">
        <v>44851</v>
      </c>
      <c r="B1021">
        <v>38680.641756535653</v>
      </c>
      <c r="C1021">
        <v>149560</v>
      </c>
      <c r="D1021">
        <f t="shared" si="31"/>
        <v>414366638</v>
      </c>
      <c r="E1021">
        <v>432082000</v>
      </c>
      <c r="F1021">
        <v>12.9</v>
      </c>
      <c r="G1021">
        <v>7.4</v>
      </c>
      <c r="H1021">
        <v>17</v>
      </c>
      <c r="I1021" s="4">
        <v>1.661538462</v>
      </c>
      <c r="J1021">
        <v>13.4</v>
      </c>
      <c r="K1021">
        <v>290</v>
      </c>
      <c r="L1021">
        <v>8.8000000000000007</v>
      </c>
      <c r="M1021">
        <v>320</v>
      </c>
      <c r="N1021">
        <v>5.2</v>
      </c>
      <c r="O1021">
        <v>4496</v>
      </c>
      <c r="P1021">
        <v>290</v>
      </c>
      <c r="Q1021">
        <v>2.5</v>
      </c>
      <c r="R1021">
        <v>22</v>
      </c>
      <c r="S1021">
        <v>51.9</v>
      </c>
      <c r="T1021">
        <v>7.9</v>
      </c>
      <c r="U1021">
        <v>992.2</v>
      </c>
      <c r="V1021">
        <v>1020.2</v>
      </c>
      <c r="W1021">
        <v>1015.5</v>
      </c>
      <c r="X1021">
        <v>1017.4</v>
      </c>
      <c r="Y1021">
        <v>16.8</v>
      </c>
      <c r="Z1021">
        <v>4.4000000000000004</v>
      </c>
      <c r="AA1021">
        <v>36514</v>
      </c>
    </row>
    <row r="1022" spans="1:27" x14ac:dyDescent="0.3">
      <c r="A1022" s="2">
        <v>44852</v>
      </c>
      <c r="B1022">
        <v>36643.553225373384</v>
      </c>
      <c r="C1022">
        <v>153785</v>
      </c>
      <c r="D1022">
        <f t="shared" si="31"/>
        <v>395424757.69999999</v>
      </c>
      <c r="E1022">
        <v>412330300</v>
      </c>
      <c r="G1022">
        <v>0.5</v>
      </c>
      <c r="H1022">
        <v>14.3</v>
      </c>
      <c r="I1022" s="4">
        <v>1.384615385</v>
      </c>
      <c r="J1022">
        <v>10.4</v>
      </c>
      <c r="K1022">
        <v>290</v>
      </c>
      <c r="L1022">
        <v>6.7</v>
      </c>
      <c r="M1022">
        <v>290</v>
      </c>
      <c r="N1022">
        <v>2.7</v>
      </c>
      <c r="O1022">
        <v>2291</v>
      </c>
      <c r="R1022">
        <v>32</v>
      </c>
      <c r="V1022">
        <v>1024</v>
      </c>
      <c r="W1022">
        <v>1020</v>
      </c>
      <c r="Y1022">
        <v>11.7</v>
      </c>
      <c r="Z1022">
        <v>-3.9</v>
      </c>
      <c r="AA1022">
        <v>36514</v>
      </c>
    </row>
    <row r="1023" spans="1:27" x14ac:dyDescent="0.3">
      <c r="A1023" s="2">
        <v>44853</v>
      </c>
      <c r="B1023">
        <v>34101.991869446647</v>
      </c>
      <c r="C1023">
        <v>167715</v>
      </c>
      <c r="D1023">
        <f t="shared" si="31"/>
        <v>412847006.59999996</v>
      </c>
      <c r="E1023">
        <v>430497400</v>
      </c>
      <c r="F1023">
        <v>6.7</v>
      </c>
      <c r="G1023">
        <v>-1.1000000000000001</v>
      </c>
      <c r="H1023">
        <v>15.1</v>
      </c>
      <c r="I1023" s="4">
        <v>1.1076923080000001</v>
      </c>
      <c r="J1023">
        <v>9.8000000000000007</v>
      </c>
      <c r="K1023">
        <v>290</v>
      </c>
      <c r="L1023">
        <v>6.5</v>
      </c>
      <c r="M1023">
        <v>290</v>
      </c>
      <c r="N1023">
        <v>2</v>
      </c>
      <c r="O1023">
        <v>1752</v>
      </c>
      <c r="P1023">
        <v>290</v>
      </c>
      <c r="Q1023">
        <v>0.3</v>
      </c>
      <c r="R1023">
        <v>30</v>
      </c>
      <c r="S1023">
        <v>70.3</v>
      </c>
      <c r="T1023">
        <v>6.3</v>
      </c>
      <c r="U1023">
        <v>999.9</v>
      </c>
      <c r="V1023">
        <v>1028.4000000000001</v>
      </c>
      <c r="W1023">
        <v>1023.9</v>
      </c>
      <c r="X1023">
        <v>1025.8</v>
      </c>
      <c r="Y1023">
        <v>10.3</v>
      </c>
      <c r="Z1023">
        <v>-4.9000000000000004</v>
      </c>
      <c r="AA1023">
        <v>36514</v>
      </c>
    </row>
    <row r="1024" spans="1:27" x14ac:dyDescent="0.3">
      <c r="A1024" s="2">
        <v>44854</v>
      </c>
      <c r="B1024">
        <v>35846.246214985797</v>
      </c>
      <c r="C1024">
        <v>132298</v>
      </c>
      <c r="D1024">
        <f t="shared" si="31"/>
        <v>306578202.69999999</v>
      </c>
      <c r="E1024">
        <v>319685300</v>
      </c>
      <c r="F1024">
        <v>8.4</v>
      </c>
      <c r="G1024">
        <v>-1.3</v>
      </c>
      <c r="H1024">
        <v>19.5</v>
      </c>
      <c r="I1024" s="4">
        <v>0.830769231</v>
      </c>
      <c r="J1024">
        <v>3.9</v>
      </c>
      <c r="K1024">
        <v>180</v>
      </c>
      <c r="L1024">
        <v>2.6</v>
      </c>
      <c r="M1024">
        <v>290</v>
      </c>
      <c r="N1024">
        <v>1.2</v>
      </c>
      <c r="O1024">
        <v>1016</v>
      </c>
      <c r="P1024">
        <v>140</v>
      </c>
      <c r="Q1024">
        <v>3</v>
      </c>
      <c r="R1024">
        <v>37</v>
      </c>
      <c r="S1024">
        <v>73.5</v>
      </c>
      <c r="T1024">
        <v>7.7</v>
      </c>
      <c r="U1024">
        <v>1001.8</v>
      </c>
      <c r="V1024">
        <v>1030.7</v>
      </c>
      <c r="W1024">
        <v>1024.5999999999999</v>
      </c>
      <c r="X1024">
        <v>1027.5999999999999</v>
      </c>
      <c r="Y1024">
        <v>12.3</v>
      </c>
      <c r="Z1024">
        <v>-5.5</v>
      </c>
      <c r="AA1024">
        <v>36514</v>
      </c>
    </row>
    <row r="1025" spans="1:27" x14ac:dyDescent="0.3">
      <c r="A1025" s="2">
        <v>44855</v>
      </c>
      <c r="B1025">
        <v>33394.502054700417</v>
      </c>
      <c r="C1025">
        <v>112540</v>
      </c>
      <c r="D1025">
        <f t="shared" si="31"/>
        <v>258441293.59999999</v>
      </c>
      <c r="E1025">
        <v>269490400</v>
      </c>
      <c r="F1025">
        <v>11.3</v>
      </c>
      <c r="G1025">
        <v>3.3</v>
      </c>
      <c r="H1025">
        <v>18.600000000000001</v>
      </c>
      <c r="I1025" s="4">
        <v>0.55384615400000003</v>
      </c>
      <c r="J1025">
        <v>7.9</v>
      </c>
      <c r="K1025">
        <v>290</v>
      </c>
      <c r="L1025">
        <v>4.8</v>
      </c>
      <c r="M1025">
        <v>320</v>
      </c>
      <c r="N1025">
        <v>1.6</v>
      </c>
      <c r="O1025">
        <v>1387</v>
      </c>
      <c r="P1025">
        <v>320</v>
      </c>
      <c r="Q1025">
        <v>5.0999999999999996</v>
      </c>
      <c r="R1025">
        <v>21</v>
      </c>
      <c r="S1025">
        <v>69.599999999999994</v>
      </c>
      <c r="T1025">
        <v>8.8000000000000007</v>
      </c>
      <c r="U1025">
        <v>998.9</v>
      </c>
      <c r="V1025">
        <v>1027.0999999999999</v>
      </c>
      <c r="W1025">
        <v>1021.7</v>
      </c>
      <c r="X1025">
        <v>1024.4000000000001</v>
      </c>
      <c r="Y1025">
        <v>14.2</v>
      </c>
      <c r="Z1025">
        <v>-0.9</v>
      </c>
      <c r="AA1025">
        <v>36514</v>
      </c>
    </row>
    <row r="1026" spans="1:27" x14ac:dyDescent="0.3">
      <c r="A1026" s="2">
        <v>44856</v>
      </c>
      <c r="B1026">
        <v>33428.80669094617</v>
      </c>
      <c r="C1026">
        <v>67330</v>
      </c>
      <c r="D1026">
        <f t="shared" si="31"/>
        <v>140076430.90000001</v>
      </c>
      <c r="E1026">
        <v>146065100</v>
      </c>
      <c r="F1026">
        <v>14.3</v>
      </c>
      <c r="G1026">
        <v>7.1</v>
      </c>
      <c r="H1026">
        <v>20.2</v>
      </c>
      <c r="I1026" s="4">
        <v>0.27692307700000002</v>
      </c>
      <c r="J1026">
        <v>10.8</v>
      </c>
      <c r="K1026">
        <v>290</v>
      </c>
      <c r="L1026">
        <v>6.4</v>
      </c>
      <c r="M1026">
        <v>290</v>
      </c>
      <c r="N1026">
        <v>3.2</v>
      </c>
      <c r="O1026">
        <v>2803</v>
      </c>
      <c r="P1026">
        <v>290</v>
      </c>
      <c r="Q1026">
        <v>5.2</v>
      </c>
      <c r="R1026">
        <v>19</v>
      </c>
      <c r="S1026">
        <v>59.9</v>
      </c>
      <c r="T1026">
        <v>9.1</v>
      </c>
      <c r="U1026">
        <v>994.9</v>
      </c>
      <c r="V1026">
        <v>1022.8</v>
      </c>
      <c r="W1026">
        <v>1017.5</v>
      </c>
      <c r="X1026">
        <v>1019.9</v>
      </c>
      <c r="Y1026">
        <v>15.5</v>
      </c>
      <c r="Z1026">
        <v>3.7</v>
      </c>
      <c r="AA1026">
        <v>36514</v>
      </c>
    </row>
    <row r="1027" spans="1:27" x14ac:dyDescent="0.3">
      <c r="A1027" s="2">
        <v>44857</v>
      </c>
      <c r="B1027">
        <v>0</v>
      </c>
      <c r="C1027">
        <v>0</v>
      </c>
      <c r="D1027">
        <f t="shared" si="31"/>
        <v>0</v>
      </c>
      <c r="E1027">
        <v>0</v>
      </c>
      <c r="F1027">
        <v>11.5</v>
      </c>
      <c r="G1027">
        <v>4.9000000000000004</v>
      </c>
      <c r="H1027">
        <v>19.8</v>
      </c>
      <c r="I1027" s="4">
        <v>0</v>
      </c>
      <c r="J1027">
        <v>8.4</v>
      </c>
      <c r="K1027">
        <v>320</v>
      </c>
      <c r="L1027">
        <v>4.9000000000000004</v>
      </c>
      <c r="M1027">
        <v>320</v>
      </c>
      <c r="N1027">
        <v>1.9</v>
      </c>
      <c r="O1027">
        <v>1623</v>
      </c>
      <c r="P1027">
        <v>320</v>
      </c>
      <c r="Q1027">
        <v>7.3</v>
      </c>
      <c r="R1027">
        <v>39</v>
      </c>
      <c r="S1027">
        <v>78.599999999999994</v>
      </c>
      <c r="T1027">
        <v>10.199999999999999</v>
      </c>
      <c r="U1027">
        <v>992.9</v>
      </c>
      <c r="V1027">
        <v>1020.1</v>
      </c>
      <c r="W1027">
        <v>1014.7</v>
      </c>
      <c r="X1027">
        <v>1018.1</v>
      </c>
      <c r="Y1027">
        <v>16.3</v>
      </c>
      <c r="Z1027">
        <v>0.9</v>
      </c>
      <c r="AA1027">
        <v>36514</v>
      </c>
    </row>
    <row r="1028" spans="1:27" x14ac:dyDescent="0.3">
      <c r="A1028" s="2">
        <v>44858</v>
      </c>
      <c r="B1028">
        <v>36503.336913186708</v>
      </c>
      <c r="C1028">
        <v>137200</v>
      </c>
      <c r="D1028">
        <f t="shared" si="31"/>
        <v>317653885.5</v>
      </c>
      <c r="E1028">
        <v>331234500</v>
      </c>
      <c r="F1028">
        <v>7.9</v>
      </c>
      <c r="G1028">
        <v>1.5</v>
      </c>
      <c r="H1028">
        <v>15.1</v>
      </c>
      <c r="I1028" s="4">
        <v>0.19500000000000001</v>
      </c>
      <c r="J1028">
        <v>9.6</v>
      </c>
      <c r="K1028">
        <v>290</v>
      </c>
      <c r="L1028">
        <v>6.3</v>
      </c>
      <c r="M1028">
        <v>290</v>
      </c>
      <c r="N1028">
        <v>2.1</v>
      </c>
      <c r="O1028">
        <v>1837</v>
      </c>
      <c r="P1028">
        <v>320</v>
      </c>
      <c r="Q1028">
        <v>2.2000000000000002</v>
      </c>
      <c r="R1028">
        <v>34</v>
      </c>
      <c r="S1028">
        <v>71.099999999999994</v>
      </c>
      <c r="T1028">
        <v>7.2</v>
      </c>
      <c r="U1028">
        <v>995.3</v>
      </c>
      <c r="V1028">
        <v>1025.4000000000001</v>
      </c>
      <c r="W1028">
        <v>1018.4</v>
      </c>
      <c r="X1028">
        <v>1021</v>
      </c>
      <c r="Y1028">
        <v>11.4</v>
      </c>
      <c r="Z1028">
        <v>-1.6</v>
      </c>
      <c r="AA1028">
        <v>36514</v>
      </c>
    </row>
    <row r="1029" spans="1:27" x14ac:dyDescent="0.3">
      <c r="A1029" s="2">
        <v>44859</v>
      </c>
      <c r="B1029">
        <v>34867.49347539719</v>
      </c>
      <c r="C1029">
        <v>184156</v>
      </c>
      <c r="D1029">
        <f t="shared" si="31"/>
        <v>415255439.19999999</v>
      </c>
      <c r="E1029">
        <v>433008800</v>
      </c>
      <c r="F1029">
        <v>7.6</v>
      </c>
      <c r="G1029">
        <v>1.3</v>
      </c>
      <c r="H1029">
        <v>15.5</v>
      </c>
      <c r="I1029" s="4">
        <v>0.39</v>
      </c>
      <c r="J1029">
        <v>5.4</v>
      </c>
      <c r="K1029">
        <v>140</v>
      </c>
      <c r="L1029">
        <v>3.5</v>
      </c>
      <c r="M1029">
        <v>290</v>
      </c>
      <c r="N1029">
        <v>2</v>
      </c>
      <c r="O1029">
        <v>1700</v>
      </c>
      <c r="P1029">
        <v>320</v>
      </c>
      <c r="Q1029">
        <v>2.6</v>
      </c>
      <c r="R1029">
        <v>42</v>
      </c>
      <c r="S1029">
        <v>73.400000000000006</v>
      </c>
      <c r="T1029">
        <v>7.4</v>
      </c>
      <c r="U1029">
        <v>1002.8</v>
      </c>
      <c r="V1029">
        <v>1031.2</v>
      </c>
      <c r="W1029">
        <v>1025.4000000000001</v>
      </c>
      <c r="X1029">
        <v>1028.7</v>
      </c>
      <c r="Y1029">
        <v>10.1</v>
      </c>
      <c r="Z1029">
        <v>-1.1000000000000001</v>
      </c>
      <c r="AA1029">
        <v>36514</v>
      </c>
    </row>
    <row r="1030" spans="1:27" x14ac:dyDescent="0.3">
      <c r="A1030" s="2">
        <v>44860</v>
      </c>
      <c r="B1030">
        <v>32923.159946623862</v>
      </c>
      <c r="C1030">
        <v>158556</v>
      </c>
      <c r="D1030">
        <f t="shared" si="31"/>
        <v>346487083.59999996</v>
      </c>
      <c r="E1030">
        <v>361300400</v>
      </c>
      <c r="F1030">
        <v>8.6</v>
      </c>
      <c r="G1030">
        <v>0.8</v>
      </c>
      <c r="H1030">
        <v>17.7</v>
      </c>
      <c r="I1030" s="4">
        <v>0.58499999999999996</v>
      </c>
      <c r="J1030">
        <v>7.6</v>
      </c>
      <c r="K1030">
        <v>160</v>
      </c>
      <c r="L1030">
        <v>4.5999999999999996</v>
      </c>
      <c r="M1030">
        <v>180</v>
      </c>
      <c r="N1030">
        <v>1.7</v>
      </c>
      <c r="O1030">
        <v>1466</v>
      </c>
      <c r="P1030">
        <v>320</v>
      </c>
      <c r="Q1030">
        <v>3.6</v>
      </c>
      <c r="R1030">
        <v>37</v>
      </c>
      <c r="S1030">
        <v>74.900000000000006</v>
      </c>
      <c r="T1030">
        <v>7.9</v>
      </c>
      <c r="U1030">
        <v>1002.5</v>
      </c>
      <c r="V1030">
        <v>1031.4000000000001</v>
      </c>
      <c r="W1030">
        <v>1025.7</v>
      </c>
      <c r="X1030">
        <v>1028.4000000000001</v>
      </c>
      <c r="Y1030">
        <v>12</v>
      </c>
      <c r="Z1030">
        <v>-3.1</v>
      </c>
      <c r="AA1030">
        <v>36514</v>
      </c>
    </row>
    <row r="1031" spans="1:27" x14ac:dyDescent="0.3">
      <c r="A1031" s="2">
        <v>44861</v>
      </c>
      <c r="B1031">
        <v>32414.965170903921</v>
      </c>
      <c r="C1031">
        <v>126390</v>
      </c>
      <c r="D1031">
        <f t="shared" si="31"/>
        <v>268213311.79999998</v>
      </c>
      <c r="E1031">
        <v>279680200</v>
      </c>
      <c r="F1031">
        <v>10.7</v>
      </c>
      <c r="G1031">
        <v>2.4</v>
      </c>
      <c r="H1031">
        <v>20.2</v>
      </c>
      <c r="I1031" s="4">
        <v>0.78</v>
      </c>
      <c r="J1031">
        <v>8.3000000000000007</v>
      </c>
      <c r="K1031">
        <v>320</v>
      </c>
      <c r="L1031">
        <v>5.9</v>
      </c>
      <c r="M1031">
        <v>290</v>
      </c>
      <c r="N1031">
        <v>1.6</v>
      </c>
      <c r="O1031">
        <v>1414</v>
      </c>
      <c r="P1031">
        <v>320</v>
      </c>
      <c r="Q1031">
        <v>5.3</v>
      </c>
      <c r="R1031">
        <v>35</v>
      </c>
      <c r="S1031">
        <v>74.3</v>
      </c>
      <c r="T1031">
        <v>8.9</v>
      </c>
      <c r="U1031">
        <v>999.6</v>
      </c>
      <c r="V1031">
        <v>1026.9000000000001</v>
      </c>
      <c r="W1031">
        <v>1022.2</v>
      </c>
      <c r="X1031">
        <v>1025.2</v>
      </c>
      <c r="Y1031">
        <v>13.6</v>
      </c>
      <c r="Z1031">
        <v>-0.8</v>
      </c>
      <c r="AA1031">
        <v>36514</v>
      </c>
    </row>
    <row r="1032" spans="1:27" x14ac:dyDescent="0.3">
      <c r="A1032" s="2">
        <v>44862</v>
      </c>
      <c r="B1032">
        <v>33899.940289342579</v>
      </c>
      <c r="C1032">
        <v>140002.5</v>
      </c>
      <c r="D1032">
        <f t="shared" si="31"/>
        <v>301033648.30000001</v>
      </c>
      <c r="E1032">
        <v>313903700</v>
      </c>
      <c r="F1032">
        <v>11.1</v>
      </c>
      <c r="G1032">
        <v>3.9</v>
      </c>
      <c r="H1032">
        <v>18.600000000000001</v>
      </c>
      <c r="I1032" s="4">
        <v>0.97499999999999998</v>
      </c>
      <c r="J1032">
        <v>5.2</v>
      </c>
      <c r="K1032">
        <v>160</v>
      </c>
      <c r="L1032">
        <v>3.2</v>
      </c>
      <c r="M1032">
        <v>110</v>
      </c>
      <c r="N1032">
        <v>1.5</v>
      </c>
      <c r="O1032">
        <v>1295</v>
      </c>
      <c r="P1032">
        <v>140</v>
      </c>
      <c r="Q1032">
        <v>7.5</v>
      </c>
      <c r="R1032">
        <v>51</v>
      </c>
      <c r="S1032">
        <v>81.099999999999994</v>
      </c>
      <c r="T1032">
        <v>10.4</v>
      </c>
      <c r="U1032">
        <v>1001.5</v>
      </c>
      <c r="V1032">
        <v>1028.9000000000001</v>
      </c>
      <c r="W1032">
        <v>1025.2</v>
      </c>
      <c r="X1032">
        <v>1027</v>
      </c>
      <c r="Y1032">
        <v>13.1</v>
      </c>
      <c r="Z1032">
        <v>0.8</v>
      </c>
      <c r="AA1032">
        <v>36514</v>
      </c>
    </row>
    <row r="1033" spans="1:27" x14ac:dyDescent="0.3">
      <c r="A1033" s="2">
        <v>44863</v>
      </c>
      <c r="B1033">
        <v>36032.344196060447</v>
      </c>
      <c r="C1033">
        <v>53600</v>
      </c>
      <c r="D1033">
        <f t="shared" si="31"/>
        <v>109758029.5</v>
      </c>
      <c r="E1033">
        <v>114450500</v>
      </c>
      <c r="F1033">
        <v>11.6</v>
      </c>
      <c r="G1033">
        <v>5.7</v>
      </c>
      <c r="H1033">
        <v>18.3</v>
      </c>
      <c r="I1033" s="4">
        <v>1.17</v>
      </c>
      <c r="J1033">
        <v>4.2</v>
      </c>
      <c r="K1033">
        <v>140</v>
      </c>
      <c r="L1033">
        <v>2.5</v>
      </c>
      <c r="M1033">
        <v>140</v>
      </c>
      <c r="N1033">
        <v>1.3</v>
      </c>
      <c r="O1033">
        <v>1091</v>
      </c>
      <c r="P1033">
        <v>320</v>
      </c>
      <c r="Q1033">
        <v>8</v>
      </c>
      <c r="R1033">
        <v>46</v>
      </c>
      <c r="S1033">
        <v>81.3</v>
      </c>
      <c r="T1033">
        <v>10.7</v>
      </c>
      <c r="U1033">
        <v>1002</v>
      </c>
      <c r="V1033">
        <v>1029.5</v>
      </c>
      <c r="W1033">
        <v>1024.9000000000001</v>
      </c>
      <c r="X1033">
        <v>1027.5</v>
      </c>
      <c r="Y1033">
        <v>14.8</v>
      </c>
      <c r="Z1033">
        <v>2.1</v>
      </c>
      <c r="AA1033">
        <v>36514</v>
      </c>
    </row>
    <row r="1034" spans="1:27" x14ac:dyDescent="0.3">
      <c r="A1034" s="2">
        <v>44864</v>
      </c>
      <c r="B1034">
        <v>0</v>
      </c>
      <c r="C1034">
        <v>0</v>
      </c>
      <c r="D1034">
        <f t="shared" si="31"/>
        <v>0</v>
      </c>
      <c r="E1034">
        <v>0</v>
      </c>
      <c r="F1034">
        <v>11.3</v>
      </c>
      <c r="G1034">
        <v>4.8</v>
      </c>
      <c r="H1034">
        <v>18.8</v>
      </c>
      <c r="I1034" s="4">
        <v>1.365</v>
      </c>
      <c r="J1034">
        <v>6.5</v>
      </c>
      <c r="K1034">
        <v>110</v>
      </c>
      <c r="L1034">
        <v>4.2</v>
      </c>
      <c r="M1034">
        <v>110</v>
      </c>
      <c r="N1034">
        <v>1.5</v>
      </c>
      <c r="O1034">
        <v>1321</v>
      </c>
      <c r="P1034">
        <v>160</v>
      </c>
      <c r="Q1034">
        <v>7.3</v>
      </c>
      <c r="R1034">
        <v>47</v>
      </c>
      <c r="S1034">
        <v>79.099999999999994</v>
      </c>
      <c r="T1034">
        <v>10.3</v>
      </c>
      <c r="U1034">
        <v>1001.3</v>
      </c>
      <c r="V1034">
        <v>1028.4000000000001</v>
      </c>
      <c r="W1034">
        <v>1024</v>
      </c>
      <c r="X1034">
        <v>1026.8</v>
      </c>
      <c r="Y1034">
        <v>13.6</v>
      </c>
      <c r="Z1034">
        <v>1.8</v>
      </c>
      <c r="AA1034">
        <v>36514</v>
      </c>
    </row>
    <row r="1035" spans="1:27" x14ac:dyDescent="0.3">
      <c r="A1035" s="2">
        <v>44865</v>
      </c>
      <c r="B1035">
        <v>35050.649957050096</v>
      </c>
      <c r="C1035">
        <v>173435</v>
      </c>
      <c r="D1035">
        <f>E1035*0.959</f>
        <v>374314194.80000001</v>
      </c>
      <c r="E1035">
        <v>390317200</v>
      </c>
      <c r="F1035">
        <v>10.5</v>
      </c>
      <c r="G1035">
        <v>5.7</v>
      </c>
      <c r="H1035">
        <v>18.2</v>
      </c>
      <c r="I1035" s="4">
        <v>1.56</v>
      </c>
      <c r="J1035">
        <v>4.0999999999999996</v>
      </c>
      <c r="K1035">
        <v>160</v>
      </c>
      <c r="L1035">
        <v>3.2</v>
      </c>
      <c r="M1035">
        <v>290</v>
      </c>
      <c r="N1035">
        <v>1.3</v>
      </c>
      <c r="O1035">
        <v>1132</v>
      </c>
      <c r="P1035">
        <v>320</v>
      </c>
      <c r="Q1035">
        <v>6.5</v>
      </c>
      <c r="R1035">
        <v>43</v>
      </c>
      <c r="S1035">
        <v>79.900000000000006</v>
      </c>
      <c r="T1035">
        <v>9.6999999999999993</v>
      </c>
      <c r="U1035">
        <v>999.7</v>
      </c>
      <c r="V1035">
        <v>1027.5</v>
      </c>
      <c r="W1035">
        <v>1022.5</v>
      </c>
      <c r="X1035">
        <v>1025.3</v>
      </c>
      <c r="Y1035">
        <v>14.6</v>
      </c>
      <c r="Z1035">
        <v>3.3</v>
      </c>
      <c r="AA1035">
        <v>36514</v>
      </c>
    </row>
    <row r="1036" spans="1:27" x14ac:dyDescent="0.3">
      <c r="A1036" s="2">
        <v>44866</v>
      </c>
      <c r="B1036">
        <v>33125.778881705817</v>
      </c>
      <c r="C1036">
        <v>133040</v>
      </c>
      <c r="D1036">
        <f t="shared" ref="D1036:D1065" si="32">E1036*0.959</f>
        <v>277149465.59999996</v>
      </c>
      <c r="E1036">
        <v>288998400</v>
      </c>
      <c r="F1036">
        <v>11</v>
      </c>
      <c r="G1036">
        <v>3.7</v>
      </c>
      <c r="H1036">
        <v>19.3</v>
      </c>
      <c r="I1036" s="4">
        <v>1.7549999999999999</v>
      </c>
      <c r="J1036">
        <v>8.9</v>
      </c>
      <c r="K1036">
        <v>290</v>
      </c>
      <c r="L1036">
        <v>5.2</v>
      </c>
      <c r="M1036">
        <v>290</v>
      </c>
      <c r="N1036">
        <v>1.9</v>
      </c>
      <c r="O1036">
        <v>1626</v>
      </c>
      <c r="P1036">
        <v>290</v>
      </c>
      <c r="Q1036">
        <v>6.2</v>
      </c>
      <c r="R1036">
        <v>43</v>
      </c>
      <c r="S1036">
        <v>76</v>
      </c>
      <c r="T1036">
        <v>9.5</v>
      </c>
      <c r="U1036">
        <v>996.3</v>
      </c>
      <c r="V1036">
        <v>1024.5999999999999</v>
      </c>
      <c r="W1036">
        <v>1018.4</v>
      </c>
      <c r="X1036">
        <v>1021.7</v>
      </c>
      <c r="Y1036">
        <v>13.4</v>
      </c>
      <c r="Z1036">
        <v>0.5</v>
      </c>
      <c r="AA1036">
        <v>36528</v>
      </c>
    </row>
    <row r="1037" spans="1:27" x14ac:dyDescent="0.3">
      <c r="A1037" s="2">
        <v>44867</v>
      </c>
      <c r="B1037">
        <v>34388.414659511487</v>
      </c>
      <c r="C1037">
        <v>134320</v>
      </c>
      <c r="D1037">
        <f t="shared" si="32"/>
        <v>270261544</v>
      </c>
      <c r="E1037">
        <v>281816000</v>
      </c>
      <c r="F1037">
        <v>9</v>
      </c>
      <c r="G1037">
        <v>1.5</v>
      </c>
      <c r="H1037">
        <v>19.399999999999999</v>
      </c>
      <c r="I1037" s="4">
        <v>1.95</v>
      </c>
      <c r="J1037">
        <v>8.1</v>
      </c>
      <c r="K1037">
        <v>290</v>
      </c>
      <c r="L1037">
        <v>5.3</v>
      </c>
      <c r="M1037">
        <v>290</v>
      </c>
      <c r="N1037">
        <v>1.6</v>
      </c>
      <c r="O1037">
        <v>1346</v>
      </c>
      <c r="P1037">
        <v>320</v>
      </c>
      <c r="Q1037">
        <v>2.2999999999999998</v>
      </c>
      <c r="R1037">
        <v>7</v>
      </c>
      <c r="S1037">
        <v>68.5</v>
      </c>
      <c r="T1037">
        <v>7.4</v>
      </c>
      <c r="U1037">
        <v>995</v>
      </c>
      <c r="V1037">
        <v>1023.7</v>
      </c>
      <c r="W1037">
        <v>1017.4</v>
      </c>
      <c r="X1037">
        <v>1020.6</v>
      </c>
      <c r="Y1037">
        <v>12</v>
      </c>
      <c r="Z1037">
        <v>-2.7</v>
      </c>
      <c r="AA1037">
        <v>36528</v>
      </c>
    </row>
    <row r="1038" spans="1:27" x14ac:dyDescent="0.3">
      <c r="A1038" s="2">
        <v>44868</v>
      </c>
      <c r="B1038">
        <v>34334.032488104102</v>
      </c>
      <c r="C1038">
        <v>134270</v>
      </c>
      <c r="D1038">
        <f t="shared" si="32"/>
        <v>267500103.5</v>
      </c>
      <c r="E1038">
        <v>278936500</v>
      </c>
      <c r="F1038">
        <v>8.1999999999999993</v>
      </c>
      <c r="G1038">
        <v>0.9</v>
      </c>
      <c r="H1038">
        <v>16.100000000000001</v>
      </c>
      <c r="I1038" s="4">
        <v>2.145</v>
      </c>
      <c r="J1038">
        <v>10.5</v>
      </c>
      <c r="K1038">
        <v>290</v>
      </c>
      <c r="L1038">
        <v>6.6</v>
      </c>
      <c r="M1038">
        <v>320</v>
      </c>
      <c r="N1038">
        <v>2.8</v>
      </c>
      <c r="O1038">
        <v>2404</v>
      </c>
      <c r="P1038">
        <v>320</v>
      </c>
      <c r="Q1038">
        <v>1.3</v>
      </c>
      <c r="R1038">
        <v>33</v>
      </c>
      <c r="S1038">
        <v>64.5</v>
      </c>
      <c r="T1038">
        <v>6.8</v>
      </c>
      <c r="U1038">
        <v>993.1</v>
      </c>
      <c r="V1038">
        <v>1020.6</v>
      </c>
      <c r="W1038">
        <v>1016.5</v>
      </c>
      <c r="X1038">
        <v>1018.7</v>
      </c>
      <c r="Y1038">
        <v>10.3</v>
      </c>
      <c r="Z1038">
        <v>-1.7</v>
      </c>
      <c r="AA1038">
        <v>36528</v>
      </c>
    </row>
    <row r="1039" spans="1:27" x14ac:dyDescent="0.3">
      <c r="A1039" s="2">
        <v>44869</v>
      </c>
      <c r="B1039">
        <v>32078.363042641569</v>
      </c>
      <c r="C1039">
        <v>114415</v>
      </c>
      <c r="D1039">
        <f t="shared" si="32"/>
        <v>217918844.5</v>
      </c>
      <c r="E1039">
        <v>227235500</v>
      </c>
      <c r="F1039">
        <v>6.3</v>
      </c>
      <c r="G1039">
        <v>3.1</v>
      </c>
      <c r="H1039">
        <v>10.3</v>
      </c>
      <c r="I1039" s="4">
        <v>2.34</v>
      </c>
      <c r="J1039">
        <v>11.5</v>
      </c>
      <c r="K1039">
        <v>320</v>
      </c>
      <c r="L1039">
        <v>7.3</v>
      </c>
      <c r="M1039">
        <v>290</v>
      </c>
      <c r="N1039">
        <v>4.9000000000000004</v>
      </c>
      <c r="O1039">
        <v>4253</v>
      </c>
      <c r="P1039">
        <v>290</v>
      </c>
      <c r="Q1039">
        <v>-6.7</v>
      </c>
      <c r="R1039">
        <v>26</v>
      </c>
      <c r="S1039">
        <v>40.1</v>
      </c>
      <c r="T1039">
        <v>3.8</v>
      </c>
      <c r="U1039">
        <v>995.6</v>
      </c>
      <c r="V1039">
        <v>1023.7</v>
      </c>
      <c r="W1039">
        <v>1018.7</v>
      </c>
      <c r="X1039">
        <v>1021.5</v>
      </c>
      <c r="Y1039">
        <v>8.1999999999999993</v>
      </c>
      <c r="Z1039">
        <v>1.7</v>
      </c>
      <c r="AA1039">
        <v>36528</v>
      </c>
    </row>
    <row r="1040" spans="1:27" x14ac:dyDescent="0.3">
      <c r="A1040" s="2">
        <v>44870</v>
      </c>
      <c r="B1040">
        <v>34860.913644820394</v>
      </c>
      <c r="C1040">
        <v>55570</v>
      </c>
      <c r="D1040">
        <f t="shared" si="32"/>
        <v>101682578.2</v>
      </c>
      <c r="E1040">
        <v>106029800</v>
      </c>
      <c r="F1040">
        <v>4.3</v>
      </c>
      <c r="G1040">
        <v>-4.7</v>
      </c>
      <c r="H1040">
        <v>12.4</v>
      </c>
      <c r="I1040" s="4">
        <v>2.5350000000000001</v>
      </c>
      <c r="J1040">
        <v>10.4</v>
      </c>
      <c r="K1040">
        <v>290</v>
      </c>
      <c r="L1040">
        <v>6.6</v>
      </c>
      <c r="M1040">
        <v>290</v>
      </c>
      <c r="N1040">
        <v>2.7</v>
      </c>
      <c r="O1040">
        <v>2367</v>
      </c>
      <c r="P1040">
        <v>290</v>
      </c>
      <c r="Q1040">
        <v>-7</v>
      </c>
      <c r="R1040">
        <v>19</v>
      </c>
      <c r="S1040">
        <v>47.9</v>
      </c>
      <c r="T1040">
        <v>3.7</v>
      </c>
      <c r="U1040">
        <v>998.8</v>
      </c>
      <c r="V1040">
        <v>1026.9000000000001</v>
      </c>
      <c r="W1040">
        <v>1022.8</v>
      </c>
      <c r="X1040">
        <v>1025</v>
      </c>
      <c r="Y1040">
        <v>6</v>
      </c>
      <c r="Z1040">
        <v>-8.9</v>
      </c>
      <c r="AA1040">
        <v>36528</v>
      </c>
    </row>
    <row r="1041" spans="1:27" x14ac:dyDescent="0.3">
      <c r="A1041" s="2">
        <v>44871</v>
      </c>
      <c r="B1041">
        <v>0</v>
      </c>
      <c r="C1041">
        <v>0</v>
      </c>
      <c r="D1041">
        <f t="shared" si="32"/>
        <v>0</v>
      </c>
      <c r="E1041">
        <v>0</v>
      </c>
      <c r="F1041">
        <v>4.4000000000000004</v>
      </c>
      <c r="G1041">
        <v>-3.9</v>
      </c>
      <c r="H1041">
        <v>14.6</v>
      </c>
      <c r="I1041" s="4">
        <v>2.73</v>
      </c>
      <c r="J1041">
        <v>9.6999999999999993</v>
      </c>
      <c r="K1041">
        <v>320</v>
      </c>
      <c r="L1041">
        <v>6.1</v>
      </c>
      <c r="M1041">
        <v>290</v>
      </c>
      <c r="N1041">
        <v>2</v>
      </c>
      <c r="O1041">
        <v>1710</v>
      </c>
      <c r="P1041">
        <v>290</v>
      </c>
      <c r="Q1041">
        <v>-2.2999999999999998</v>
      </c>
      <c r="R1041">
        <v>26</v>
      </c>
      <c r="S1041">
        <v>65.900000000000006</v>
      </c>
      <c r="T1041">
        <v>5.2</v>
      </c>
      <c r="U1041">
        <v>999.1</v>
      </c>
      <c r="V1041">
        <v>1027.9000000000001</v>
      </c>
      <c r="W1041">
        <v>1022.6</v>
      </c>
      <c r="X1041">
        <v>1025.2</v>
      </c>
      <c r="Y1041">
        <v>6.1</v>
      </c>
      <c r="Z1041">
        <v>-7.5</v>
      </c>
      <c r="AA1041">
        <v>36528</v>
      </c>
    </row>
    <row r="1042" spans="1:27" x14ac:dyDescent="0.3">
      <c r="A1042" s="2">
        <v>44872</v>
      </c>
      <c r="B1042">
        <v>34595.854958240787</v>
      </c>
      <c r="C1042">
        <v>147750</v>
      </c>
      <c r="D1042">
        <f t="shared" si="32"/>
        <v>289598628.19999999</v>
      </c>
      <c r="E1042">
        <v>301979800</v>
      </c>
      <c r="F1042">
        <v>6.7</v>
      </c>
      <c r="G1042">
        <v>-1.7</v>
      </c>
      <c r="H1042">
        <v>16.5</v>
      </c>
      <c r="I1042" s="4">
        <v>2.9249999999999998</v>
      </c>
      <c r="J1042">
        <v>8.6999999999999993</v>
      </c>
      <c r="K1042">
        <v>290</v>
      </c>
      <c r="L1042">
        <v>5.7</v>
      </c>
      <c r="M1042">
        <v>320</v>
      </c>
      <c r="N1042">
        <v>1.8</v>
      </c>
      <c r="O1042">
        <v>1589</v>
      </c>
      <c r="P1042">
        <v>320</v>
      </c>
      <c r="Q1042">
        <v>0.1</v>
      </c>
      <c r="R1042">
        <v>29</v>
      </c>
      <c r="S1042">
        <v>67.5</v>
      </c>
      <c r="T1042">
        <v>6.2</v>
      </c>
      <c r="U1042">
        <v>997.8</v>
      </c>
      <c r="V1042">
        <v>1025.9000000000001</v>
      </c>
      <c r="W1042">
        <v>1020.3</v>
      </c>
      <c r="X1042">
        <v>1023.6</v>
      </c>
      <c r="Y1042">
        <v>8.6</v>
      </c>
      <c r="Z1042">
        <v>-4.8</v>
      </c>
      <c r="AA1042">
        <v>36528</v>
      </c>
    </row>
    <row r="1043" spans="1:27" x14ac:dyDescent="0.3">
      <c r="A1043" s="2">
        <v>44873</v>
      </c>
      <c r="B1043">
        <v>35656.818138231232</v>
      </c>
      <c r="C1043">
        <v>103993</v>
      </c>
      <c r="D1043">
        <f t="shared" si="32"/>
        <v>197665148.09999999</v>
      </c>
      <c r="E1043">
        <v>206115900</v>
      </c>
      <c r="F1043">
        <v>7.6</v>
      </c>
      <c r="G1043">
        <v>0.6</v>
      </c>
      <c r="H1043">
        <v>17.2</v>
      </c>
      <c r="I1043" s="4">
        <v>3.12</v>
      </c>
      <c r="J1043">
        <v>8.6</v>
      </c>
      <c r="K1043">
        <v>320</v>
      </c>
      <c r="L1043">
        <v>5.4</v>
      </c>
      <c r="M1043">
        <v>320</v>
      </c>
      <c r="N1043">
        <v>2</v>
      </c>
      <c r="O1043">
        <v>1753</v>
      </c>
      <c r="P1043">
        <v>320</v>
      </c>
      <c r="Q1043">
        <v>2.5</v>
      </c>
      <c r="R1043">
        <v>37</v>
      </c>
      <c r="S1043">
        <v>74.099999999999994</v>
      </c>
      <c r="T1043">
        <v>7.4</v>
      </c>
      <c r="U1043">
        <v>999.2</v>
      </c>
      <c r="V1043">
        <v>1026.7</v>
      </c>
      <c r="W1043">
        <v>1022.7</v>
      </c>
      <c r="X1043">
        <v>1025.0999999999999</v>
      </c>
      <c r="Y1043">
        <v>9.1999999999999993</v>
      </c>
      <c r="Z1043">
        <v>-2.2999999999999998</v>
      </c>
      <c r="AA1043">
        <v>36528</v>
      </c>
    </row>
    <row r="1044" spans="1:27" x14ac:dyDescent="0.3">
      <c r="A1044" s="2">
        <v>44874</v>
      </c>
      <c r="B1044">
        <v>33695.148635609432</v>
      </c>
      <c r="C1044">
        <v>111480</v>
      </c>
      <c r="D1044">
        <f t="shared" si="32"/>
        <v>206393007.09999999</v>
      </c>
      <c r="E1044">
        <v>215216900</v>
      </c>
      <c r="F1044">
        <v>9.1</v>
      </c>
      <c r="G1044">
        <v>-0.1</v>
      </c>
      <c r="H1044">
        <v>16.600000000000001</v>
      </c>
      <c r="I1044" s="4">
        <v>3.3149999999999999</v>
      </c>
      <c r="J1044">
        <v>7.8</v>
      </c>
      <c r="K1044">
        <v>320</v>
      </c>
      <c r="L1044">
        <v>5</v>
      </c>
      <c r="M1044">
        <v>290</v>
      </c>
      <c r="N1044">
        <v>2.2000000000000002</v>
      </c>
      <c r="O1044">
        <v>1913</v>
      </c>
      <c r="P1044">
        <v>320</v>
      </c>
      <c r="Q1044">
        <v>3.4</v>
      </c>
      <c r="R1044">
        <v>44</v>
      </c>
      <c r="S1044">
        <v>71</v>
      </c>
      <c r="T1044">
        <v>7.8</v>
      </c>
      <c r="U1044">
        <v>999.5</v>
      </c>
      <c r="V1044">
        <v>1028</v>
      </c>
      <c r="W1044">
        <v>1022.7</v>
      </c>
      <c r="X1044">
        <v>1025.2</v>
      </c>
      <c r="Y1044">
        <v>9.5</v>
      </c>
      <c r="Z1044">
        <v>-3.3</v>
      </c>
      <c r="AA1044">
        <v>36528</v>
      </c>
    </row>
    <row r="1045" spans="1:27" x14ac:dyDescent="0.3">
      <c r="A1045" s="2">
        <v>44875</v>
      </c>
      <c r="B1045">
        <v>31212.972340019311</v>
      </c>
      <c r="C1045">
        <v>98270</v>
      </c>
      <c r="D1045">
        <f t="shared" si="32"/>
        <v>177977549.40000001</v>
      </c>
      <c r="E1045">
        <v>185586600</v>
      </c>
      <c r="F1045">
        <v>9.3000000000000007</v>
      </c>
      <c r="G1045">
        <v>2.2999999999999998</v>
      </c>
      <c r="H1045">
        <v>18.8</v>
      </c>
      <c r="I1045" s="4">
        <v>3.51</v>
      </c>
      <c r="J1045">
        <v>4.5</v>
      </c>
      <c r="K1045">
        <v>140</v>
      </c>
      <c r="L1045">
        <v>3.2</v>
      </c>
      <c r="M1045">
        <v>320</v>
      </c>
      <c r="N1045">
        <v>1.5</v>
      </c>
      <c r="O1045">
        <v>1322</v>
      </c>
      <c r="P1045">
        <v>160</v>
      </c>
      <c r="Q1045">
        <v>4.7</v>
      </c>
      <c r="R1045">
        <v>43</v>
      </c>
      <c r="S1045">
        <v>75.8</v>
      </c>
      <c r="T1045">
        <v>8.6</v>
      </c>
      <c r="U1045">
        <v>999.5</v>
      </c>
      <c r="V1045">
        <v>1027.5999999999999</v>
      </c>
      <c r="W1045">
        <v>1021.9</v>
      </c>
      <c r="X1045">
        <v>1025.2</v>
      </c>
      <c r="Y1045">
        <v>10.8</v>
      </c>
      <c r="Z1045">
        <v>-0.7</v>
      </c>
      <c r="AA1045">
        <v>36528</v>
      </c>
    </row>
    <row r="1046" spans="1:27" x14ac:dyDescent="0.3">
      <c r="A1046" s="2">
        <v>44876</v>
      </c>
      <c r="B1046">
        <v>34755.353691711491</v>
      </c>
      <c r="C1046">
        <v>108569</v>
      </c>
      <c r="D1046">
        <f t="shared" si="32"/>
        <v>198997582.69999999</v>
      </c>
      <c r="E1046">
        <v>207505300</v>
      </c>
      <c r="F1046">
        <v>11</v>
      </c>
      <c r="G1046">
        <v>4.4000000000000004</v>
      </c>
      <c r="H1046">
        <v>19.399999999999999</v>
      </c>
      <c r="I1046" s="4">
        <v>3.7050000000000001</v>
      </c>
      <c r="J1046">
        <v>4.4000000000000004</v>
      </c>
      <c r="K1046">
        <v>90</v>
      </c>
      <c r="L1046">
        <v>2.8</v>
      </c>
      <c r="M1046">
        <v>320</v>
      </c>
      <c r="N1046">
        <v>1.2</v>
      </c>
      <c r="O1046">
        <v>1070</v>
      </c>
      <c r="P1046">
        <v>320</v>
      </c>
      <c r="Q1046">
        <v>7.3</v>
      </c>
      <c r="R1046">
        <v>49</v>
      </c>
      <c r="S1046">
        <v>80.900000000000006</v>
      </c>
      <c r="T1046">
        <v>10.3</v>
      </c>
      <c r="U1046">
        <v>1001.3</v>
      </c>
      <c r="V1046">
        <v>1029.2</v>
      </c>
      <c r="W1046">
        <v>1024.4000000000001</v>
      </c>
      <c r="X1046">
        <v>1026.8</v>
      </c>
      <c r="Y1046">
        <v>12.2</v>
      </c>
      <c r="Z1046">
        <v>2</v>
      </c>
      <c r="AA1046">
        <v>36528</v>
      </c>
    </row>
    <row r="1047" spans="1:27" x14ac:dyDescent="0.3">
      <c r="A1047" s="2">
        <v>44877</v>
      </c>
      <c r="B1047">
        <v>31110.726282732561</v>
      </c>
      <c r="C1047">
        <v>69275</v>
      </c>
      <c r="D1047">
        <f t="shared" si="32"/>
        <v>118880229.3</v>
      </c>
      <c r="E1047">
        <v>123962700</v>
      </c>
      <c r="F1047">
        <v>12.8</v>
      </c>
      <c r="G1047">
        <v>4.5999999999999996</v>
      </c>
      <c r="H1047">
        <v>20</v>
      </c>
      <c r="I1047" s="4">
        <v>3.9</v>
      </c>
      <c r="J1047">
        <v>3.1</v>
      </c>
      <c r="K1047">
        <v>110</v>
      </c>
      <c r="L1047">
        <v>2.2999999999999998</v>
      </c>
      <c r="M1047">
        <v>320</v>
      </c>
      <c r="N1047">
        <v>0.7</v>
      </c>
      <c r="O1047">
        <v>595</v>
      </c>
      <c r="P1047">
        <v>320</v>
      </c>
      <c r="Q1047">
        <v>10</v>
      </c>
      <c r="R1047">
        <v>56</v>
      </c>
      <c r="S1047">
        <v>85.6</v>
      </c>
      <c r="T1047">
        <v>12.4</v>
      </c>
      <c r="U1047">
        <v>993.1</v>
      </c>
      <c r="V1047">
        <v>1026.0999999999999</v>
      </c>
      <c r="W1047">
        <v>1009.7</v>
      </c>
      <c r="X1047">
        <v>1018.2</v>
      </c>
      <c r="Y1047">
        <v>13.9</v>
      </c>
      <c r="Z1047">
        <v>1.9</v>
      </c>
      <c r="AA1047">
        <v>36528</v>
      </c>
    </row>
    <row r="1048" spans="1:27" x14ac:dyDescent="0.3">
      <c r="A1048" s="2">
        <v>44878</v>
      </c>
      <c r="B1048">
        <v>0</v>
      </c>
      <c r="C1048">
        <v>0</v>
      </c>
      <c r="D1048">
        <f t="shared" si="32"/>
        <v>0</v>
      </c>
      <c r="E1048">
        <v>0</v>
      </c>
      <c r="F1048">
        <v>13.1</v>
      </c>
      <c r="G1048">
        <v>9.6</v>
      </c>
      <c r="H1048">
        <v>16.100000000000001</v>
      </c>
      <c r="I1048" s="4">
        <v>25</v>
      </c>
      <c r="J1048">
        <v>11.8</v>
      </c>
      <c r="K1048">
        <v>290</v>
      </c>
      <c r="L1048">
        <v>8.1</v>
      </c>
      <c r="M1048">
        <v>320</v>
      </c>
      <c r="N1048">
        <v>3</v>
      </c>
      <c r="O1048">
        <v>2585</v>
      </c>
      <c r="P1048">
        <v>290</v>
      </c>
      <c r="Q1048">
        <v>9.1999999999999993</v>
      </c>
      <c r="R1048">
        <v>64</v>
      </c>
      <c r="S1048">
        <v>78.3</v>
      </c>
      <c r="T1048">
        <v>12</v>
      </c>
      <c r="U1048">
        <v>989.7</v>
      </c>
      <c r="V1048">
        <v>1020.6</v>
      </c>
      <c r="W1048">
        <v>1007.8</v>
      </c>
      <c r="X1048">
        <v>1014.8</v>
      </c>
      <c r="Y1048">
        <v>12.1</v>
      </c>
      <c r="Z1048">
        <v>9.3000000000000007</v>
      </c>
      <c r="AA1048">
        <v>36528</v>
      </c>
    </row>
    <row r="1049" spans="1:27" x14ac:dyDescent="0.3">
      <c r="A1049" s="2">
        <v>44879</v>
      </c>
      <c r="B1049">
        <v>32228.5375909248</v>
      </c>
      <c r="C1049">
        <v>129040</v>
      </c>
      <c r="D1049">
        <f t="shared" si="32"/>
        <v>236213879.29999998</v>
      </c>
      <c r="E1049">
        <v>246312700</v>
      </c>
      <c r="F1049">
        <v>9.6999999999999993</v>
      </c>
      <c r="G1049">
        <v>6.5</v>
      </c>
      <c r="H1049">
        <v>12.3</v>
      </c>
      <c r="I1049" s="4">
        <v>12.5</v>
      </c>
      <c r="J1049">
        <v>11</v>
      </c>
      <c r="K1049">
        <v>320</v>
      </c>
      <c r="L1049">
        <v>7.4</v>
      </c>
      <c r="M1049">
        <v>320</v>
      </c>
      <c r="N1049">
        <v>1.7</v>
      </c>
      <c r="O1049">
        <v>1511</v>
      </c>
      <c r="P1049">
        <v>320</v>
      </c>
      <c r="Q1049">
        <v>4.2</v>
      </c>
      <c r="R1049">
        <v>60</v>
      </c>
      <c r="S1049">
        <v>69.599999999999994</v>
      </c>
      <c r="T1049">
        <v>8.3000000000000007</v>
      </c>
      <c r="U1049">
        <v>992.5</v>
      </c>
      <c r="V1049">
        <v>1020.7</v>
      </c>
      <c r="W1049">
        <v>1015.2</v>
      </c>
      <c r="X1049">
        <v>1017.9</v>
      </c>
      <c r="Y1049">
        <v>10.4</v>
      </c>
      <c r="Z1049">
        <v>5.0999999999999996</v>
      </c>
      <c r="AA1049">
        <v>36528</v>
      </c>
    </row>
    <row r="1050" spans="1:27" x14ac:dyDescent="0.3">
      <c r="A1050" s="2">
        <v>44880</v>
      </c>
      <c r="B1050">
        <v>29608.164514258151</v>
      </c>
      <c r="C1050">
        <v>109650</v>
      </c>
      <c r="D1050">
        <f t="shared" si="32"/>
        <v>200146752.40000001</v>
      </c>
      <c r="E1050">
        <v>208703600</v>
      </c>
      <c r="F1050">
        <v>6.5</v>
      </c>
      <c r="G1050">
        <v>-0.1</v>
      </c>
      <c r="H1050">
        <v>11.4</v>
      </c>
      <c r="I1050" s="4">
        <v>0</v>
      </c>
      <c r="J1050">
        <v>9.8000000000000007</v>
      </c>
      <c r="K1050">
        <v>320</v>
      </c>
      <c r="L1050">
        <v>5.9</v>
      </c>
      <c r="M1050">
        <v>290</v>
      </c>
      <c r="N1050">
        <v>2.8</v>
      </c>
      <c r="O1050">
        <v>2459</v>
      </c>
      <c r="P1050">
        <v>290</v>
      </c>
      <c r="Q1050">
        <v>2.1</v>
      </c>
      <c r="R1050">
        <v>52</v>
      </c>
      <c r="S1050">
        <v>74.900000000000006</v>
      </c>
      <c r="T1050">
        <v>7.1</v>
      </c>
      <c r="U1050">
        <v>991.6</v>
      </c>
      <c r="V1050">
        <v>1018.5</v>
      </c>
      <c r="W1050">
        <v>1015.7</v>
      </c>
      <c r="X1050">
        <v>1017.3</v>
      </c>
      <c r="Y1050">
        <v>6.1</v>
      </c>
      <c r="Z1050">
        <v>-3.6</v>
      </c>
      <c r="AA1050">
        <v>36528</v>
      </c>
    </row>
    <row r="1051" spans="1:27" x14ac:dyDescent="0.3">
      <c r="A1051" s="2">
        <v>44881</v>
      </c>
      <c r="B1051">
        <v>32366.455639432239</v>
      </c>
      <c r="C1051">
        <v>116950</v>
      </c>
      <c r="D1051">
        <f t="shared" si="32"/>
        <v>193132051</v>
      </c>
      <c r="E1051">
        <v>201389000</v>
      </c>
      <c r="F1051">
        <v>7</v>
      </c>
      <c r="G1051">
        <v>1</v>
      </c>
      <c r="H1051">
        <v>12.8</v>
      </c>
      <c r="I1051" s="4">
        <v>0.31428571399999999</v>
      </c>
      <c r="J1051">
        <v>12.2</v>
      </c>
      <c r="K1051">
        <v>320</v>
      </c>
      <c r="L1051">
        <v>7.3</v>
      </c>
      <c r="M1051">
        <v>290</v>
      </c>
      <c r="N1051">
        <v>2.8</v>
      </c>
      <c r="O1051">
        <v>2392</v>
      </c>
      <c r="P1051">
        <v>290</v>
      </c>
      <c r="Q1051">
        <v>0.6</v>
      </c>
      <c r="R1051">
        <v>30</v>
      </c>
      <c r="S1051">
        <v>68.3</v>
      </c>
      <c r="T1051">
        <v>6.5</v>
      </c>
      <c r="U1051">
        <v>994.5</v>
      </c>
      <c r="V1051">
        <v>1023.5</v>
      </c>
      <c r="W1051">
        <v>1017.2</v>
      </c>
      <c r="X1051">
        <v>1020.2</v>
      </c>
      <c r="Y1051">
        <v>7.3</v>
      </c>
      <c r="Z1051">
        <v>-2.1</v>
      </c>
      <c r="AA1051">
        <v>36528</v>
      </c>
    </row>
    <row r="1052" spans="1:27" x14ac:dyDescent="0.3">
      <c r="A1052" s="2">
        <v>44882</v>
      </c>
      <c r="B1052">
        <v>31437.541956493471</v>
      </c>
      <c r="C1052">
        <v>71995</v>
      </c>
      <c r="D1052">
        <f t="shared" si="32"/>
        <v>122451353.5</v>
      </c>
      <c r="E1052">
        <v>127686500</v>
      </c>
      <c r="F1052">
        <v>5.8</v>
      </c>
      <c r="G1052">
        <v>0.7</v>
      </c>
      <c r="H1052">
        <v>15.2</v>
      </c>
      <c r="I1052" s="4">
        <v>0.62857142899999996</v>
      </c>
      <c r="J1052">
        <v>4</v>
      </c>
      <c r="K1052">
        <v>160</v>
      </c>
      <c r="L1052">
        <v>2.5</v>
      </c>
      <c r="M1052">
        <v>320</v>
      </c>
      <c r="N1052">
        <v>1.1000000000000001</v>
      </c>
      <c r="O1052">
        <v>979</v>
      </c>
      <c r="P1052">
        <v>320</v>
      </c>
      <c r="Q1052">
        <v>1.1000000000000001</v>
      </c>
      <c r="R1052">
        <v>39</v>
      </c>
      <c r="S1052">
        <v>75.3</v>
      </c>
      <c r="T1052">
        <v>6.7</v>
      </c>
      <c r="U1052">
        <v>998.5</v>
      </c>
      <c r="V1052">
        <v>1026.8</v>
      </c>
      <c r="W1052">
        <v>1021.8</v>
      </c>
      <c r="X1052">
        <v>1024.5</v>
      </c>
      <c r="Y1052">
        <v>7</v>
      </c>
      <c r="Z1052">
        <v>-1.8</v>
      </c>
      <c r="AA1052">
        <v>36528</v>
      </c>
    </row>
    <row r="1053" spans="1:27" x14ac:dyDescent="0.3">
      <c r="A1053" s="2">
        <v>44883</v>
      </c>
      <c r="B1053">
        <v>32296.535896252561</v>
      </c>
      <c r="C1053">
        <v>128580</v>
      </c>
      <c r="D1053">
        <f t="shared" si="32"/>
        <v>231582005.19999999</v>
      </c>
      <c r="E1053">
        <v>241482800</v>
      </c>
      <c r="F1053">
        <v>6.5</v>
      </c>
      <c r="G1053">
        <v>-1.3</v>
      </c>
      <c r="H1053">
        <v>17.7</v>
      </c>
      <c r="I1053" s="4">
        <v>0.94285714300000001</v>
      </c>
      <c r="J1053">
        <v>4.3</v>
      </c>
      <c r="K1053">
        <v>290</v>
      </c>
      <c r="L1053">
        <v>3.6</v>
      </c>
      <c r="M1053">
        <v>320</v>
      </c>
      <c r="N1053">
        <v>1.8</v>
      </c>
      <c r="O1053">
        <v>1523</v>
      </c>
      <c r="P1053">
        <v>320</v>
      </c>
      <c r="Q1053">
        <v>1.2</v>
      </c>
      <c r="R1053">
        <v>32</v>
      </c>
      <c r="S1053">
        <v>73.099999999999994</v>
      </c>
      <c r="T1053">
        <v>6.7</v>
      </c>
      <c r="U1053">
        <v>1001</v>
      </c>
      <c r="V1053">
        <v>1028.9000000000001</v>
      </c>
      <c r="W1053">
        <v>1023.7</v>
      </c>
      <c r="X1053">
        <v>1026.9000000000001</v>
      </c>
      <c r="Y1053">
        <v>6.2</v>
      </c>
      <c r="Z1053">
        <v>-5.9</v>
      </c>
      <c r="AA1053">
        <v>36528</v>
      </c>
    </row>
    <row r="1054" spans="1:27" x14ac:dyDescent="0.3">
      <c r="A1054" s="2">
        <v>44884</v>
      </c>
      <c r="B1054">
        <v>27731.437033731501</v>
      </c>
      <c r="C1054">
        <v>37870</v>
      </c>
      <c r="D1054">
        <f t="shared" si="32"/>
        <v>58647549.100000001</v>
      </c>
      <c r="E1054">
        <v>61154900</v>
      </c>
      <c r="F1054">
        <v>9.6</v>
      </c>
      <c r="G1054">
        <v>1.4</v>
      </c>
      <c r="H1054">
        <v>16.600000000000001</v>
      </c>
      <c r="I1054" s="4">
        <v>1.2571428570000001</v>
      </c>
      <c r="J1054">
        <v>4.4000000000000004</v>
      </c>
      <c r="K1054">
        <v>160</v>
      </c>
      <c r="L1054">
        <v>3.6</v>
      </c>
      <c r="M1054">
        <v>320</v>
      </c>
      <c r="N1054">
        <v>1.5</v>
      </c>
      <c r="O1054">
        <v>1287</v>
      </c>
      <c r="P1054">
        <v>320</v>
      </c>
      <c r="Q1054">
        <v>5.3</v>
      </c>
      <c r="R1054">
        <v>52</v>
      </c>
      <c r="S1054">
        <v>76.599999999999994</v>
      </c>
      <c r="T1054">
        <v>9</v>
      </c>
      <c r="U1054">
        <v>998.6</v>
      </c>
      <c r="V1054">
        <v>1027.9000000000001</v>
      </c>
      <c r="W1054">
        <v>1021.1</v>
      </c>
      <c r="X1054">
        <v>1024.2</v>
      </c>
      <c r="Y1054">
        <v>9</v>
      </c>
      <c r="Z1054">
        <v>-1.3</v>
      </c>
      <c r="AA1054">
        <v>36528</v>
      </c>
    </row>
    <row r="1055" spans="1:27" x14ac:dyDescent="0.3">
      <c r="A1055" s="2">
        <v>44885</v>
      </c>
      <c r="B1055">
        <v>0</v>
      </c>
      <c r="C1055">
        <v>0</v>
      </c>
      <c r="D1055">
        <f t="shared" si="32"/>
        <v>0</v>
      </c>
      <c r="E1055">
        <v>0</v>
      </c>
      <c r="F1055">
        <v>9.9</v>
      </c>
      <c r="G1055">
        <v>5.0999999999999996</v>
      </c>
      <c r="H1055">
        <v>17.899999999999999</v>
      </c>
      <c r="I1055" s="4">
        <v>1.571428571</v>
      </c>
      <c r="J1055">
        <v>3.7</v>
      </c>
      <c r="K1055">
        <v>140</v>
      </c>
      <c r="L1055">
        <v>3.1</v>
      </c>
      <c r="M1055">
        <v>320</v>
      </c>
      <c r="N1055">
        <v>1</v>
      </c>
      <c r="O1055">
        <v>902</v>
      </c>
      <c r="P1055">
        <v>320</v>
      </c>
      <c r="Q1055">
        <v>6.3</v>
      </c>
      <c r="R1055">
        <v>42</v>
      </c>
      <c r="S1055">
        <v>80.900000000000006</v>
      </c>
      <c r="T1055">
        <v>9.6</v>
      </c>
      <c r="U1055">
        <v>995.2</v>
      </c>
      <c r="V1055">
        <v>1022.4</v>
      </c>
      <c r="W1055">
        <v>1017.9</v>
      </c>
      <c r="X1055">
        <v>1020.7</v>
      </c>
      <c r="Y1055">
        <v>11</v>
      </c>
      <c r="Z1055">
        <v>2.8</v>
      </c>
      <c r="AA1055">
        <v>36528</v>
      </c>
    </row>
    <row r="1056" spans="1:27" x14ac:dyDescent="0.3">
      <c r="A1056" s="2">
        <v>44886</v>
      </c>
      <c r="B1056">
        <v>34328.744933695583</v>
      </c>
      <c r="C1056">
        <v>93600</v>
      </c>
      <c r="D1056">
        <f t="shared" si="32"/>
        <v>177680834.79999998</v>
      </c>
      <c r="E1056">
        <v>185277200</v>
      </c>
      <c r="F1056">
        <v>9.5</v>
      </c>
      <c r="G1056">
        <v>1.3</v>
      </c>
      <c r="H1056">
        <v>17.8</v>
      </c>
      <c r="I1056" s="4">
        <v>1.885714286</v>
      </c>
      <c r="J1056">
        <v>9.1999999999999993</v>
      </c>
      <c r="K1056">
        <v>320</v>
      </c>
      <c r="L1056">
        <v>6.1</v>
      </c>
      <c r="M1056">
        <v>320</v>
      </c>
      <c r="N1056">
        <v>1.8</v>
      </c>
      <c r="O1056">
        <v>1598</v>
      </c>
      <c r="P1056">
        <v>290</v>
      </c>
      <c r="Q1056">
        <v>4.9000000000000004</v>
      </c>
      <c r="R1056">
        <v>40</v>
      </c>
      <c r="S1056">
        <v>75.8</v>
      </c>
      <c r="T1056">
        <v>8.6999999999999993</v>
      </c>
      <c r="U1056">
        <v>995.9</v>
      </c>
      <c r="V1056">
        <v>1023.5</v>
      </c>
      <c r="W1056">
        <v>1018.7</v>
      </c>
      <c r="X1056">
        <v>1021.5</v>
      </c>
      <c r="Y1056">
        <v>9.1</v>
      </c>
      <c r="Z1056">
        <v>-1.5</v>
      </c>
      <c r="AA1056">
        <v>36528</v>
      </c>
    </row>
    <row r="1057" spans="1:27" x14ac:dyDescent="0.3">
      <c r="A1057" s="2">
        <v>44887</v>
      </c>
      <c r="B1057">
        <v>32934.663097301687</v>
      </c>
      <c r="C1057">
        <v>65960</v>
      </c>
      <c r="D1057">
        <f t="shared" si="32"/>
        <v>107157605.09999999</v>
      </c>
      <c r="E1057">
        <v>111738900</v>
      </c>
      <c r="F1057">
        <v>10.4</v>
      </c>
      <c r="G1057">
        <v>5.3</v>
      </c>
      <c r="H1057">
        <v>14.9</v>
      </c>
      <c r="I1057" s="4">
        <v>2.2000000000000002</v>
      </c>
      <c r="J1057">
        <v>4.5999999999999996</v>
      </c>
      <c r="K1057">
        <v>270</v>
      </c>
      <c r="L1057">
        <v>3.4</v>
      </c>
      <c r="M1057">
        <v>320</v>
      </c>
      <c r="N1057">
        <v>1.1000000000000001</v>
      </c>
      <c r="O1057">
        <v>934</v>
      </c>
      <c r="P1057">
        <v>290</v>
      </c>
      <c r="Q1057">
        <v>6.5</v>
      </c>
      <c r="R1057">
        <v>43</v>
      </c>
      <c r="S1057">
        <v>80.5</v>
      </c>
      <c r="T1057">
        <v>9.9</v>
      </c>
      <c r="U1057">
        <v>995.6</v>
      </c>
      <c r="V1057">
        <v>1023.6</v>
      </c>
      <c r="W1057">
        <v>1018</v>
      </c>
      <c r="X1057">
        <v>1021.1</v>
      </c>
      <c r="Y1057">
        <v>10.199999999999999</v>
      </c>
      <c r="Z1057">
        <v>3</v>
      </c>
      <c r="AA1057">
        <v>36528</v>
      </c>
    </row>
    <row r="1058" spans="1:27" x14ac:dyDescent="0.3">
      <c r="A1058" s="2">
        <v>44888</v>
      </c>
      <c r="B1058">
        <v>29240.221592163271</v>
      </c>
      <c r="C1058">
        <v>91530</v>
      </c>
      <c r="D1058">
        <f t="shared" si="32"/>
        <v>160260312.09999999</v>
      </c>
      <c r="E1058">
        <v>167111900</v>
      </c>
      <c r="F1058">
        <v>10.9</v>
      </c>
      <c r="G1058">
        <v>6.3</v>
      </c>
      <c r="H1058">
        <v>15.1</v>
      </c>
      <c r="I1058" s="4">
        <v>4.0999999999999996</v>
      </c>
      <c r="J1058">
        <v>10.5</v>
      </c>
      <c r="K1058">
        <v>320</v>
      </c>
      <c r="L1058">
        <v>7.1</v>
      </c>
      <c r="M1058">
        <v>290</v>
      </c>
      <c r="N1058">
        <v>2.8</v>
      </c>
      <c r="O1058">
        <v>2383</v>
      </c>
      <c r="P1058">
        <v>290</v>
      </c>
      <c r="Q1058">
        <v>6.4</v>
      </c>
      <c r="R1058">
        <v>51</v>
      </c>
      <c r="S1058">
        <v>75.599999999999994</v>
      </c>
      <c r="T1058">
        <v>9.8000000000000007</v>
      </c>
      <c r="U1058">
        <v>991.4</v>
      </c>
      <c r="V1058">
        <v>1019.4</v>
      </c>
      <c r="W1058">
        <v>1014.5</v>
      </c>
      <c r="X1058">
        <v>1016.6</v>
      </c>
      <c r="Y1058">
        <v>10.6</v>
      </c>
      <c r="Z1058">
        <v>3.9</v>
      </c>
      <c r="AA1058">
        <v>36528</v>
      </c>
    </row>
    <row r="1059" spans="1:27" x14ac:dyDescent="0.3">
      <c r="A1059" s="2">
        <v>44889</v>
      </c>
      <c r="B1059">
        <v>29152.147878854659</v>
      </c>
      <c r="C1059">
        <v>71900</v>
      </c>
      <c r="D1059">
        <f t="shared" si="32"/>
        <v>109325808.2</v>
      </c>
      <c r="E1059">
        <v>113999800</v>
      </c>
      <c r="F1059">
        <v>5.0999999999999996</v>
      </c>
      <c r="G1059">
        <v>1</v>
      </c>
      <c r="H1059">
        <v>13.1</v>
      </c>
      <c r="I1059" s="4">
        <v>4.68</v>
      </c>
      <c r="J1059">
        <v>3.4</v>
      </c>
      <c r="K1059">
        <v>160</v>
      </c>
      <c r="L1059">
        <v>3</v>
      </c>
      <c r="M1059">
        <v>320</v>
      </c>
      <c r="N1059">
        <v>1.3</v>
      </c>
      <c r="O1059">
        <v>1106</v>
      </c>
      <c r="P1059">
        <v>160</v>
      </c>
      <c r="Q1059">
        <v>2.2000000000000002</v>
      </c>
      <c r="R1059">
        <v>48</v>
      </c>
      <c r="S1059">
        <v>83.9</v>
      </c>
      <c r="T1059">
        <v>7.2</v>
      </c>
      <c r="U1059">
        <v>995.6</v>
      </c>
      <c r="V1059">
        <v>1023.9</v>
      </c>
      <c r="W1059">
        <v>1019.1</v>
      </c>
      <c r="X1059">
        <v>1021.6</v>
      </c>
      <c r="Y1059">
        <v>6.7</v>
      </c>
      <c r="Z1059">
        <v>-1.4</v>
      </c>
      <c r="AA1059">
        <v>36528</v>
      </c>
    </row>
    <row r="1060" spans="1:27" x14ac:dyDescent="0.3">
      <c r="A1060" s="2">
        <v>44890</v>
      </c>
      <c r="B1060">
        <v>30291.283733241082</v>
      </c>
      <c r="C1060">
        <v>75420</v>
      </c>
      <c r="D1060">
        <f t="shared" si="32"/>
        <v>118069203</v>
      </c>
      <c r="E1060">
        <v>123117000</v>
      </c>
      <c r="F1060">
        <v>4.9000000000000004</v>
      </c>
      <c r="G1060">
        <v>-1.4</v>
      </c>
      <c r="H1060">
        <v>13.9</v>
      </c>
      <c r="I1060" s="4">
        <v>5.26</v>
      </c>
      <c r="J1060">
        <v>4.2</v>
      </c>
      <c r="K1060">
        <v>250</v>
      </c>
      <c r="L1060">
        <v>2.9</v>
      </c>
      <c r="M1060">
        <v>320</v>
      </c>
      <c r="N1060">
        <v>1.2</v>
      </c>
      <c r="O1060">
        <v>997</v>
      </c>
      <c r="P1060">
        <v>320</v>
      </c>
      <c r="Q1060">
        <v>1.4</v>
      </c>
      <c r="R1060">
        <v>42</v>
      </c>
      <c r="S1060">
        <v>81.5</v>
      </c>
      <c r="T1060">
        <v>6.8</v>
      </c>
      <c r="U1060">
        <v>993.3</v>
      </c>
      <c r="V1060">
        <v>1024</v>
      </c>
      <c r="W1060">
        <v>1015.4</v>
      </c>
      <c r="X1060">
        <v>1019.3</v>
      </c>
      <c r="Y1060">
        <v>4.4000000000000004</v>
      </c>
      <c r="Z1060">
        <v>-5.3</v>
      </c>
      <c r="AA1060">
        <v>36528</v>
      </c>
    </row>
    <row r="1061" spans="1:27" x14ac:dyDescent="0.3">
      <c r="A1061" s="2">
        <v>44891</v>
      </c>
      <c r="B1061">
        <v>33262.659491032297</v>
      </c>
      <c r="C1061">
        <v>42000</v>
      </c>
      <c r="D1061">
        <f t="shared" si="32"/>
        <v>60440495.5</v>
      </c>
      <c r="E1061">
        <v>63024500</v>
      </c>
      <c r="F1061">
        <v>8</v>
      </c>
      <c r="G1061">
        <v>1.2</v>
      </c>
      <c r="H1061">
        <v>13.5</v>
      </c>
      <c r="I1061" s="4">
        <v>5.84</v>
      </c>
      <c r="J1061">
        <v>15.9</v>
      </c>
      <c r="K1061">
        <v>270</v>
      </c>
      <c r="L1061">
        <v>9.8000000000000007</v>
      </c>
      <c r="M1061">
        <v>290</v>
      </c>
      <c r="N1061">
        <v>4.2</v>
      </c>
      <c r="O1061">
        <v>3662</v>
      </c>
      <c r="P1061">
        <v>290</v>
      </c>
      <c r="Q1061">
        <v>-2.7</v>
      </c>
      <c r="R1061">
        <v>18</v>
      </c>
      <c r="S1061">
        <v>51.3</v>
      </c>
      <c r="T1061">
        <v>5.3</v>
      </c>
      <c r="U1061">
        <v>991.1</v>
      </c>
      <c r="V1061">
        <v>1021.1</v>
      </c>
      <c r="W1061">
        <v>1013.8</v>
      </c>
      <c r="X1061">
        <v>1016.7</v>
      </c>
      <c r="Y1061">
        <v>7.3</v>
      </c>
      <c r="Z1061">
        <v>-3.1</v>
      </c>
      <c r="AA1061">
        <v>36528</v>
      </c>
    </row>
    <row r="1062" spans="1:27" x14ac:dyDescent="0.3">
      <c r="A1062" s="2">
        <v>44892</v>
      </c>
      <c r="B1062">
        <v>0</v>
      </c>
      <c r="C1062">
        <v>0</v>
      </c>
      <c r="D1062">
        <f t="shared" si="32"/>
        <v>0</v>
      </c>
      <c r="E1062">
        <v>0</v>
      </c>
      <c r="F1062">
        <v>2.8</v>
      </c>
      <c r="G1062">
        <v>-4.3</v>
      </c>
      <c r="H1062">
        <v>12.4</v>
      </c>
      <c r="I1062" s="4">
        <v>6.42</v>
      </c>
      <c r="J1062">
        <v>3.7</v>
      </c>
      <c r="K1062">
        <v>320</v>
      </c>
      <c r="L1062">
        <v>3.1</v>
      </c>
      <c r="M1062">
        <v>320</v>
      </c>
      <c r="N1062">
        <v>1.3</v>
      </c>
      <c r="O1062">
        <v>1101</v>
      </c>
      <c r="P1062">
        <v>320</v>
      </c>
      <c r="Q1062">
        <v>-5.8</v>
      </c>
      <c r="R1062">
        <v>13</v>
      </c>
      <c r="S1062">
        <v>59</v>
      </c>
      <c r="T1062">
        <v>4</v>
      </c>
      <c r="U1062">
        <v>996.1</v>
      </c>
      <c r="V1062">
        <v>1023.9</v>
      </c>
      <c r="W1062">
        <v>1019.8</v>
      </c>
      <c r="X1062">
        <v>1022.3</v>
      </c>
      <c r="Y1062">
        <v>3.3</v>
      </c>
      <c r="Z1062">
        <v>-8.1</v>
      </c>
      <c r="AA1062">
        <v>36528</v>
      </c>
    </row>
    <row r="1063" spans="1:27" x14ac:dyDescent="0.3">
      <c r="A1063" s="2">
        <v>44893</v>
      </c>
      <c r="B1063">
        <v>32460.679125459421</v>
      </c>
      <c r="C1063">
        <v>93740</v>
      </c>
      <c r="D1063">
        <f t="shared" si="32"/>
        <v>162052970.79999998</v>
      </c>
      <c r="E1063">
        <v>168981200</v>
      </c>
      <c r="F1063">
        <v>7</v>
      </c>
      <c r="G1063">
        <v>-1.7</v>
      </c>
      <c r="H1063">
        <v>13.1</v>
      </c>
      <c r="I1063" s="4">
        <v>7</v>
      </c>
      <c r="J1063">
        <v>3.3</v>
      </c>
      <c r="K1063">
        <v>320</v>
      </c>
      <c r="L1063">
        <v>2.8</v>
      </c>
      <c r="M1063">
        <v>320</v>
      </c>
      <c r="N1063">
        <v>0.8</v>
      </c>
      <c r="O1063">
        <v>671</v>
      </c>
      <c r="P1063">
        <v>320</v>
      </c>
      <c r="Q1063">
        <v>4.0999999999999996</v>
      </c>
      <c r="R1063">
        <v>45</v>
      </c>
      <c r="S1063">
        <v>83.6</v>
      </c>
      <c r="T1063">
        <v>8.6999999999999993</v>
      </c>
      <c r="U1063">
        <v>992</v>
      </c>
      <c r="V1063">
        <v>1023.2</v>
      </c>
      <c r="W1063">
        <v>1010.7</v>
      </c>
      <c r="X1063">
        <v>1017.8</v>
      </c>
      <c r="Y1063">
        <v>5.3</v>
      </c>
      <c r="Z1063">
        <v>-4.4000000000000004</v>
      </c>
      <c r="AA1063">
        <v>36528</v>
      </c>
    </row>
    <row r="1064" spans="1:27" x14ac:dyDescent="0.3">
      <c r="A1064" s="2">
        <v>44894</v>
      </c>
      <c r="B1064">
        <v>31958.968915398309</v>
      </c>
      <c r="C1064">
        <v>54008</v>
      </c>
      <c r="D1064">
        <f t="shared" si="32"/>
        <v>98173884.899999991</v>
      </c>
      <c r="E1064">
        <v>102371100</v>
      </c>
      <c r="F1064">
        <v>10</v>
      </c>
      <c r="G1064">
        <v>2.9</v>
      </c>
      <c r="H1064">
        <v>15.2</v>
      </c>
      <c r="I1064" s="4">
        <v>13.6</v>
      </c>
      <c r="J1064">
        <v>15.2</v>
      </c>
      <c r="K1064">
        <v>270</v>
      </c>
      <c r="L1064">
        <v>8.4</v>
      </c>
      <c r="M1064">
        <v>290</v>
      </c>
      <c r="N1064">
        <v>4.5</v>
      </c>
      <c r="O1064">
        <v>3906</v>
      </c>
      <c r="P1064">
        <v>290</v>
      </c>
      <c r="Q1064">
        <v>3.6</v>
      </c>
      <c r="R1064">
        <v>35</v>
      </c>
      <c r="S1064">
        <v>67.900000000000006</v>
      </c>
      <c r="T1064">
        <v>9.1</v>
      </c>
      <c r="U1064">
        <v>988.5</v>
      </c>
      <c r="V1064">
        <v>1022.2</v>
      </c>
      <c r="W1064">
        <v>1008.2</v>
      </c>
      <c r="X1064">
        <v>1013.8</v>
      </c>
      <c r="Y1064">
        <v>9.1999999999999993</v>
      </c>
      <c r="Z1064">
        <v>2.8</v>
      </c>
      <c r="AA1064">
        <v>36528</v>
      </c>
    </row>
    <row r="1065" spans="1:27" x14ac:dyDescent="0.3">
      <c r="A1065" s="2">
        <v>44895</v>
      </c>
      <c r="B1065">
        <v>34405.617866557142</v>
      </c>
      <c r="C1065">
        <v>52036</v>
      </c>
      <c r="D1065">
        <f t="shared" si="32"/>
        <v>84543042.5</v>
      </c>
      <c r="E1065">
        <v>88157500</v>
      </c>
      <c r="F1065">
        <v>-3.3</v>
      </c>
      <c r="G1065">
        <v>-6</v>
      </c>
      <c r="H1065">
        <v>2.9</v>
      </c>
      <c r="I1065" s="4">
        <v>11.68571429</v>
      </c>
      <c r="J1065">
        <v>15.1</v>
      </c>
      <c r="K1065">
        <v>290</v>
      </c>
      <c r="L1065">
        <v>9.1</v>
      </c>
      <c r="M1065">
        <v>290</v>
      </c>
      <c r="N1065">
        <v>6</v>
      </c>
      <c r="O1065">
        <v>5196</v>
      </c>
      <c r="P1065">
        <v>290</v>
      </c>
      <c r="Q1065">
        <v>-15.7</v>
      </c>
      <c r="R1065">
        <v>27</v>
      </c>
      <c r="S1065">
        <v>38.4</v>
      </c>
      <c r="T1065">
        <v>1.8</v>
      </c>
      <c r="U1065">
        <v>1001.9</v>
      </c>
      <c r="V1065">
        <v>1032.9000000000001</v>
      </c>
      <c r="W1065">
        <v>1022</v>
      </c>
      <c r="X1065">
        <v>1028.9000000000001</v>
      </c>
      <c r="Y1065">
        <v>-1.1000000000000001</v>
      </c>
      <c r="Z1065">
        <v>-6.9</v>
      </c>
      <c r="AA1065">
        <v>36528</v>
      </c>
    </row>
    <row r="1066" spans="1:27" x14ac:dyDescent="0.3">
      <c r="A1066" s="2">
        <v>44896</v>
      </c>
      <c r="B1066">
        <v>32171.968094742049</v>
      </c>
      <c r="C1066">
        <v>30820</v>
      </c>
      <c r="D1066">
        <f>E1066*0.96</f>
        <v>83934418.560000002</v>
      </c>
      <c r="E1066">
        <v>87431686</v>
      </c>
      <c r="F1066">
        <v>-4</v>
      </c>
      <c r="G1066">
        <v>-7.6</v>
      </c>
      <c r="H1066">
        <v>-0.1</v>
      </c>
      <c r="I1066" s="4">
        <v>9.7714285709999995</v>
      </c>
      <c r="J1066">
        <v>11.9</v>
      </c>
      <c r="K1066">
        <v>270</v>
      </c>
      <c r="L1066">
        <v>7</v>
      </c>
      <c r="M1066">
        <v>290</v>
      </c>
      <c r="N1066">
        <v>4.2</v>
      </c>
      <c r="O1066">
        <v>3634</v>
      </c>
      <c r="P1066">
        <v>290</v>
      </c>
      <c r="Q1066">
        <v>-14.8</v>
      </c>
      <c r="R1066">
        <v>29</v>
      </c>
      <c r="S1066">
        <v>43.4</v>
      </c>
      <c r="T1066">
        <v>2</v>
      </c>
      <c r="U1066">
        <v>1003.6</v>
      </c>
      <c r="V1066">
        <v>1033</v>
      </c>
      <c r="W1066">
        <v>1028.2</v>
      </c>
      <c r="X1066">
        <v>1030.7</v>
      </c>
      <c r="Y1066">
        <v>-2.9</v>
      </c>
      <c r="Z1066">
        <v>-8.3000000000000007</v>
      </c>
      <c r="AA1066">
        <v>36547</v>
      </c>
    </row>
    <row r="1067" spans="1:27" x14ac:dyDescent="0.3">
      <c r="A1067" s="2">
        <v>44897</v>
      </c>
      <c r="B1067">
        <v>27251.430428626802</v>
      </c>
      <c r="C1067">
        <v>27410</v>
      </c>
      <c r="D1067">
        <f t="shared" ref="D1067:D1096" si="33">E1067*0.96</f>
        <v>53578944</v>
      </c>
      <c r="E1067">
        <v>55811400</v>
      </c>
      <c r="F1067">
        <v>-3</v>
      </c>
      <c r="G1067">
        <v>-9</v>
      </c>
      <c r="H1067">
        <v>2.4</v>
      </c>
      <c r="I1067" s="4">
        <v>7.8571428570000004</v>
      </c>
      <c r="J1067">
        <v>11.7</v>
      </c>
      <c r="K1067">
        <v>290</v>
      </c>
      <c r="L1067">
        <v>7.6</v>
      </c>
      <c r="M1067">
        <v>290</v>
      </c>
      <c r="N1067">
        <v>2.6</v>
      </c>
      <c r="O1067">
        <v>2242</v>
      </c>
      <c r="P1067">
        <v>290</v>
      </c>
      <c r="Q1067">
        <v>-10.7</v>
      </c>
      <c r="R1067">
        <v>34</v>
      </c>
      <c r="S1067">
        <v>57.8</v>
      </c>
      <c r="T1067">
        <v>2.7</v>
      </c>
      <c r="U1067">
        <v>1003</v>
      </c>
      <c r="V1067">
        <v>1032.9000000000001</v>
      </c>
      <c r="W1067">
        <v>1028.0999999999999</v>
      </c>
      <c r="X1067">
        <v>1030.0999999999999</v>
      </c>
      <c r="Y1067">
        <v>-2.4</v>
      </c>
      <c r="Z1067">
        <v>-12.7</v>
      </c>
      <c r="AA1067">
        <v>36547</v>
      </c>
    </row>
    <row r="1068" spans="1:27" x14ac:dyDescent="0.3">
      <c r="A1068" s="2">
        <v>44898</v>
      </c>
      <c r="B1068">
        <v>33208.274834564458</v>
      </c>
      <c r="C1068">
        <v>9620</v>
      </c>
      <c r="D1068">
        <f t="shared" si="33"/>
        <v>21140544</v>
      </c>
      <c r="E1068">
        <v>22021400</v>
      </c>
      <c r="F1068">
        <v>0.6</v>
      </c>
      <c r="G1068">
        <v>-5.9</v>
      </c>
      <c r="H1068">
        <v>4.7</v>
      </c>
      <c r="I1068" s="4">
        <v>5.9428571430000003</v>
      </c>
      <c r="J1068">
        <v>10.9</v>
      </c>
      <c r="K1068">
        <v>340</v>
      </c>
      <c r="L1068">
        <v>5.9</v>
      </c>
      <c r="M1068">
        <v>290</v>
      </c>
      <c r="N1068">
        <v>2.2000000000000002</v>
      </c>
      <c r="O1068">
        <v>1926</v>
      </c>
      <c r="P1068">
        <v>290</v>
      </c>
      <c r="Q1068">
        <v>-4.0999999999999996</v>
      </c>
      <c r="R1068">
        <v>53</v>
      </c>
      <c r="S1068">
        <v>71</v>
      </c>
      <c r="T1068">
        <v>4.5999999999999996</v>
      </c>
      <c r="U1068">
        <v>999.4</v>
      </c>
      <c r="V1068">
        <v>1029.5</v>
      </c>
      <c r="W1068">
        <v>1023.5</v>
      </c>
      <c r="X1068">
        <v>1025.9000000000001</v>
      </c>
      <c r="Y1068">
        <v>0.1</v>
      </c>
      <c r="Z1068">
        <v>-8.5</v>
      </c>
      <c r="AA1068">
        <v>36547</v>
      </c>
    </row>
    <row r="1069" spans="1:27" x14ac:dyDescent="0.3">
      <c r="A1069" s="2">
        <v>44899</v>
      </c>
      <c r="B1069">
        <v>0</v>
      </c>
      <c r="C1069">
        <v>0</v>
      </c>
      <c r="D1069">
        <f t="shared" si="33"/>
        <v>0</v>
      </c>
      <c r="E1069">
        <v>0</v>
      </c>
      <c r="F1069">
        <v>-0.4</v>
      </c>
      <c r="G1069">
        <v>-3.3</v>
      </c>
      <c r="H1069">
        <v>3.4</v>
      </c>
      <c r="I1069" s="4">
        <v>4.0285714290000003</v>
      </c>
      <c r="J1069">
        <v>14.1</v>
      </c>
      <c r="K1069">
        <v>290</v>
      </c>
      <c r="L1069">
        <v>8.6</v>
      </c>
      <c r="M1069">
        <v>320</v>
      </c>
      <c r="N1069">
        <v>5.7</v>
      </c>
      <c r="O1069">
        <v>4966</v>
      </c>
      <c r="P1069">
        <v>290</v>
      </c>
      <c r="Q1069">
        <v>-12.4</v>
      </c>
      <c r="R1069">
        <v>25</v>
      </c>
      <c r="S1069">
        <v>40.5</v>
      </c>
      <c r="T1069">
        <v>2.4</v>
      </c>
      <c r="U1069">
        <v>1002.1</v>
      </c>
      <c r="V1069">
        <v>1030.7</v>
      </c>
      <c r="W1069">
        <v>1024.5</v>
      </c>
      <c r="X1069">
        <v>1028.9000000000001</v>
      </c>
      <c r="Y1069">
        <v>0.5</v>
      </c>
      <c r="Z1069">
        <v>-3.8</v>
      </c>
      <c r="AA1069">
        <v>36547</v>
      </c>
    </row>
    <row r="1070" spans="1:27" x14ac:dyDescent="0.3">
      <c r="A1070" s="2">
        <v>44900</v>
      </c>
      <c r="B1070">
        <v>31341.208233276589</v>
      </c>
      <c r="C1070">
        <v>74905</v>
      </c>
      <c r="D1070">
        <f t="shared" si="33"/>
        <v>134885760</v>
      </c>
      <c r="E1070">
        <v>140506000</v>
      </c>
      <c r="F1070">
        <v>-1.3</v>
      </c>
      <c r="G1070">
        <v>-4</v>
      </c>
      <c r="H1070">
        <v>3.9</v>
      </c>
      <c r="I1070" s="4">
        <v>2.1142857140000002</v>
      </c>
      <c r="J1070">
        <v>12.3</v>
      </c>
      <c r="K1070">
        <v>320</v>
      </c>
      <c r="L1070">
        <v>8.4</v>
      </c>
      <c r="M1070">
        <v>320</v>
      </c>
      <c r="N1070">
        <v>4.2</v>
      </c>
      <c r="O1070">
        <v>3630</v>
      </c>
      <c r="P1070">
        <v>290</v>
      </c>
      <c r="Q1070">
        <v>-15.2</v>
      </c>
      <c r="R1070">
        <v>18</v>
      </c>
      <c r="S1070">
        <v>34.4</v>
      </c>
      <c r="T1070">
        <v>1.9</v>
      </c>
      <c r="U1070">
        <v>1000.9</v>
      </c>
      <c r="V1070">
        <v>1030.8</v>
      </c>
      <c r="W1070">
        <v>1024.8</v>
      </c>
      <c r="X1070">
        <v>1027.7</v>
      </c>
      <c r="Y1070">
        <v>-0.2</v>
      </c>
      <c r="Z1070">
        <v>-4.5999999999999996</v>
      </c>
      <c r="AA1070">
        <v>36547</v>
      </c>
    </row>
    <row r="1071" spans="1:27" x14ac:dyDescent="0.3">
      <c r="A1071" s="2">
        <v>44901</v>
      </c>
      <c r="B1071">
        <v>30819.105400348559</v>
      </c>
      <c r="C1071">
        <v>52469</v>
      </c>
      <c r="D1071">
        <f t="shared" si="33"/>
        <v>96712512</v>
      </c>
      <c r="E1071">
        <v>100742200</v>
      </c>
      <c r="F1071">
        <v>-1.2</v>
      </c>
      <c r="G1071">
        <v>-6.8</v>
      </c>
      <c r="H1071">
        <v>2.2000000000000002</v>
      </c>
      <c r="I1071" s="4">
        <v>0.2</v>
      </c>
      <c r="J1071">
        <v>14</v>
      </c>
      <c r="K1071">
        <v>290</v>
      </c>
      <c r="L1071">
        <v>9.3000000000000007</v>
      </c>
      <c r="M1071">
        <v>320</v>
      </c>
      <c r="N1071">
        <v>3.2</v>
      </c>
      <c r="O1071">
        <v>2804</v>
      </c>
      <c r="P1071">
        <v>290</v>
      </c>
      <c r="Q1071">
        <v>-6.4</v>
      </c>
      <c r="R1071">
        <v>40</v>
      </c>
      <c r="S1071">
        <v>68.099999999999994</v>
      </c>
      <c r="T1071">
        <v>3.9</v>
      </c>
      <c r="U1071">
        <v>996.7</v>
      </c>
      <c r="V1071">
        <v>1026.4000000000001</v>
      </c>
      <c r="W1071">
        <v>1021.4</v>
      </c>
      <c r="X1071">
        <v>1023.4</v>
      </c>
      <c r="Y1071">
        <v>-0.8</v>
      </c>
      <c r="Z1071">
        <v>-10.8</v>
      </c>
      <c r="AA1071">
        <v>36547</v>
      </c>
    </row>
    <row r="1072" spans="1:27" x14ac:dyDescent="0.3">
      <c r="A1072" s="2">
        <v>44902</v>
      </c>
      <c r="B1072">
        <v>33138.896694118397</v>
      </c>
      <c r="C1072">
        <v>61320</v>
      </c>
      <c r="D1072">
        <f t="shared" si="33"/>
        <v>100750464</v>
      </c>
      <c r="E1072">
        <v>104948400</v>
      </c>
      <c r="F1072">
        <v>4.0999999999999996</v>
      </c>
      <c r="G1072">
        <v>0.9</v>
      </c>
      <c r="H1072">
        <v>7.5</v>
      </c>
      <c r="I1072" s="4">
        <v>0</v>
      </c>
      <c r="J1072">
        <v>14.6</v>
      </c>
      <c r="K1072">
        <v>320</v>
      </c>
      <c r="L1072">
        <v>8.6</v>
      </c>
      <c r="M1072">
        <v>290</v>
      </c>
      <c r="N1072">
        <v>5.0999999999999996</v>
      </c>
      <c r="O1072">
        <v>4380</v>
      </c>
      <c r="P1072">
        <v>290</v>
      </c>
      <c r="Q1072">
        <v>-1.9</v>
      </c>
      <c r="R1072">
        <v>43</v>
      </c>
      <c r="S1072">
        <v>65.8</v>
      </c>
      <c r="T1072">
        <v>5.3</v>
      </c>
      <c r="U1072">
        <v>996.4</v>
      </c>
      <c r="V1072">
        <v>1024</v>
      </c>
      <c r="W1072">
        <v>1021.1</v>
      </c>
      <c r="X1072">
        <v>1022.5</v>
      </c>
      <c r="Y1072">
        <v>2.8</v>
      </c>
      <c r="Z1072">
        <v>-0.4</v>
      </c>
      <c r="AA1072">
        <v>36547</v>
      </c>
    </row>
    <row r="1073" spans="1:27" x14ac:dyDescent="0.3">
      <c r="A1073" s="2">
        <v>44903</v>
      </c>
      <c r="B1073">
        <v>32567.922783116239</v>
      </c>
      <c r="C1073">
        <v>72398</v>
      </c>
      <c r="D1073">
        <f t="shared" si="33"/>
        <v>116597472</v>
      </c>
      <c r="E1073">
        <v>121455700</v>
      </c>
      <c r="F1073">
        <v>3.6</v>
      </c>
      <c r="G1073">
        <v>-1.7</v>
      </c>
      <c r="H1073">
        <v>9.9</v>
      </c>
      <c r="I1073" s="4">
        <v>0</v>
      </c>
      <c r="J1073">
        <v>13.1</v>
      </c>
      <c r="K1073">
        <v>290</v>
      </c>
      <c r="L1073">
        <v>7.7</v>
      </c>
      <c r="M1073">
        <v>290</v>
      </c>
      <c r="N1073">
        <v>3.4</v>
      </c>
      <c r="O1073">
        <v>2902</v>
      </c>
      <c r="P1073">
        <v>290</v>
      </c>
      <c r="Q1073">
        <v>-6.7</v>
      </c>
      <c r="R1073">
        <v>22</v>
      </c>
      <c r="S1073">
        <v>49.5</v>
      </c>
      <c r="T1073">
        <v>3.8</v>
      </c>
      <c r="U1073">
        <v>999.2</v>
      </c>
      <c r="V1073">
        <v>1027.2</v>
      </c>
      <c r="W1073">
        <v>1023.8</v>
      </c>
      <c r="X1073">
        <v>1025.5</v>
      </c>
      <c r="Y1073">
        <v>2.4</v>
      </c>
      <c r="Z1073">
        <v>-6.3</v>
      </c>
      <c r="AA1073">
        <v>36547</v>
      </c>
    </row>
    <row r="1074" spans="1:27" x14ac:dyDescent="0.3">
      <c r="A1074" s="2">
        <v>44904</v>
      </c>
      <c r="B1074">
        <v>30017.263749714119</v>
      </c>
      <c r="C1074">
        <v>86505</v>
      </c>
      <c r="D1074">
        <f t="shared" si="33"/>
        <v>156560832</v>
      </c>
      <c r="E1074">
        <v>163084200</v>
      </c>
      <c r="F1074">
        <v>0.8</v>
      </c>
      <c r="G1074">
        <v>-5.9</v>
      </c>
      <c r="H1074">
        <v>7.1</v>
      </c>
      <c r="I1074" s="4">
        <v>0</v>
      </c>
      <c r="J1074">
        <v>8.5</v>
      </c>
      <c r="K1074">
        <v>340</v>
      </c>
      <c r="L1074">
        <v>6.1</v>
      </c>
      <c r="M1074">
        <v>320</v>
      </c>
      <c r="N1074">
        <v>1.2</v>
      </c>
      <c r="O1074">
        <v>1050</v>
      </c>
      <c r="P1074">
        <v>140</v>
      </c>
      <c r="Q1074">
        <v>-4.5</v>
      </c>
      <c r="R1074">
        <v>41</v>
      </c>
      <c r="S1074">
        <v>70.099999999999994</v>
      </c>
      <c r="T1074">
        <v>4.4000000000000004</v>
      </c>
      <c r="U1074">
        <v>997.1</v>
      </c>
      <c r="V1074">
        <v>1026</v>
      </c>
      <c r="W1074">
        <v>1020.8</v>
      </c>
      <c r="X1074">
        <v>1023.5</v>
      </c>
      <c r="Y1074">
        <v>1.2</v>
      </c>
      <c r="Z1074">
        <v>-8.9</v>
      </c>
      <c r="AA1074">
        <v>36547</v>
      </c>
    </row>
    <row r="1075" spans="1:27" x14ac:dyDescent="0.3">
      <c r="A1075" s="2">
        <v>44905</v>
      </c>
      <c r="B1075">
        <v>37975.318447654106</v>
      </c>
      <c r="C1075">
        <v>13370</v>
      </c>
      <c r="D1075">
        <f t="shared" si="33"/>
        <v>24714144</v>
      </c>
      <c r="E1075">
        <v>25743900</v>
      </c>
      <c r="F1075">
        <v>1.6</v>
      </c>
      <c r="G1075">
        <v>-5.6</v>
      </c>
      <c r="H1075">
        <v>7.8</v>
      </c>
      <c r="I1075" s="4">
        <v>0</v>
      </c>
      <c r="J1075">
        <v>9.6999999999999993</v>
      </c>
      <c r="K1075">
        <v>320</v>
      </c>
      <c r="L1075">
        <v>6.4</v>
      </c>
      <c r="M1075">
        <v>320</v>
      </c>
      <c r="N1075">
        <v>1.7</v>
      </c>
      <c r="O1075">
        <v>1452</v>
      </c>
      <c r="P1075">
        <v>340</v>
      </c>
      <c r="Q1075">
        <v>-3.7</v>
      </c>
      <c r="R1075">
        <v>36</v>
      </c>
      <c r="S1075">
        <v>70.599999999999994</v>
      </c>
      <c r="T1075">
        <v>4.7</v>
      </c>
      <c r="U1075">
        <v>994</v>
      </c>
      <c r="V1075">
        <v>1022.9</v>
      </c>
      <c r="W1075">
        <v>1016.6</v>
      </c>
      <c r="X1075">
        <v>1020.3</v>
      </c>
      <c r="Y1075">
        <v>0.1</v>
      </c>
      <c r="Z1075">
        <v>-10.3</v>
      </c>
      <c r="AA1075">
        <v>36547</v>
      </c>
    </row>
    <row r="1076" spans="1:27" x14ac:dyDescent="0.3">
      <c r="A1076" s="2">
        <v>44906</v>
      </c>
      <c r="B1076">
        <v>0</v>
      </c>
      <c r="C1076">
        <v>0</v>
      </c>
      <c r="D1076">
        <f t="shared" si="33"/>
        <v>0</v>
      </c>
      <c r="E1076">
        <v>0</v>
      </c>
      <c r="F1076">
        <v>0.8</v>
      </c>
      <c r="G1076">
        <v>-5.4</v>
      </c>
      <c r="H1076">
        <v>7.9</v>
      </c>
      <c r="I1076" s="4">
        <v>0</v>
      </c>
      <c r="J1076">
        <v>9.6</v>
      </c>
      <c r="K1076">
        <v>320</v>
      </c>
      <c r="L1076">
        <v>6.8</v>
      </c>
      <c r="M1076">
        <v>320</v>
      </c>
      <c r="N1076">
        <v>2.4</v>
      </c>
      <c r="O1076">
        <v>2081</v>
      </c>
      <c r="P1076">
        <v>320</v>
      </c>
      <c r="Q1076">
        <v>-5.7</v>
      </c>
      <c r="R1076">
        <v>38</v>
      </c>
      <c r="S1076">
        <v>65.5</v>
      </c>
      <c r="T1076">
        <v>4</v>
      </c>
      <c r="U1076">
        <v>996.2</v>
      </c>
      <c r="V1076">
        <v>1025.3</v>
      </c>
      <c r="W1076">
        <v>1019.4</v>
      </c>
      <c r="X1076">
        <v>1022.6</v>
      </c>
      <c r="Y1076">
        <v>0.8</v>
      </c>
      <c r="Z1076">
        <v>-10.3</v>
      </c>
      <c r="AA1076">
        <v>36547</v>
      </c>
    </row>
    <row r="1077" spans="1:27" x14ac:dyDescent="0.3">
      <c r="A1077" s="2">
        <v>44907</v>
      </c>
      <c r="B1077">
        <v>30306.09241373328</v>
      </c>
      <c r="C1077">
        <v>79232.5</v>
      </c>
      <c r="D1077">
        <f t="shared" si="33"/>
        <v>143393568</v>
      </c>
      <c r="E1077">
        <v>149368300</v>
      </c>
      <c r="F1077">
        <v>1.7</v>
      </c>
      <c r="G1077">
        <v>-4.4000000000000004</v>
      </c>
      <c r="H1077">
        <v>7.9</v>
      </c>
      <c r="I1077" s="4">
        <v>0</v>
      </c>
      <c r="J1077">
        <v>11.6</v>
      </c>
      <c r="K1077">
        <v>320</v>
      </c>
      <c r="L1077">
        <v>8.1999999999999993</v>
      </c>
      <c r="M1077">
        <v>320</v>
      </c>
      <c r="N1077">
        <v>1.7</v>
      </c>
      <c r="O1077">
        <v>1503</v>
      </c>
      <c r="P1077">
        <v>320</v>
      </c>
      <c r="Q1077">
        <v>-3.5</v>
      </c>
      <c r="R1077">
        <v>44</v>
      </c>
      <c r="S1077">
        <v>69.599999999999994</v>
      </c>
      <c r="T1077">
        <v>4.8</v>
      </c>
      <c r="U1077">
        <v>993.9</v>
      </c>
      <c r="V1077">
        <v>1025.5</v>
      </c>
      <c r="W1077">
        <v>1016</v>
      </c>
      <c r="X1077">
        <v>1020.2</v>
      </c>
      <c r="Y1077">
        <v>1.1000000000000001</v>
      </c>
      <c r="Z1077">
        <v>-8.1</v>
      </c>
      <c r="AA1077">
        <v>36547</v>
      </c>
    </row>
    <row r="1078" spans="1:27" x14ac:dyDescent="0.3">
      <c r="A1078" s="2">
        <v>44908</v>
      </c>
      <c r="B1078">
        <v>32850.659281278044</v>
      </c>
      <c r="C1078">
        <v>59960</v>
      </c>
      <c r="D1078">
        <f t="shared" si="33"/>
        <v>102140160</v>
      </c>
      <c r="E1078">
        <v>106396000</v>
      </c>
      <c r="F1078">
        <v>1.2</v>
      </c>
      <c r="G1078">
        <v>-3.8</v>
      </c>
      <c r="H1078">
        <v>3.7</v>
      </c>
      <c r="I1078" s="4">
        <v>6.4</v>
      </c>
      <c r="J1078">
        <v>15.6</v>
      </c>
      <c r="K1078">
        <v>320</v>
      </c>
      <c r="L1078">
        <v>9.4</v>
      </c>
      <c r="M1078">
        <v>320</v>
      </c>
      <c r="N1078">
        <v>4.2</v>
      </c>
      <c r="O1078">
        <v>3611</v>
      </c>
      <c r="P1078">
        <v>290</v>
      </c>
      <c r="Q1078">
        <v>-2.2999999999999998</v>
      </c>
      <c r="R1078">
        <v>64</v>
      </c>
      <c r="S1078">
        <v>78.099999999999994</v>
      </c>
      <c r="T1078">
        <v>5.2</v>
      </c>
      <c r="U1078">
        <v>990.4</v>
      </c>
      <c r="V1078">
        <v>1019.8</v>
      </c>
      <c r="W1078">
        <v>1015.2</v>
      </c>
      <c r="X1078">
        <v>1016.7</v>
      </c>
      <c r="Y1078">
        <v>1.9</v>
      </c>
      <c r="Z1078">
        <v>-3.8</v>
      </c>
      <c r="AA1078">
        <v>36547</v>
      </c>
    </row>
    <row r="1079" spans="1:27" x14ac:dyDescent="0.3">
      <c r="A1079" s="2">
        <v>44909</v>
      </c>
      <c r="B1079">
        <v>29988.30394842731</v>
      </c>
      <c r="C1079">
        <v>64900</v>
      </c>
      <c r="D1079">
        <f t="shared" si="33"/>
        <v>120071808</v>
      </c>
      <c r="E1079">
        <v>125074800</v>
      </c>
      <c r="F1079">
        <v>-7.6</v>
      </c>
      <c r="G1079">
        <v>-10</v>
      </c>
      <c r="H1079">
        <v>-3.7</v>
      </c>
      <c r="I1079" s="4">
        <v>3.8</v>
      </c>
      <c r="J1079">
        <v>17.3</v>
      </c>
      <c r="K1079">
        <v>290</v>
      </c>
      <c r="L1079">
        <v>10.4</v>
      </c>
      <c r="M1079">
        <v>320</v>
      </c>
      <c r="N1079">
        <v>6.1</v>
      </c>
      <c r="O1079">
        <v>5295</v>
      </c>
      <c r="P1079">
        <v>290</v>
      </c>
      <c r="Q1079">
        <v>-15.6</v>
      </c>
      <c r="R1079">
        <v>43</v>
      </c>
      <c r="S1079">
        <v>53</v>
      </c>
      <c r="T1079">
        <v>1.8</v>
      </c>
      <c r="U1079">
        <v>998.8</v>
      </c>
      <c r="V1079">
        <v>1028</v>
      </c>
      <c r="W1079">
        <v>1019.8</v>
      </c>
      <c r="X1079">
        <v>1026.2</v>
      </c>
      <c r="Y1079">
        <v>0.5</v>
      </c>
      <c r="Z1079">
        <v>-11.8</v>
      </c>
      <c r="AA1079">
        <v>36547</v>
      </c>
    </row>
    <row r="1080" spans="1:27" x14ac:dyDescent="0.3">
      <c r="A1080" s="2">
        <v>44910</v>
      </c>
      <c r="B1080">
        <v>31160.079884617131</v>
      </c>
      <c r="C1080">
        <v>38010</v>
      </c>
      <c r="D1080">
        <f t="shared" si="33"/>
        <v>82517184</v>
      </c>
      <c r="E1080">
        <v>85955400</v>
      </c>
      <c r="F1080">
        <v>-6.1</v>
      </c>
      <c r="G1080">
        <v>-12.7</v>
      </c>
      <c r="H1080">
        <v>0.8</v>
      </c>
      <c r="I1080" s="4">
        <v>1.2</v>
      </c>
      <c r="J1080">
        <v>12.7</v>
      </c>
      <c r="K1080">
        <v>320</v>
      </c>
      <c r="L1080">
        <v>7.7</v>
      </c>
      <c r="M1080">
        <v>290</v>
      </c>
      <c r="N1080">
        <v>1.6</v>
      </c>
      <c r="O1080">
        <v>1369</v>
      </c>
      <c r="P1080">
        <v>290</v>
      </c>
      <c r="Q1080">
        <v>-9.4</v>
      </c>
      <c r="R1080">
        <v>58</v>
      </c>
      <c r="S1080">
        <v>77.900000000000006</v>
      </c>
      <c r="T1080">
        <v>3.1</v>
      </c>
      <c r="U1080">
        <v>998.6</v>
      </c>
      <c r="V1080">
        <v>1029.2</v>
      </c>
      <c r="W1080">
        <v>1023.3</v>
      </c>
      <c r="X1080">
        <v>1025.9000000000001</v>
      </c>
      <c r="Y1080">
        <v>-0.7</v>
      </c>
      <c r="Z1080">
        <v>-15.7</v>
      </c>
      <c r="AA1080">
        <v>36547</v>
      </c>
    </row>
    <row r="1081" spans="1:27" x14ac:dyDescent="0.3">
      <c r="A1081" s="2">
        <v>44911</v>
      </c>
      <c r="B1081">
        <v>28714.123910582999</v>
      </c>
      <c r="C1081">
        <v>46390</v>
      </c>
      <c r="D1081">
        <f t="shared" si="33"/>
        <v>82399296</v>
      </c>
      <c r="E1081">
        <v>85832600</v>
      </c>
      <c r="F1081">
        <v>-4</v>
      </c>
      <c r="G1081">
        <v>-7.6</v>
      </c>
      <c r="H1081">
        <v>-0.6</v>
      </c>
      <c r="I1081" s="4">
        <v>1.65</v>
      </c>
      <c r="J1081">
        <v>14.8</v>
      </c>
      <c r="K1081">
        <v>320</v>
      </c>
      <c r="L1081">
        <v>9.9</v>
      </c>
      <c r="M1081">
        <v>320</v>
      </c>
      <c r="N1081">
        <v>3.8</v>
      </c>
      <c r="O1081">
        <v>3268</v>
      </c>
      <c r="P1081">
        <v>320</v>
      </c>
      <c r="Q1081">
        <v>-12</v>
      </c>
      <c r="R1081">
        <v>36</v>
      </c>
      <c r="S1081">
        <v>54.4</v>
      </c>
      <c r="T1081">
        <v>2.5</v>
      </c>
      <c r="U1081">
        <v>1001.6</v>
      </c>
      <c r="V1081">
        <v>1031.5</v>
      </c>
      <c r="W1081">
        <v>1023.9</v>
      </c>
      <c r="X1081">
        <v>1028.7</v>
      </c>
      <c r="Y1081">
        <v>-0.1</v>
      </c>
      <c r="Z1081">
        <v>-7.6</v>
      </c>
      <c r="AA1081">
        <v>36547</v>
      </c>
    </row>
    <row r="1082" spans="1:27" x14ac:dyDescent="0.3">
      <c r="A1082" s="2">
        <v>44912</v>
      </c>
      <c r="B1082">
        <v>21607.38291150644</v>
      </c>
      <c r="C1082">
        <v>4630</v>
      </c>
      <c r="D1082">
        <f t="shared" si="33"/>
        <v>10243104</v>
      </c>
      <c r="E1082">
        <v>10669900</v>
      </c>
      <c r="F1082">
        <v>-6.2</v>
      </c>
      <c r="G1082">
        <v>-9</v>
      </c>
      <c r="H1082">
        <v>-2.5</v>
      </c>
      <c r="I1082" s="4">
        <v>2.1</v>
      </c>
      <c r="J1082">
        <v>12.1</v>
      </c>
      <c r="K1082">
        <v>320</v>
      </c>
      <c r="L1082">
        <v>8.4</v>
      </c>
      <c r="M1082">
        <v>320</v>
      </c>
      <c r="N1082">
        <v>4.2</v>
      </c>
      <c r="O1082">
        <v>3671</v>
      </c>
      <c r="P1082">
        <v>290</v>
      </c>
      <c r="Q1082">
        <v>-14.3</v>
      </c>
      <c r="R1082">
        <v>35</v>
      </c>
      <c r="S1082">
        <v>53.6</v>
      </c>
      <c r="T1082">
        <v>2.1</v>
      </c>
      <c r="U1082">
        <v>996.8</v>
      </c>
      <c r="V1082">
        <v>1028.7</v>
      </c>
      <c r="W1082">
        <v>1021.4</v>
      </c>
      <c r="X1082">
        <v>1024</v>
      </c>
      <c r="Y1082">
        <v>-1.2</v>
      </c>
      <c r="Z1082">
        <v>-11.2</v>
      </c>
      <c r="AA1082">
        <v>36547</v>
      </c>
    </row>
    <row r="1083" spans="1:27" x14ac:dyDescent="0.3">
      <c r="A1083" s="2">
        <v>44913</v>
      </c>
      <c r="B1083">
        <v>0</v>
      </c>
      <c r="C1083">
        <v>0</v>
      </c>
      <c r="D1083">
        <f t="shared" si="33"/>
        <v>0</v>
      </c>
      <c r="E1083">
        <v>0</v>
      </c>
      <c r="F1083">
        <v>-8.9</v>
      </c>
      <c r="G1083">
        <v>-11.4</v>
      </c>
      <c r="H1083">
        <v>-6</v>
      </c>
      <c r="I1083" s="4">
        <v>2.5499999999999998</v>
      </c>
      <c r="J1083">
        <v>15.5</v>
      </c>
      <c r="K1083">
        <v>320</v>
      </c>
      <c r="L1083">
        <v>8.9</v>
      </c>
      <c r="M1083">
        <v>320</v>
      </c>
      <c r="N1083">
        <v>6.1</v>
      </c>
      <c r="O1083">
        <v>5301</v>
      </c>
      <c r="P1083">
        <v>290</v>
      </c>
      <c r="Q1083">
        <v>-17.7</v>
      </c>
      <c r="R1083">
        <v>35</v>
      </c>
      <c r="S1083">
        <v>49.1</v>
      </c>
      <c r="T1083">
        <v>1.5</v>
      </c>
      <c r="U1083">
        <v>994.6</v>
      </c>
      <c r="V1083">
        <v>1023.9</v>
      </c>
      <c r="W1083">
        <v>1019.9</v>
      </c>
      <c r="X1083">
        <v>1022.1</v>
      </c>
      <c r="Y1083">
        <v>-4.2</v>
      </c>
      <c r="Z1083">
        <v>-12</v>
      </c>
      <c r="AA1083">
        <v>36547</v>
      </c>
    </row>
    <row r="1084" spans="1:27" x14ac:dyDescent="0.3">
      <c r="A1084" s="2">
        <v>44914</v>
      </c>
      <c r="B1084">
        <v>30465.373737657261</v>
      </c>
      <c r="C1084">
        <v>50330</v>
      </c>
      <c r="D1084">
        <f t="shared" si="33"/>
        <v>101502336</v>
      </c>
      <c r="E1084">
        <v>105731600</v>
      </c>
      <c r="F1084">
        <v>-5.9</v>
      </c>
      <c r="G1084">
        <v>-9.6</v>
      </c>
      <c r="H1084">
        <v>-2.7</v>
      </c>
      <c r="I1084" s="4">
        <v>3</v>
      </c>
      <c r="J1084">
        <v>13.9</v>
      </c>
      <c r="K1084">
        <v>320</v>
      </c>
      <c r="L1084">
        <v>9.6999999999999993</v>
      </c>
      <c r="M1084">
        <v>320</v>
      </c>
      <c r="N1084">
        <v>5.8</v>
      </c>
      <c r="O1084">
        <v>5014</v>
      </c>
      <c r="P1084">
        <v>320</v>
      </c>
      <c r="Q1084">
        <v>-13.2</v>
      </c>
      <c r="R1084">
        <v>44</v>
      </c>
      <c r="S1084">
        <v>56.8</v>
      </c>
      <c r="T1084">
        <v>2.2000000000000002</v>
      </c>
      <c r="U1084">
        <v>998.9</v>
      </c>
      <c r="V1084">
        <v>1028.4000000000001</v>
      </c>
      <c r="W1084">
        <v>1023.5</v>
      </c>
      <c r="X1084">
        <v>1026.2</v>
      </c>
      <c r="Y1084">
        <v>-4.2</v>
      </c>
      <c r="Z1084">
        <v>-10.5</v>
      </c>
      <c r="AA1084">
        <v>36547</v>
      </c>
    </row>
    <row r="1085" spans="1:27" x14ac:dyDescent="0.3">
      <c r="A1085" s="2">
        <v>44915</v>
      </c>
      <c r="B1085">
        <v>30981.39828878393</v>
      </c>
      <c r="C1085">
        <v>58670</v>
      </c>
      <c r="D1085">
        <f t="shared" si="33"/>
        <v>119618496</v>
      </c>
      <c r="E1085">
        <v>124602600</v>
      </c>
      <c r="F1085">
        <v>-4.2</v>
      </c>
      <c r="G1085">
        <v>-11.3</v>
      </c>
      <c r="H1085">
        <v>1.7</v>
      </c>
      <c r="I1085" s="4">
        <v>3.45</v>
      </c>
      <c r="J1085">
        <v>11.8</v>
      </c>
      <c r="K1085">
        <v>290</v>
      </c>
      <c r="L1085">
        <v>7</v>
      </c>
      <c r="M1085">
        <v>290</v>
      </c>
      <c r="N1085">
        <v>2.7</v>
      </c>
      <c r="O1085">
        <v>2346</v>
      </c>
      <c r="P1085">
        <v>290</v>
      </c>
      <c r="Q1085">
        <v>-10.199999999999999</v>
      </c>
      <c r="R1085">
        <v>37</v>
      </c>
      <c r="S1085">
        <v>65.099999999999994</v>
      </c>
      <c r="T1085">
        <v>2.8</v>
      </c>
      <c r="U1085">
        <v>999.8</v>
      </c>
      <c r="V1085">
        <v>1031</v>
      </c>
      <c r="W1085">
        <v>1023</v>
      </c>
      <c r="X1085">
        <v>1026.9000000000001</v>
      </c>
      <c r="Y1085">
        <v>-3.4</v>
      </c>
      <c r="Z1085">
        <v>-15.6</v>
      </c>
      <c r="AA1085">
        <v>36547</v>
      </c>
    </row>
    <row r="1086" spans="1:27" x14ac:dyDescent="0.3">
      <c r="A1086" s="2">
        <v>44916</v>
      </c>
      <c r="B1086">
        <v>32477.117830829029</v>
      </c>
      <c r="C1086">
        <v>108841</v>
      </c>
      <c r="D1086">
        <f t="shared" si="33"/>
        <v>205002144</v>
      </c>
      <c r="E1086">
        <v>213543900</v>
      </c>
      <c r="F1086">
        <v>-2.2999999999999998</v>
      </c>
      <c r="G1086">
        <v>-5.7</v>
      </c>
      <c r="H1086">
        <v>-0.4</v>
      </c>
      <c r="I1086" s="4">
        <v>3.9</v>
      </c>
      <c r="J1086">
        <v>8.5</v>
      </c>
      <c r="K1086">
        <v>360</v>
      </c>
      <c r="L1086">
        <v>4.4000000000000004</v>
      </c>
      <c r="M1086">
        <v>290</v>
      </c>
      <c r="N1086">
        <v>0.7</v>
      </c>
      <c r="O1086">
        <v>624</v>
      </c>
      <c r="P1086">
        <v>160</v>
      </c>
      <c r="Q1086">
        <v>-3.6</v>
      </c>
      <c r="R1086">
        <v>70</v>
      </c>
      <c r="S1086">
        <v>90.8</v>
      </c>
      <c r="T1086">
        <v>4.7</v>
      </c>
      <c r="U1086">
        <v>986.8</v>
      </c>
      <c r="V1086">
        <v>1023.5</v>
      </c>
      <c r="W1086">
        <v>1008.6</v>
      </c>
      <c r="X1086">
        <v>1013.4</v>
      </c>
      <c r="Y1086">
        <v>-1.3</v>
      </c>
      <c r="Z1086">
        <v>-8</v>
      </c>
      <c r="AA1086">
        <v>36547</v>
      </c>
    </row>
    <row r="1087" spans="1:27" x14ac:dyDescent="0.3">
      <c r="A1087" s="2">
        <v>44917</v>
      </c>
      <c r="B1087">
        <v>27914.620647721011</v>
      </c>
      <c r="C1087">
        <v>35010</v>
      </c>
      <c r="D1087">
        <f t="shared" si="33"/>
        <v>67039968</v>
      </c>
      <c r="E1087">
        <v>69833300</v>
      </c>
      <c r="F1087">
        <v>-6.2</v>
      </c>
      <c r="G1087">
        <v>-10.6</v>
      </c>
      <c r="H1087">
        <v>0.3</v>
      </c>
      <c r="I1087" s="4">
        <v>3.4666666670000001</v>
      </c>
      <c r="J1087">
        <v>18.2</v>
      </c>
      <c r="K1087">
        <v>320</v>
      </c>
      <c r="L1087">
        <v>10.1</v>
      </c>
      <c r="M1087">
        <v>320</v>
      </c>
      <c r="N1087">
        <v>7.3</v>
      </c>
      <c r="O1087">
        <v>6344</v>
      </c>
      <c r="P1087">
        <v>320</v>
      </c>
      <c r="Q1087">
        <v>-14.3</v>
      </c>
      <c r="R1087">
        <v>39</v>
      </c>
      <c r="S1087">
        <v>53</v>
      </c>
      <c r="T1087">
        <v>2.1</v>
      </c>
      <c r="U1087">
        <v>980.9</v>
      </c>
      <c r="V1087">
        <v>1009.2</v>
      </c>
      <c r="W1087">
        <v>1005.2</v>
      </c>
      <c r="X1087">
        <v>1007.7</v>
      </c>
      <c r="Y1087">
        <v>-1.8</v>
      </c>
      <c r="Z1087">
        <v>-13.3</v>
      </c>
      <c r="AA1087">
        <v>36547</v>
      </c>
    </row>
    <row r="1088" spans="1:27" x14ac:dyDescent="0.3">
      <c r="A1088" s="2">
        <v>44918</v>
      </c>
      <c r="B1088">
        <v>32630.179854703889</v>
      </c>
      <c r="C1088">
        <v>48492.5</v>
      </c>
      <c r="D1088">
        <f t="shared" si="33"/>
        <v>109671264</v>
      </c>
      <c r="E1088">
        <v>114240900</v>
      </c>
      <c r="F1088">
        <v>-10.8</v>
      </c>
      <c r="G1088">
        <v>-12.7</v>
      </c>
      <c r="H1088">
        <v>-7.7</v>
      </c>
      <c r="I1088" s="4">
        <v>3.0333333329999999</v>
      </c>
      <c r="J1088">
        <v>20.8</v>
      </c>
      <c r="K1088">
        <v>320</v>
      </c>
      <c r="L1088">
        <v>13.8</v>
      </c>
      <c r="M1088">
        <v>320</v>
      </c>
      <c r="N1088">
        <v>9</v>
      </c>
      <c r="O1088">
        <v>7816</v>
      </c>
      <c r="P1088">
        <v>320</v>
      </c>
      <c r="Q1088">
        <v>-16.600000000000001</v>
      </c>
      <c r="R1088">
        <v>53</v>
      </c>
      <c r="S1088">
        <v>62.1</v>
      </c>
      <c r="T1088">
        <v>1.7</v>
      </c>
      <c r="U1088">
        <v>983.2</v>
      </c>
      <c r="V1088">
        <v>1016</v>
      </c>
      <c r="W1088">
        <v>1007.3</v>
      </c>
      <c r="X1088">
        <v>1010.5</v>
      </c>
      <c r="Y1088">
        <v>-5</v>
      </c>
      <c r="Z1088">
        <v>-13.6</v>
      </c>
      <c r="AA1088">
        <v>36547</v>
      </c>
    </row>
    <row r="1089" spans="1:27" x14ac:dyDescent="0.3">
      <c r="A1089" s="2">
        <v>44919</v>
      </c>
      <c r="B1089">
        <v>40969.596552451549</v>
      </c>
      <c r="C1089">
        <v>7210</v>
      </c>
      <c r="D1089">
        <f t="shared" si="33"/>
        <v>18728928</v>
      </c>
      <c r="E1089">
        <v>19509300</v>
      </c>
      <c r="F1089">
        <v>-10.199999999999999</v>
      </c>
      <c r="G1089">
        <v>-16.3</v>
      </c>
      <c r="H1089">
        <v>-2.6</v>
      </c>
      <c r="I1089" s="4">
        <v>2.6</v>
      </c>
      <c r="J1089">
        <v>13.4</v>
      </c>
      <c r="K1089">
        <v>320</v>
      </c>
      <c r="L1089">
        <v>8.9</v>
      </c>
      <c r="M1089">
        <v>320</v>
      </c>
      <c r="N1089">
        <v>1.8</v>
      </c>
      <c r="O1089">
        <v>1542</v>
      </c>
      <c r="P1089">
        <v>160</v>
      </c>
      <c r="Q1089">
        <v>-14.9</v>
      </c>
      <c r="R1089">
        <v>46</v>
      </c>
      <c r="S1089">
        <v>69.900000000000006</v>
      </c>
      <c r="T1089">
        <v>2</v>
      </c>
      <c r="U1089">
        <v>992.3</v>
      </c>
      <c r="V1089">
        <v>1021.6</v>
      </c>
      <c r="W1089">
        <v>1015.9</v>
      </c>
      <c r="X1089">
        <v>1019.8</v>
      </c>
      <c r="Y1089">
        <v>-6.3</v>
      </c>
      <c r="Z1089">
        <v>-19.3</v>
      </c>
      <c r="AA1089">
        <v>36547</v>
      </c>
    </row>
    <row r="1090" spans="1:27" x14ac:dyDescent="0.3">
      <c r="A1090" s="2">
        <v>44920</v>
      </c>
      <c r="B1090">
        <v>0</v>
      </c>
      <c r="C1090">
        <v>0</v>
      </c>
      <c r="D1090">
        <f t="shared" si="33"/>
        <v>0</v>
      </c>
      <c r="E1090">
        <v>0</v>
      </c>
      <c r="F1090">
        <v>-7</v>
      </c>
      <c r="G1090">
        <v>-14.7</v>
      </c>
      <c r="H1090">
        <v>-0.6</v>
      </c>
      <c r="I1090" s="4">
        <v>2.1666666669999999</v>
      </c>
      <c r="J1090">
        <v>12.4</v>
      </c>
      <c r="K1090">
        <v>320</v>
      </c>
      <c r="L1090">
        <v>8.5</v>
      </c>
      <c r="M1090">
        <v>320</v>
      </c>
      <c r="N1090">
        <v>3.3</v>
      </c>
      <c r="O1090">
        <v>2880</v>
      </c>
      <c r="P1090">
        <v>320</v>
      </c>
      <c r="Q1090">
        <v>-11.9</v>
      </c>
      <c r="R1090">
        <v>48</v>
      </c>
      <c r="S1090">
        <v>70.3</v>
      </c>
      <c r="T1090">
        <v>2.5</v>
      </c>
      <c r="U1090">
        <v>995.5</v>
      </c>
      <c r="V1090">
        <v>1024.7</v>
      </c>
      <c r="W1090">
        <v>1020.3</v>
      </c>
      <c r="X1090">
        <v>1022.7</v>
      </c>
      <c r="Y1090">
        <v>-5.8</v>
      </c>
      <c r="Z1090">
        <v>-18.3</v>
      </c>
      <c r="AA1090">
        <v>36547</v>
      </c>
    </row>
    <row r="1091" spans="1:27" x14ac:dyDescent="0.3">
      <c r="A1091" s="2">
        <v>44921</v>
      </c>
      <c r="B1091">
        <v>31564.454812889118</v>
      </c>
      <c r="C1091">
        <v>93470</v>
      </c>
      <c r="D1091">
        <f t="shared" si="33"/>
        <v>183842496</v>
      </c>
      <c r="E1091">
        <v>191502600</v>
      </c>
      <c r="F1091">
        <v>-6.7</v>
      </c>
      <c r="G1091">
        <v>-12.6</v>
      </c>
      <c r="H1091">
        <v>0.4</v>
      </c>
      <c r="I1091" s="4">
        <v>1.733333333</v>
      </c>
      <c r="J1091">
        <v>4</v>
      </c>
      <c r="K1091">
        <v>320</v>
      </c>
      <c r="L1091">
        <v>2.7</v>
      </c>
      <c r="M1091">
        <v>320</v>
      </c>
      <c r="N1091">
        <v>0.9</v>
      </c>
      <c r="O1091">
        <v>762</v>
      </c>
      <c r="P1091">
        <v>160</v>
      </c>
      <c r="Q1091">
        <v>-10.8</v>
      </c>
      <c r="R1091">
        <v>50</v>
      </c>
      <c r="S1091">
        <v>74.3</v>
      </c>
      <c r="T1091">
        <v>2.7</v>
      </c>
      <c r="U1091">
        <v>998.9</v>
      </c>
      <c r="V1091">
        <v>1028</v>
      </c>
      <c r="W1091">
        <v>1024.4000000000001</v>
      </c>
      <c r="X1091">
        <v>1026.2</v>
      </c>
      <c r="Y1091">
        <v>-5.3</v>
      </c>
      <c r="Z1091">
        <v>-12.6</v>
      </c>
      <c r="AA1091">
        <v>36547</v>
      </c>
    </row>
    <row r="1092" spans="1:27" x14ac:dyDescent="0.3">
      <c r="A1092" s="2">
        <v>44922</v>
      </c>
      <c r="B1092">
        <v>35776.795210764518</v>
      </c>
      <c r="C1092">
        <v>96250</v>
      </c>
      <c r="D1092">
        <f t="shared" si="33"/>
        <v>181109952</v>
      </c>
      <c r="E1092">
        <v>188656200</v>
      </c>
      <c r="F1092">
        <v>-4.4000000000000004</v>
      </c>
      <c r="G1092">
        <v>-13.1</v>
      </c>
      <c r="H1092">
        <v>3.1</v>
      </c>
      <c r="I1092" s="4">
        <v>1.3</v>
      </c>
      <c r="J1092">
        <v>10.6</v>
      </c>
      <c r="K1092">
        <v>290</v>
      </c>
      <c r="L1092">
        <v>6.8</v>
      </c>
      <c r="M1092">
        <v>320</v>
      </c>
      <c r="N1092">
        <v>2.9</v>
      </c>
      <c r="O1092">
        <v>2531</v>
      </c>
      <c r="P1092">
        <v>320</v>
      </c>
      <c r="Q1092">
        <v>-10.7</v>
      </c>
      <c r="R1092">
        <v>27</v>
      </c>
      <c r="S1092">
        <v>65</v>
      </c>
      <c r="T1092">
        <v>2.8</v>
      </c>
      <c r="U1092">
        <v>1001.7</v>
      </c>
      <c r="V1092">
        <v>1031.3</v>
      </c>
      <c r="W1092">
        <v>1026.4000000000001</v>
      </c>
      <c r="X1092">
        <v>1028.9000000000001</v>
      </c>
      <c r="Y1092">
        <v>-5</v>
      </c>
      <c r="Z1092">
        <v>-17</v>
      </c>
      <c r="AA1092">
        <v>36547</v>
      </c>
    </row>
    <row r="1093" spans="1:27" x14ac:dyDescent="0.3">
      <c r="A1093" s="2">
        <v>44923</v>
      </c>
      <c r="B1093">
        <v>33851.581335917472</v>
      </c>
      <c r="C1093">
        <v>91640</v>
      </c>
      <c r="D1093">
        <f t="shared" si="33"/>
        <v>180220512</v>
      </c>
      <c r="E1093">
        <v>187729700</v>
      </c>
      <c r="F1093">
        <v>-2.2999999999999998</v>
      </c>
      <c r="G1093">
        <v>-7.3</v>
      </c>
      <c r="H1093">
        <v>0.5</v>
      </c>
      <c r="I1093" s="4">
        <v>0.86666666699999995</v>
      </c>
      <c r="J1093">
        <v>14.6</v>
      </c>
      <c r="K1093">
        <v>290</v>
      </c>
      <c r="L1093">
        <v>8.6</v>
      </c>
      <c r="M1093">
        <v>290</v>
      </c>
      <c r="N1093">
        <v>5.2</v>
      </c>
      <c r="O1093">
        <v>4502</v>
      </c>
      <c r="P1093">
        <v>290</v>
      </c>
      <c r="Q1093">
        <v>-9.1999999999999993</v>
      </c>
      <c r="R1093">
        <v>40</v>
      </c>
      <c r="S1093">
        <v>60.1</v>
      </c>
      <c r="T1093">
        <v>3.1</v>
      </c>
      <c r="U1093">
        <v>1001.9</v>
      </c>
      <c r="V1093">
        <v>1031.7</v>
      </c>
      <c r="W1093">
        <v>1027</v>
      </c>
      <c r="X1093">
        <v>1028.8</v>
      </c>
      <c r="Y1093">
        <v>-2.2000000000000002</v>
      </c>
      <c r="Z1093">
        <v>-8.9</v>
      </c>
      <c r="AA1093">
        <v>36547</v>
      </c>
    </row>
    <row r="1094" spans="1:27" x14ac:dyDescent="0.3">
      <c r="A1094" s="2">
        <v>44924</v>
      </c>
      <c r="B1094">
        <v>30928.438945649748</v>
      </c>
      <c r="C1094">
        <v>94200</v>
      </c>
      <c r="D1094">
        <f t="shared" si="33"/>
        <v>180078336</v>
      </c>
      <c r="E1094">
        <v>187581600</v>
      </c>
      <c r="F1094">
        <v>-2.7</v>
      </c>
      <c r="G1094">
        <v>-5.3</v>
      </c>
      <c r="H1094">
        <v>1</v>
      </c>
      <c r="I1094" s="4">
        <v>0.43333333299999999</v>
      </c>
      <c r="J1094">
        <v>12.1</v>
      </c>
      <c r="K1094">
        <v>290</v>
      </c>
      <c r="L1094">
        <v>7.1</v>
      </c>
      <c r="M1094">
        <v>290</v>
      </c>
      <c r="N1094">
        <v>4.4000000000000004</v>
      </c>
      <c r="O1094">
        <v>3816</v>
      </c>
      <c r="P1094">
        <v>290</v>
      </c>
      <c r="Q1094">
        <v>-12.8</v>
      </c>
      <c r="R1094">
        <v>32</v>
      </c>
      <c r="S1094">
        <v>46.9</v>
      </c>
      <c r="T1094">
        <v>2.2999999999999998</v>
      </c>
      <c r="U1094">
        <v>1004.8</v>
      </c>
      <c r="V1094">
        <v>1033.0999999999999</v>
      </c>
      <c r="W1094">
        <v>1029.7</v>
      </c>
      <c r="X1094">
        <v>1031.9000000000001</v>
      </c>
      <c r="Y1094">
        <v>-3.8</v>
      </c>
      <c r="Z1094">
        <v>-7.2</v>
      </c>
      <c r="AA1094">
        <v>36547</v>
      </c>
    </row>
    <row r="1095" spans="1:27" x14ac:dyDescent="0.3">
      <c r="A1095" s="2">
        <v>44925</v>
      </c>
      <c r="B1095">
        <v>30784.89232527863</v>
      </c>
      <c r="C1095">
        <v>64935</v>
      </c>
      <c r="D1095">
        <f t="shared" si="33"/>
        <v>134361100.79999998</v>
      </c>
      <c r="E1095">
        <v>139959480</v>
      </c>
      <c r="F1095">
        <v>-2.4</v>
      </c>
      <c r="G1095">
        <v>-6.5</v>
      </c>
      <c r="H1095">
        <v>1.3</v>
      </c>
      <c r="I1095" s="4">
        <v>0</v>
      </c>
      <c r="J1095">
        <v>13.4</v>
      </c>
      <c r="K1095">
        <v>320</v>
      </c>
      <c r="L1095">
        <v>7.9</v>
      </c>
      <c r="M1095">
        <v>320</v>
      </c>
      <c r="N1095">
        <v>3.4</v>
      </c>
      <c r="O1095">
        <v>2901</v>
      </c>
      <c r="P1095">
        <v>290</v>
      </c>
      <c r="Q1095">
        <v>-9</v>
      </c>
      <c r="R1095">
        <v>50</v>
      </c>
      <c r="S1095">
        <v>60.8</v>
      </c>
      <c r="T1095">
        <v>3.1</v>
      </c>
      <c r="U1095">
        <v>1004.4</v>
      </c>
      <c r="V1095">
        <v>1033.0999999999999</v>
      </c>
      <c r="W1095">
        <v>1029.5</v>
      </c>
      <c r="X1095">
        <v>1031.4000000000001</v>
      </c>
      <c r="Y1095">
        <v>-3</v>
      </c>
      <c r="Z1095">
        <v>-8.6999999999999993</v>
      </c>
      <c r="AA1095">
        <v>36547</v>
      </c>
    </row>
    <row r="1096" spans="1:27" x14ac:dyDescent="0.3">
      <c r="A1096" s="2">
        <v>44926</v>
      </c>
      <c r="B1096">
        <v>30870.78576406603</v>
      </c>
      <c r="C1096">
        <v>21720</v>
      </c>
      <c r="D1096">
        <f t="shared" si="33"/>
        <v>45633120</v>
      </c>
      <c r="E1096">
        <v>47534500</v>
      </c>
      <c r="F1096">
        <v>-1.2</v>
      </c>
      <c r="G1096">
        <v>-8.6</v>
      </c>
      <c r="H1096">
        <v>2</v>
      </c>
      <c r="I1096" s="4">
        <v>0</v>
      </c>
      <c r="J1096">
        <v>13.4</v>
      </c>
      <c r="K1096">
        <v>290</v>
      </c>
      <c r="L1096">
        <v>7.5</v>
      </c>
      <c r="M1096">
        <v>290</v>
      </c>
      <c r="N1096">
        <v>4.8</v>
      </c>
      <c r="O1096">
        <v>4178</v>
      </c>
      <c r="P1096">
        <v>290</v>
      </c>
      <c r="Q1096">
        <v>-7.9</v>
      </c>
      <c r="R1096">
        <v>49</v>
      </c>
      <c r="S1096">
        <v>61</v>
      </c>
      <c r="T1096">
        <v>3.4</v>
      </c>
      <c r="U1096">
        <v>1002.9</v>
      </c>
      <c r="V1096">
        <v>1031.3</v>
      </c>
      <c r="W1096">
        <v>1028.5999999999999</v>
      </c>
      <c r="X1096">
        <v>1029.8</v>
      </c>
      <c r="Y1096">
        <v>-2.2999999999999998</v>
      </c>
      <c r="Z1096">
        <v>-10</v>
      </c>
      <c r="AA1096">
        <v>36547</v>
      </c>
    </row>
    <row r="1097" spans="1:27" x14ac:dyDescent="0.3">
      <c r="A1097" s="2">
        <v>44927</v>
      </c>
      <c r="B1097">
        <v>0</v>
      </c>
      <c r="C1097">
        <v>0</v>
      </c>
      <c r="D1097">
        <f>E1097*0.967</f>
        <v>0</v>
      </c>
      <c r="E1097">
        <v>0</v>
      </c>
      <c r="F1097" s="3">
        <v>1.5</v>
      </c>
      <c r="G1097" s="3">
        <v>-1.8</v>
      </c>
      <c r="H1097" s="3">
        <v>4.7</v>
      </c>
      <c r="I1097" s="4">
        <v>0</v>
      </c>
      <c r="J1097" s="3">
        <v>13.3</v>
      </c>
      <c r="K1097" s="3">
        <v>320</v>
      </c>
      <c r="L1097" s="3">
        <v>7.2</v>
      </c>
      <c r="M1097" s="3">
        <v>290</v>
      </c>
      <c r="N1097" s="3">
        <v>5.0999999999999996</v>
      </c>
      <c r="O1097" s="3">
        <v>4395</v>
      </c>
      <c r="P1097" s="3">
        <v>290</v>
      </c>
      <c r="Q1097" s="3">
        <v>-9.4</v>
      </c>
      <c r="R1097" s="3">
        <v>29</v>
      </c>
      <c r="S1097" s="3">
        <v>45.5</v>
      </c>
      <c r="T1097" s="3">
        <v>3.1</v>
      </c>
      <c r="U1097" s="3">
        <v>1002.1</v>
      </c>
      <c r="V1097" s="3">
        <v>1030.7</v>
      </c>
      <c r="W1097" s="3">
        <v>1027</v>
      </c>
      <c r="X1097" s="3">
        <v>1028.5999999999999</v>
      </c>
      <c r="Y1097" s="3">
        <v>0.1</v>
      </c>
      <c r="Z1097" s="3">
        <v>-3.6</v>
      </c>
      <c r="AA1097">
        <v>36547</v>
      </c>
    </row>
    <row r="1098" spans="1:27" x14ac:dyDescent="0.3">
      <c r="A1098" s="2">
        <v>44928</v>
      </c>
      <c r="B1098">
        <v>20890.85140813082</v>
      </c>
      <c r="C1098">
        <v>2200</v>
      </c>
      <c r="D1098">
        <f t="shared" ref="D1098:D1127" si="34">E1098*0.967</f>
        <v>4606304.5</v>
      </c>
      <c r="E1098">
        <v>4763500</v>
      </c>
      <c r="F1098" s="3">
        <v>-2.8</v>
      </c>
      <c r="G1098" s="3">
        <v>-5.8</v>
      </c>
      <c r="H1098" s="3">
        <v>1.3</v>
      </c>
      <c r="I1098" s="4">
        <v>0</v>
      </c>
      <c r="J1098" s="3">
        <v>12.4</v>
      </c>
      <c r="K1098" s="3">
        <v>320</v>
      </c>
      <c r="L1098" s="3">
        <v>8</v>
      </c>
      <c r="M1098" s="3">
        <v>320</v>
      </c>
      <c r="N1098" s="3">
        <v>5.7</v>
      </c>
      <c r="O1098" s="3">
        <v>4964</v>
      </c>
      <c r="P1098" s="3">
        <v>320</v>
      </c>
      <c r="Q1098" s="3">
        <v>-15.2</v>
      </c>
      <c r="R1098" s="3">
        <v>26</v>
      </c>
      <c r="S1098" s="3">
        <v>38.299999999999997</v>
      </c>
      <c r="T1098" s="3">
        <v>1.9</v>
      </c>
      <c r="U1098" s="3">
        <v>1003</v>
      </c>
      <c r="V1098" s="3">
        <v>1031.8</v>
      </c>
      <c r="W1098" s="3">
        <v>1027.2</v>
      </c>
      <c r="X1098" s="3">
        <v>1030</v>
      </c>
      <c r="Y1098" s="3">
        <v>-3.2</v>
      </c>
      <c r="Z1098" s="3">
        <v>-7</v>
      </c>
      <c r="AA1098">
        <v>36547</v>
      </c>
    </row>
    <row r="1099" spans="1:27" x14ac:dyDescent="0.3">
      <c r="A1099" s="2">
        <v>44929</v>
      </c>
      <c r="B1099">
        <v>26833.371551034739</v>
      </c>
      <c r="C1099">
        <v>70540</v>
      </c>
      <c r="D1099">
        <f t="shared" si="34"/>
        <v>187296682.79999998</v>
      </c>
      <c r="E1099">
        <v>193688400</v>
      </c>
      <c r="F1099" s="3">
        <v>-3.9</v>
      </c>
      <c r="G1099" s="3">
        <v>-10</v>
      </c>
      <c r="H1099" s="3">
        <v>1.2</v>
      </c>
      <c r="I1099" s="4">
        <v>0</v>
      </c>
      <c r="J1099" s="3">
        <v>12.5</v>
      </c>
      <c r="K1099" s="3">
        <v>320</v>
      </c>
      <c r="L1099" s="3">
        <v>7.8</v>
      </c>
      <c r="M1099" s="3">
        <v>290</v>
      </c>
      <c r="N1099" s="3">
        <v>4.5</v>
      </c>
      <c r="O1099" s="3">
        <v>3865</v>
      </c>
      <c r="P1099" s="3">
        <v>290</v>
      </c>
      <c r="Q1099" s="3">
        <v>-15.6</v>
      </c>
      <c r="R1099" s="3">
        <v>21</v>
      </c>
      <c r="S1099" s="3">
        <v>42.8</v>
      </c>
      <c r="T1099" s="3">
        <v>1.9</v>
      </c>
      <c r="U1099" s="3">
        <v>1001.8</v>
      </c>
      <c r="V1099" s="3">
        <v>1031.2</v>
      </c>
      <c r="W1099" s="3">
        <v>1026.7</v>
      </c>
      <c r="X1099" s="3">
        <v>1028.9000000000001</v>
      </c>
      <c r="Y1099" s="3">
        <v>-4.8</v>
      </c>
      <c r="Z1099" s="3">
        <v>-12.9</v>
      </c>
      <c r="AA1099">
        <v>36547</v>
      </c>
    </row>
    <row r="1100" spans="1:27" x14ac:dyDescent="0.3">
      <c r="A1100" s="2">
        <v>44930</v>
      </c>
      <c r="B1100">
        <v>35867.34315391862</v>
      </c>
      <c r="C1100">
        <v>194960</v>
      </c>
      <c r="D1100">
        <f t="shared" si="34"/>
        <v>463466564.30000001</v>
      </c>
      <c r="E1100">
        <v>479282900</v>
      </c>
      <c r="F1100" s="3">
        <v>-1.5</v>
      </c>
      <c r="G1100" s="3">
        <v>-8.6</v>
      </c>
      <c r="H1100" s="3">
        <v>2.6</v>
      </c>
      <c r="I1100" s="4">
        <v>0</v>
      </c>
      <c r="J1100" s="3">
        <v>13</v>
      </c>
      <c r="K1100" s="3">
        <v>290</v>
      </c>
      <c r="L1100" s="3">
        <v>8.5</v>
      </c>
      <c r="M1100" s="3">
        <v>320</v>
      </c>
      <c r="N1100" s="3">
        <v>4.2</v>
      </c>
      <c r="O1100" s="3">
        <v>3591</v>
      </c>
      <c r="P1100" s="3">
        <v>290</v>
      </c>
      <c r="Q1100" s="3">
        <v>-11.5</v>
      </c>
      <c r="R1100" s="3">
        <v>30</v>
      </c>
      <c r="S1100" s="3">
        <v>47.1</v>
      </c>
      <c r="T1100" s="3">
        <v>2.6</v>
      </c>
      <c r="U1100" s="3">
        <v>1003</v>
      </c>
      <c r="V1100" s="3">
        <v>1031.0999999999999</v>
      </c>
      <c r="W1100" s="3">
        <v>1028.4000000000001</v>
      </c>
      <c r="X1100" s="3">
        <v>1029.8</v>
      </c>
      <c r="Y1100" s="3">
        <v>-2.5</v>
      </c>
      <c r="Z1100" s="3">
        <v>-11.8</v>
      </c>
      <c r="AA1100">
        <v>36547</v>
      </c>
    </row>
    <row r="1101" spans="1:27" x14ac:dyDescent="0.3">
      <c r="A1101" s="2">
        <v>44931</v>
      </c>
      <c r="B1101">
        <v>37001.590842578677</v>
      </c>
      <c r="C1101">
        <v>190826.6</v>
      </c>
      <c r="D1101">
        <f t="shared" si="34"/>
        <v>521811766.39999998</v>
      </c>
      <c r="E1101">
        <v>539619200</v>
      </c>
      <c r="F1101" s="3">
        <v>-2.5</v>
      </c>
      <c r="G1101" s="3">
        <v>-10.3</v>
      </c>
      <c r="H1101" s="3">
        <v>4.0999999999999996</v>
      </c>
      <c r="I1101" s="4">
        <v>0</v>
      </c>
      <c r="J1101" s="3">
        <v>11.3</v>
      </c>
      <c r="K1101" s="3">
        <v>340</v>
      </c>
      <c r="L1101" s="3">
        <v>6.6</v>
      </c>
      <c r="M1101" s="3">
        <v>320</v>
      </c>
      <c r="N1101" s="3">
        <v>2.7</v>
      </c>
      <c r="O1101" s="3">
        <v>2349</v>
      </c>
      <c r="P1101" s="3">
        <v>290</v>
      </c>
      <c r="Q1101" s="3">
        <v>-8.6</v>
      </c>
      <c r="R1101" s="3">
        <v>31</v>
      </c>
      <c r="S1101" s="3">
        <v>64.8</v>
      </c>
      <c r="T1101" s="3">
        <v>3.2</v>
      </c>
      <c r="U1101" s="3">
        <v>1003.7</v>
      </c>
      <c r="V1101" s="3">
        <v>1033.3</v>
      </c>
      <c r="W1101" s="3">
        <v>1028.2</v>
      </c>
      <c r="X1101" s="3">
        <v>1030.7</v>
      </c>
      <c r="Y1101" s="3">
        <v>-3.2</v>
      </c>
      <c r="Z1101" s="3">
        <v>-14.9</v>
      </c>
      <c r="AA1101">
        <v>36547</v>
      </c>
    </row>
    <row r="1102" spans="1:27" x14ac:dyDescent="0.3">
      <c r="A1102" s="2">
        <v>44932</v>
      </c>
      <c r="B1102">
        <v>31380.62545166647</v>
      </c>
      <c r="C1102">
        <v>182825</v>
      </c>
      <c r="D1102">
        <f t="shared" si="34"/>
        <v>558544808.60000002</v>
      </c>
      <c r="E1102">
        <v>577605800</v>
      </c>
      <c r="F1102" s="3">
        <v>-2.4</v>
      </c>
      <c r="G1102" s="3">
        <v>-9</v>
      </c>
      <c r="H1102" s="3">
        <v>5.7</v>
      </c>
      <c r="I1102" s="4">
        <v>0</v>
      </c>
      <c r="J1102" s="3">
        <v>4.7</v>
      </c>
      <c r="K1102" s="3">
        <v>290</v>
      </c>
      <c r="L1102" s="3">
        <v>2.9</v>
      </c>
      <c r="M1102" s="3">
        <v>140</v>
      </c>
      <c r="N1102" s="3">
        <v>1.1000000000000001</v>
      </c>
      <c r="O1102" s="3">
        <v>946</v>
      </c>
      <c r="P1102" s="3">
        <v>320</v>
      </c>
      <c r="Q1102" s="3">
        <v>-7.7</v>
      </c>
      <c r="R1102" s="3">
        <v>34</v>
      </c>
      <c r="S1102" s="3">
        <v>69.3</v>
      </c>
      <c r="T1102" s="3">
        <v>3.4</v>
      </c>
      <c r="U1102" s="3">
        <v>996.6</v>
      </c>
      <c r="V1102" s="3">
        <v>1030</v>
      </c>
      <c r="W1102" s="3">
        <v>1016.7</v>
      </c>
      <c r="X1102" s="3">
        <v>1023.4</v>
      </c>
      <c r="Y1102" s="3">
        <v>-2.6</v>
      </c>
      <c r="Z1102" s="3">
        <v>-13.6</v>
      </c>
      <c r="AA1102">
        <v>36547</v>
      </c>
    </row>
    <row r="1103" spans="1:27" x14ac:dyDescent="0.3">
      <c r="A1103" s="2">
        <v>44933</v>
      </c>
      <c r="B1103">
        <v>32154.16096027226</v>
      </c>
      <c r="C1103">
        <v>165309.5</v>
      </c>
      <c r="D1103">
        <f t="shared" si="34"/>
        <v>479368589.19999999</v>
      </c>
      <c r="E1103">
        <v>495727600</v>
      </c>
      <c r="F1103" s="3">
        <v>0.7</v>
      </c>
      <c r="G1103" s="3">
        <v>-2.5</v>
      </c>
      <c r="H1103" s="3">
        <v>3</v>
      </c>
      <c r="I1103" s="3">
        <v>1.2</v>
      </c>
      <c r="J1103" s="3">
        <v>12.5</v>
      </c>
      <c r="K1103" s="3">
        <v>320</v>
      </c>
      <c r="L1103" s="3">
        <v>7.9</v>
      </c>
      <c r="M1103" s="3">
        <v>320</v>
      </c>
      <c r="N1103" s="3">
        <v>3.6</v>
      </c>
      <c r="O1103" s="3">
        <v>3089</v>
      </c>
      <c r="P1103" s="3">
        <v>290</v>
      </c>
      <c r="Q1103" s="3">
        <v>-3.3</v>
      </c>
      <c r="R1103" s="3">
        <v>57</v>
      </c>
      <c r="S1103" s="3">
        <v>75.599999999999994</v>
      </c>
      <c r="T1103" s="3">
        <v>4.8</v>
      </c>
      <c r="U1103" s="3">
        <v>992.4</v>
      </c>
      <c r="V1103" s="3">
        <v>1023.6</v>
      </c>
      <c r="W1103" s="3">
        <v>1014.8</v>
      </c>
      <c r="X1103" s="3">
        <v>1018.8</v>
      </c>
      <c r="Y1103" s="3">
        <v>0.2</v>
      </c>
      <c r="Z1103" s="3">
        <v>-3.5</v>
      </c>
      <c r="AA1103">
        <v>36547</v>
      </c>
    </row>
    <row r="1104" spans="1:27" x14ac:dyDescent="0.3">
      <c r="A1104" s="2">
        <v>44934</v>
      </c>
      <c r="B1104">
        <v>0</v>
      </c>
      <c r="C1104">
        <v>0</v>
      </c>
      <c r="D1104">
        <f t="shared" si="34"/>
        <v>0</v>
      </c>
      <c r="E1104">
        <v>0</v>
      </c>
      <c r="F1104" s="3">
        <v>-1.9</v>
      </c>
      <c r="G1104" s="3">
        <v>-7.7</v>
      </c>
      <c r="H1104" s="3">
        <v>5.9</v>
      </c>
      <c r="I1104" s="3">
        <v>1.2</v>
      </c>
      <c r="J1104" s="3">
        <v>9.1</v>
      </c>
      <c r="K1104" s="3">
        <v>320</v>
      </c>
      <c r="L1104" s="3">
        <v>5.7</v>
      </c>
      <c r="M1104" s="3">
        <v>290</v>
      </c>
      <c r="N1104" s="3">
        <v>1.4</v>
      </c>
      <c r="O1104" s="3">
        <v>1227</v>
      </c>
      <c r="P1104" s="3">
        <v>320</v>
      </c>
      <c r="Q1104" s="3">
        <v>-6.5</v>
      </c>
      <c r="R1104" s="3">
        <v>22</v>
      </c>
      <c r="S1104" s="3">
        <v>73.099999999999994</v>
      </c>
      <c r="T1104" s="3">
        <v>3.8</v>
      </c>
      <c r="U1104" s="3">
        <v>998.5</v>
      </c>
      <c r="V1104" s="3">
        <v>1027.5999999999999</v>
      </c>
      <c r="W1104" s="3">
        <v>1023.3</v>
      </c>
      <c r="X1104" s="3">
        <v>1025.3</v>
      </c>
      <c r="Y1104" s="3">
        <v>-1.4</v>
      </c>
      <c r="Z1104" s="3">
        <v>-12.9</v>
      </c>
      <c r="AA1104">
        <v>36547</v>
      </c>
    </row>
    <row r="1105" spans="1:27" x14ac:dyDescent="0.3">
      <c r="A1105" s="2">
        <v>44935</v>
      </c>
      <c r="B1105">
        <v>27287.769107359742</v>
      </c>
      <c r="C1105">
        <v>323727</v>
      </c>
      <c r="D1105">
        <f t="shared" si="34"/>
        <v>1031133954.1999999</v>
      </c>
      <c r="E1105">
        <v>1066322600</v>
      </c>
      <c r="F1105" s="3">
        <v>2.2000000000000002</v>
      </c>
      <c r="G1105" s="3">
        <v>-3.8</v>
      </c>
      <c r="H1105" s="3">
        <v>7.7</v>
      </c>
      <c r="I1105" s="3">
        <v>0</v>
      </c>
      <c r="J1105" s="3">
        <v>11.9</v>
      </c>
      <c r="K1105" s="3">
        <v>320</v>
      </c>
      <c r="L1105" s="3">
        <v>6.9</v>
      </c>
      <c r="M1105" s="3">
        <v>320</v>
      </c>
      <c r="N1105" s="3">
        <v>2.5</v>
      </c>
      <c r="O1105" s="3">
        <v>2127</v>
      </c>
      <c r="P1105" s="3">
        <v>320</v>
      </c>
      <c r="Q1105" s="3">
        <v>-3.2</v>
      </c>
      <c r="R1105" s="3">
        <v>47</v>
      </c>
      <c r="S1105" s="3">
        <v>68.3</v>
      </c>
      <c r="T1105" s="3">
        <v>4.9000000000000004</v>
      </c>
      <c r="U1105" s="3">
        <v>997.4</v>
      </c>
      <c r="V1105" s="3">
        <v>1028.2</v>
      </c>
      <c r="W1105" s="3">
        <v>1020.9</v>
      </c>
      <c r="X1105" s="3">
        <v>1023.7</v>
      </c>
      <c r="Y1105" s="3">
        <v>1.2</v>
      </c>
      <c r="Z1105" s="3">
        <v>-7</v>
      </c>
      <c r="AA1105">
        <v>36547</v>
      </c>
    </row>
    <row r="1106" spans="1:27" x14ac:dyDescent="0.3">
      <c r="A1106" s="2">
        <v>44936</v>
      </c>
      <c r="B1106">
        <v>29689.9134823612</v>
      </c>
      <c r="C1106">
        <v>241340</v>
      </c>
      <c r="D1106">
        <f t="shared" si="34"/>
        <v>751168017.5</v>
      </c>
      <c r="E1106">
        <v>776802500</v>
      </c>
      <c r="F1106" s="3">
        <v>-0.7</v>
      </c>
      <c r="G1106" s="3">
        <v>-7.3</v>
      </c>
      <c r="H1106" s="3">
        <v>8.5</v>
      </c>
      <c r="I1106" s="3">
        <v>0</v>
      </c>
      <c r="J1106" s="3">
        <v>5.7</v>
      </c>
      <c r="K1106" s="3">
        <v>160</v>
      </c>
      <c r="L1106" s="3">
        <v>3.1</v>
      </c>
      <c r="M1106" s="3">
        <v>320</v>
      </c>
      <c r="N1106" s="3">
        <v>1.4</v>
      </c>
      <c r="O1106" s="3">
        <v>1226</v>
      </c>
      <c r="P1106" s="3">
        <v>320</v>
      </c>
      <c r="Q1106" s="3">
        <v>-4.9000000000000004</v>
      </c>
      <c r="R1106" s="3">
        <v>44</v>
      </c>
      <c r="S1106" s="3">
        <v>75.5</v>
      </c>
      <c r="T1106" s="3">
        <v>4.3</v>
      </c>
      <c r="U1106" s="3">
        <v>1002.3</v>
      </c>
      <c r="V1106" s="3">
        <v>1031.5999999999999</v>
      </c>
      <c r="W1106" s="3">
        <v>1026.8</v>
      </c>
      <c r="X1106" s="3">
        <v>1029</v>
      </c>
      <c r="Y1106" s="3">
        <v>-0.6</v>
      </c>
      <c r="Z1106" s="3">
        <v>-12</v>
      </c>
      <c r="AA1106">
        <v>36547</v>
      </c>
    </row>
    <row r="1107" spans="1:27" x14ac:dyDescent="0.3">
      <c r="A1107" s="2">
        <v>44937</v>
      </c>
      <c r="B1107">
        <v>29699.885145328681</v>
      </c>
      <c r="C1107">
        <v>203600</v>
      </c>
      <c r="D1107">
        <f t="shared" si="34"/>
        <v>599828552.79999995</v>
      </c>
      <c r="E1107">
        <v>620298400</v>
      </c>
      <c r="F1107" s="3">
        <v>1</v>
      </c>
      <c r="G1107" s="3">
        <v>-6.7</v>
      </c>
      <c r="H1107" s="3">
        <v>10.7</v>
      </c>
      <c r="I1107" s="3">
        <v>0</v>
      </c>
      <c r="J1107" s="3">
        <v>10.1</v>
      </c>
      <c r="K1107" s="3">
        <v>320</v>
      </c>
      <c r="L1107" s="3">
        <v>7.2</v>
      </c>
      <c r="M1107" s="3">
        <v>320</v>
      </c>
      <c r="N1107" s="3">
        <v>2.1</v>
      </c>
      <c r="O1107" s="3">
        <v>1855</v>
      </c>
      <c r="P1107" s="3">
        <v>320</v>
      </c>
      <c r="Q1107" s="3">
        <v>-7.6</v>
      </c>
      <c r="R1107" s="3">
        <v>17</v>
      </c>
      <c r="S1107" s="3">
        <v>61.1</v>
      </c>
      <c r="T1107" s="3">
        <v>3.6</v>
      </c>
      <c r="U1107" s="3">
        <v>999.4</v>
      </c>
      <c r="V1107" s="3">
        <v>1028.3</v>
      </c>
      <c r="W1107" s="3">
        <v>1023.1</v>
      </c>
      <c r="X1107" s="3">
        <v>1025.9000000000001</v>
      </c>
      <c r="Y1107" s="3">
        <v>0</v>
      </c>
      <c r="Z1107" s="3">
        <v>-10.8</v>
      </c>
      <c r="AA1107">
        <v>36547</v>
      </c>
    </row>
    <row r="1108" spans="1:27" x14ac:dyDescent="0.3">
      <c r="A1108" s="2">
        <v>44938</v>
      </c>
      <c r="B1108">
        <v>30130.613725225441</v>
      </c>
      <c r="C1108">
        <v>208022.5</v>
      </c>
      <c r="D1108">
        <f t="shared" si="34"/>
        <v>591378810.10000002</v>
      </c>
      <c r="E1108">
        <v>611560300</v>
      </c>
      <c r="F1108" s="3">
        <v>1.5</v>
      </c>
      <c r="G1108" s="3">
        <v>-5.9</v>
      </c>
      <c r="H1108" s="3">
        <v>12.1</v>
      </c>
      <c r="I1108" s="3">
        <v>0</v>
      </c>
      <c r="J1108" s="3">
        <v>4.3</v>
      </c>
      <c r="K1108" s="3">
        <v>290</v>
      </c>
      <c r="L1108" s="3">
        <v>3.6</v>
      </c>
      <c r="M1108" s="3">
        <v>320</v>
      </c>
      <c r="N1108" s="3">
        <v>1.4</v>
      </c>
      <c r="O1108" s="3">
        <v>1169</v>
      </c>
      <c r="P1108" s="3">
        <v>320</v>
      </c>
      <c r="Q1108" s="3">
        <v>-6.5</v>
      </c>
      <c r="R1108" s="3">
        <v>18</v>
      </c>
      <c r="S1108" s="3">
        <v>60.4</v>
      </c>
      <c r="T1108" s="3">
        <v>3.8</v>
      </c>
      <c r="U1108" s="3">
        <v>997.8</v>
      </c>
      <c r="V1108" s="3">
        <v>1027.2</v>
      </c>
      <c r="W1108" s="3">
        <v>1021.3</v>
      </c>
      <c r="X1108" s="3">
        <v>1024.2</v>
      </c>
      <c r="Y1108" s="3">
        <v>0.2</v>
      </c>
      <c r="Z1108" s="3">
        <v>-8.5</v>
      </c>
      <c r="AA1108">
        <v>36547</v>
      </c>
    </row>
    <row r="1109" spans="1:27" x14ac:dyDescent="0.3">
      <c r="A1109" s="2">
        <v>44939</v>
      </c>
      <c r="B1109">
        <v>30233.454484258709</v>
      </c>
      <c r="C1109">
        <v>143695</v>
      </c>
      <c r="D1109">
        <f t="shared" si="34"/>
        <v>439077760.59999996</v>
      </c>
      <c r="E1109">
        <v>454061800</v>
      </c>
      <c r="F1109" s="3">
        <v>6.2</v>
      </c>
      <c r="G1109" s="3">
        <v>2.1</v>
      </c>
      <c r="H1109" s="3">
        <v>8.6999999999999993</v>
      </c>
      <c r="I1109" s="3">
        <v>22.3</v>
      </c>
      <c r="J1109" s="3">
        <v>4.5</v>
      </c>
      <c r="K1109" s="3">
        <v>340</v>
      </c>
      <c r="L1109" s="3">
        <v>3</v>
      </c>
      <c r="M1109" s="3">
        <v>180</v>
      </c>
      <c r="N1109" s="3">
        <v>0.9</v>
      </c>
      <c r="O1109" s="3">
        <v>782</v>
      </c>
      <c r="P1109" s="3">
        <v>320</v>
      </c>
      <c r="Q1109" s="3">
        <v>6.1</v>
      </c>
      <c r="R1109" s="3">
        <v>69</v>
      </c>
      <c r="S1109" s="3">
        <v>100</v>
      </c>
      <c r="T1109" s="3">
        <v>9.5</v>
      </c>
      <c r="U1109" s="3">
        <v>987.1</v>
      </c>
      <c r="V1109" s="3">
        <v>1021.3</v>
      </c>
      <c r="W1109" s="3">
        <v>1008.6</v>
      </c>
      <c r="X1109" s="3">
        <v>1012.7</v>
      </c>
      <c r="Y1109" s="3">
        <v>4.0999999999999996</v>
      </c>
      <c r="Z1109" s="3">
        <v>1.8</v>
      </c>
      <c r="AA1109">
        <v>36547</v>
      </c>
    </row>
    <row r="1110" spans="1:27" x14ac:dyDescent="0.3">
      <c r="A1110" s="2">
        <v>44940</v>
      </c>
      <c r="B1110">
        <v>27082.395995636969</v>
      </c>
      <c r="C1110">
        <v>115960</v>
      </c>
      <c r="D1110">
        <f t="shared" si="34"/>
        <v>363386222.39999998</v>
      </c>
      <c r="E1110">
        <v>375787200</v>
      </c>
      <c r="F1110" s="3">
        <v>5.5</v>
      </c>
      <c r="G1110" s="3">
        <v>3</v>
      </c>
      <c r="H1110" s="3">
        <v>7.6</v>
      </c>
      <c r="I1110" s="3">
        <v>1.3</v>
      </c>
      <c r="J1110" s="3">
        <v>3.3</v>
      </c>
      <c r="K1110" s="3">
        <v>160</v>
      </c>
      <c r="L1110" s="3">
        <v>2.5</v>
      </c>
      <c r="M1110" s="3">
        <v>320</v>
      </c>
      <c r="N1110" s="3">
        <v>1</v>
      </c>
      <c r="O1110" s="3">
        <v>833</v>
      </c>
      <c r="P1110" s="3">
        <v>290</v>
      </c>
      <c r="Q1110" s="3">
        <v>5.4</v>
      </c>
      <c r="R1110" s="3">
        <v>84</v>
      </c>
      <c r="S1110" s="3">
        <v>100</v>
      </c>
      <c r="T1110" s="3">
        <v>9</v>
      </c>
      <c r="U1110" s="3">
        <v>988.6</v>
      </c>
      <c r="V1110" s="3">
        <v>1018.1</v>
      </c>
      <c r="W1110" s="3">
        <v>1010.8</v>
      </c>
      <c r="X1110" s="3">
        <v>1014.4</v>
      </c>
      <c r="Y1110" s="3">
        <v>4.8</v>
      </c>
      <c r="Z1110" s="3">
        <v>2.2999999999999998</v>
      </c>
      <c r="AA1110">
        <v>36547</v>
      </c>
    </row>
    <row r="1111" spans="1:27" x14ac:dyDescent="0.3">
      <c r="A1111" s="2">
        <v>44941</v>
      </c>
      <c r="B1111">
        <v>0</v>
      </c>
      <c r="C1111">
        <v>0</v>
      </c>
      <c r="D1111">
        <f t="shared" si="34"/>
        <v>0</v>
      </c>
      <c r="E1111">
        <v>0</v>
      </c>
      <c r="F1111" s="3">
        <v>1</v>
      </c>
      <c r="G1111" s="3">
        <v>-2.2999999999999998</v>
      </c>
      <c r="H1111" s="3">
        <v>3.5</v>
      </c>
      <c r="I1111" s="3">
        <v>4.2</v>
      </c>
      <c r="J1111" s="3">
        <v>12.6</v>
      </c>
      <c r="K1111" s="3">
        <v>290</v>
      </c>
      <c r="L1111" s="3">
        <v>8</v>
      </c>
      <c r="M1111" s="3">
        <v>290</v>
      </c>
      <c r="N1111" s="3">
        <v>3.2</v>
      </c>
      <c r="O1111" s="3">
        <v>2787</v>
      </c>
      <c r="P1111" s="3">
        <v>290</v>
      </c>
      <c r="Q1111" s="3">
        <v>-0.2</v>
      </c>
      <c r="R1111" s="3">
        <v>73</v>
      </c>
      <c r="S1111" s="3">
        <v>92.1</v>
      </c>
      <c r="T1111" s="3">
        <v>6.1</v>
      </c>
      <c r="U1111" s="3">
        <v>990.7</v>
      </c>
      <c r="V1111" s="3">
        <v>1018.9</v>
      </c>
      <c r="W1111" s="3">
        <v>1014.5</v>
      </c>
      <c r="X1111" s="3">
        <v>1017</v>
      </c>
      <c r="Y1111" s="3">
        <v>2.6</v>
      </c>
      <c r="Z1111" s="3">
        <v>-2.4</v>
      </c>
      <c r="AA1111">
        <v>36547</v>
      </c>
    </row>
    <row r="1112" spans="1:27" x14ac:dyDescent="0.3">
      <c r="A1112" s="2">
        <v>44942</v>
      </c>
      <c r="B1112">
        <v>26843.705022910341</v>
      </c>
      <c r="C1112">
        <v>122805.5</v>
      </c>
      <c r="D1112">
        <f t="shared" si="34"/>
        <v>363690150.5</v>
      </c>
      <c r="E1112">
        <v>376101500</v>
      </c>
      <c r="F1112" s="3">
        <v>-3.1</v>
      </c>
      <c r="G1112" s="3">
        <v>-7</v>
      </c>
      <c r="H1112" s="3">
        <v>-0.7</v>
      </c>
      <c r="I1112" s="3">
        <v>4.2</v>
      </c>
      <c r="J1112" s="3">
        <v>13.7</v>
      </c>
      <c r="K1112" s="3">
        <v>320</v>
      </c>
      <c r="L1112" s="3">
        <v>9.1</v>
      </c>
      <c r="M1112" s="3">
        <v>320</v>
      </c>
      <c r="N1112" s="3">
        <v>5.5</v>
      </c>
      <c r="O1112" s="3">
        <v>4785</v>
      </c>
      <c r="P1112" s="3">
        <v>290</v>
      </c>
      <c r="Q1112" s="3">
        <v>-7.9</v>
      </c>
      <c r="R1112" s="3">
        <v>54</v>
      </c>
      <c r="S1112" s="3">
        <v>70.099999999999994</v>
      </c>
      <c r="T1112" s="3">
        <v>3.4</v>
      </c>
      <c r="U1112" s="3">
        <v>996.6</v>
      </c>
      <c r="V1112" s="3">
        <v>1026.5</v>
      </c>
      <c r="W1112" s="3">
        <v>1018.8</v>
      </c>
      <c r="X1112" s="3">
        <v>1023.5</v>
      </c>
      <c r="Y1112" s="3">
        <v>-0.8</v>
      </c>
      <c r="Z1112" s="3">
        <v>-10.3</v>
      </c>
      <c r="AA1112">
        <v>36547</v>
      </c>
    </row>
    <row r="1113" spans="1:27" x14ac:dyDescent="0.3">
      <c r="A1113" s="2">
        <v>44943</v>
      </c>
      <c r="B1113">
        <v>23094.32769755867</v>
      </c>
      <c r="C1113">
        <v>83490</v>
      </c>
      <c r="D1113">
        <f t="shared" si="34"/>
        <v>283918839.30000001</v>
      </c>
      <c r="E1113">
        <v>293607900</v>
      </c>
      <c r="F1113" s="3">
        <v>-3.2</v>
      </c>
      <c r="G1113" s="3">
        <v>-7.6</v>
      </c>
      <c r="H1113" s="3">
        <v>0.8</v>
      </c>
      <c r="I1113" s="3">
        <v>4.2</v>
      </c>
      <c r="J1113" s="3">
        <v>11.8</v>
      </c>
      <c r="K1113" s="3">
        <v>290</v>
      </c>
      <c r="L1113" s="3">
        <v>6.9</v>
      </c>
      <c r="M1113" s="3">
        <v>290</v>
      </c>
      <c r="N1113" s="3">
        <v>2.8</v>
      </c>
      <c r="O1113" s="3">
        <v>2456</v>
      </c>
      <c r="P1113" s="3">
        <v>290</v>
      </c>
      <c r="Q1113" s="3">
        <v>-8.4</v>
      </c>
      <c r="R1113" s="3">
        <v>41</v>
      </c>
      <c r="S1113" s="3">
        <v>69.3</v>
      </c>
      <c r="T1113" s="3">
        <v>3.3</v>
      </c>
      <c r="U1113" s="3">
        <v>999</v>
      </c>
      <c r="V1113" s="3">
        <v>1027.9000000000001</v>
      </c>
      <c r="W1113" s="3">
        <v>1023.4</v>
      </c>
      <c r="X1113" s="3">
        <v>1025.9000000000001</v>
      </c>
      <c r="Y1113" s="3">
        <v>-1.1000000000000001</v>
      </c>
      <c r="Z1113" s="3">
        <v>-10.6</v>
      </c>
      <c r="AA1113">
        <v>36547</v>
      </c>
    </row>
    <row r="1114" spans="1:27" x14ac:dyDescent="0.3">
      <c r="A1114" s="2">
        <v>44944</v>
      </c>
      <c r="B1114">
        <v>30972.120506832362</v>
      </c>
      <c r="C1114">
        <v>65585</v>
      </c>
      <c r="D1114">
        <f t="shared" si="34"/>
        <v>210722838</v>
      </c>
      <c r="E1114">
        <v>217914000</v>
      </c>
      <c r="F1114" s="3">
        <v>-1.3</v>
      </c>
      <c r="G1114" s="3">
        <v>-5.0999999999999996</v>
      </c>
      <c r="H1114" s="3">
        <v>2.7</v>
      </c>
      <c r="I1114" s="3">
        <v>4.2</v>
      </c>
      <c r="J1114" s="3">
        <v>10</v>
      </c>
      <c r="K1114" s="3">
        <v>320</v>
      </c>
      <c r="L1114" s="3">
        <v>6.4</v>
      </c>
      <c r="M1114" s="3">
        <v>320</v>
      </c>
      <c r="N1114" s="3">
        <v>2.7</v>
      </c>
      <c r="O1114" s="3">
        <v>2347</v>
      </c>
      <c r="P1114" s="3">
        <v>290</v>
      </c>
      <c r="Q1114" s="3">
        <v>-7.9</v>
      </c>
      <c r="R1114" s="3">
        <v>30</v>
      </c>
      <c r="S1114" s="3">
        <v>62.4</v>
      </c>
      <c r="T1114" s="3">
        <v>3.4</v>
      </c>
      <c r="U1114" s="3">
        <v>998.9</v>
      </c>
      <c r="V1114" s="3">
        <v>1027.5</v>
      </c>
      <c r="W1114" s="3">
        <v>1023.6</v>
      </c>
      <c r="X1114" s="3">
        <v>1025.5999999999999</v>
      </c>
      <c r="Y1114" s="3">
        <v>-0.3</v>
      </c>
      <c r="Z1114" s="3">
        <v>-8.6999999999999993</v>
      </c>
      <c r="AA1114">
        <v>36547</v>
      </c>
    </row>
    <row r="1115" spans="1:27" x14ac:dyDescent="0.3">
      <c r="A1115" s="2">
        <v>44945</v>
      </c>
      <c r="B1115">
        <v>30221.40357123224</v>
      </c>
      <c r="C1115">
        <v>72275</v>
      </c>
      <c r="D1115">
        <f t="shared" si="34"/>
        <v>208466827</v>
      </c>
      <c r="E1115">
        <v>215581000</v>
      </c>
      <c r="F1115" s="3">
        <v>-2.5</v>
      </c>
      <c r="G1115" s="3">
        <v>-8.6999999999999993</v>
      </c>
      <c r="H1115" s="3">
        <v>3.9</v>
      </c>
      <c r="I1115" s="3">
        <v>4.2</v>
      </c>
      <c r="J1115" s="3">
        <v>11.2</v>
      </c>
      <c r="K1115" s="3">
        <v>340</v>
      </c>
      <c r="L1115" s="3">
        <v>7.6</v>
      </c>
      <c r="M1115" s="3">
        <v>320</v>
      </c>
      <c r="N1115" s="3">
        <v>1.9</v>
      </c>
      <c r="O1115" s="3">
        <v>1672</v>
      </c>
      <c r="P1115" s="3">
        <v>320</v>
      </c>
      <c r="Q1115" s="3">
        <v>-7.6</v>
      </c>
      <c r="R1115" s="3">
        <v>41</v>
      </c>
      <c r="S1115" s="3">
        <v>70.099999999999994</v>
      </c>
      <c r="T1115" s="3">
        <v>3.5</v>
      </c>
      <c r="U1115" s="3">
        <v>997.3</v>
      </c>
      <c r="V1115" s="3">
        <v>1027.2</v>
      </c>
      <c r="W1115" s="3">
        <v>1021.4</v>
      </c>
      <c r="X1115" s="3">
        <v>1024.0999999999999</v>
      </c>
      <c r="Y1115" s="3">
        <v>-1.7</v>
      </c>
      <c r="Z1115" s="3">
        <v>-12.3</v>
      </c>
      <c r="AA1115">
        <v>36547</v>
      </c>
    </row>
    <row r="1116" spans="1:27" x14ac:dyDescent="0.3">
      <c r="A1116" s="2">
        <v>44946</v>
      </c>
      <c r="B1116">
        <v>33384.942303772921</v>
      </c>
      <c r="C1116">
        <v>49759</v>
      </c>
      <c r="D1116">
        <f t="shared" si="34"/>
        <v>188014293.5</v>
      </c>
      <c r="E1116">
        <v>194430500</v>
      </c>
      <c r="F1116" s="3">
        <v>-2</v>
      </c>
      <c r="G1116" s="3">
        <v>-6.3</v>
      </c>
      <c r="H1116" s="3">
        <v>2.7</v>
      </c>
      <c r="I1116" s="3">
        <v>0</v>
      </c>
      <c r="J1116" s="3">
        <v>21.7</v>
      </c>
      <c r="K1116" s="3">
        <v>320</v>
      </c>
      <c r="L1116" s="3">
        <v>12.7</v>
      </c>
      <c r="M1116" s="3">
        <v>290</v>
      </c>
      <c r="N1116" s="3">
        <v>5.6</v>
      </c>
      <c r="O1116" s="3">
        <v>4820</v>
      </c>
      <c r="P1116" s="3">
        <v>290</v>
      </c>
      <c r="Q1116" s="3">
        <v>-13.3</v>
      </c>
      <c r="R1116" s="3">
        <v>22</v>
      </c>
      <c r="S1116" s="3">
        <v>44.6</v>
      </c>
      <c r="T1116" s="3">
        <v>2.4</v>
      </c>
      <c r="U1116" s="3">
        <v>998.5</v>
      </c>
      <c r="V1116" s="3">
        <v>1030.9000000000001</v>
      </c>
      <c r="W1116" s="3">
        <v>1019.9</v>
      </c>
      <c r="X1116" s="3">
        <v>1025.3</v>
      </c>
      <c r="Y1116" s="3">
        <v>-0.9</v>
      </c>
      <c r="Z1116" s="3">
        <v>-8.5</v>
      </c>
      <c r="AA1116">
        <v>36547</v>
      </c>
    </row>
    <row r="1117" spans="1:27" x14ac:dyDescent="0.3">
      <c r="A1117" s="2">
        <v>44947</v>
      </c>
      <c r="B1117">
        <v>0</v>
      </c>
      <c r="C1117">
        <v>0</v>
      </c>
      <c r="D1117">
        <f t="shared" si="34"/>
        <v>0</v>
      </c>
      <c r="E1117">
        <v>0</v>
      </c>
      <c r="F1117" s="3">
        <v>-4.9000000000000004</v>
      </c>
      <c r="G1117" s="3">
        <v>-11.8</v>
      </c>
      <c r="H1117" s="3">
        <v>0.2</v>
      </c>
      <c r="I1117" s="3">
        <v>0</v>
      </c>
      <c r="J1117" s="3">
        <v>12.8</v>
      </c>
      <c r="K1117" s="3">
        <v>290</v>
      </c>
      <c r="L1117" s="3">
        <v>8.6</v>
      </c>
      <c r="M1117" s="3">
        <v>320</v>
      </c>
      <c r="N1117" s="3">
        <v>2.9</v>
      </c>
      <c r="O1117" s="3">
        <v>2533</v>
      </c>
      <c r="P1117" s="3">
        <v>320</v>
      </c>
      <c r="Q1117" s="3">
        <v>-14.9</v>
      </c>
      <c r="R1117" s="3">
        <v>15</v>
      </c>
      <c r="S1117" s="3">
        <v>47.8</v>
      </c>
      <c r="T1117" s="3">
        <v>2</v>
      </c>
      <c r="U1117" s="3">
        <v>1003.2</v>
      </c>
      <c r="V1117" s="3">
        <v>1032</v>
      </c>
      <c r="W1117" s="3">
        <v>1029</v>
      </c>
      <c r="X1117" s="3">
        <v>1030.5</v>
      </c>
      <c r="Y1117" s="3">
        <v>-3.9</v>
      </c>
      <c r="Z1117" s="3">
        <v>-15.5</v>
      </c>
      <c r="AA1117">
        <v>36547</v>
      </c>
    </row>
    <row r="1118" spans="1:27" x14ac:dyDescent="0.3">
      <c r="A1118" s="2">
        <v>44948</v>
      </c>
      <c r="B1118">
        <v>0</v>
      </c>
      <c r="C1118">
        <v>0</v>
      </c>
      <c r="D1118">
        <f t="shared" si="34"/>
        <v>0</v>
      </c>
      <c r="E1118">
        <v>0</v>
      </c>
      <c r="F1118" s="3">
        <v>-2.7</v>
      </c>
      <c r="G1118" s="3">
        <v>-6.3</v>
      </c>
      <c r="H1118" s="3">
        <v>2.6</v>
      </c>
      <c r="I1118" s="3">
        <v>0</v>
      </c>
      <c r="J1118" s="3">
        <v>2.5</v>
      </c>
      <c r="K1118" s="3">
        <v>290</v>
      </c>
      <c r="L1118" s="3">
        <v>2.2999999999999998</v>
      </c>
      <c r="M1118" s="3">
        <v>320</v>
      </c>
      <c r="N1118" s="3">
        <v>0.9</v>
      </c>
      <c r="O1118" s="3">
        <v>744</v>
      </c>
      <c r="P1118" s="3">
        <v>320</v>
      </c>
      <c r="Q1118" s="3">
        <v>-8.4</v>
      </c>
      <c r="R1118" s="3">
        <v>32</v>
      </c>
      <c r="S1118" s="3">
        <v>66.3</v>
      </c>
      <c r="T1118" s="3">
        <v>3.3</v>
      </c>
      <c r="U1118" s="3">
        <v>1000.3</v>
      </c>
      <c r="V1118" s="3">
        <v>1030.2</v>
      </c>
      <c r="W1118" s="3">
        <v>1024.5</v>
      </c>
      <c r="X1118" s="3">
        <v>1027.2</v>
      </c>
      <c r="Y1118" s="3">
        <v>-0.9</v>
      </c>
      <c r="Z1118" s="3">
        <v>-8.1999999999999993</v>
      </c>
      <c r="AA1118">
        <v>36547</v>
      </c>
    </row>
    <row r="1119" spans="1:27" x14ac:dyDescent="0.3">
      <c r="A1119" s="2">
        <v>44949</v>
      </c>
      <c r="B1119">
        <v>0</v>
      </c>
      <c r="C1119">
        <v>0</v>
      </c>
      <c r="D1119">
        <f t="shared" si="34"/>
        <v>0</v>
      </c>
      <c r="E1119">
        <v>0</v>
      </c>
      <c r="F1119" s="3">
        <v>-0.2</v>
      </c>
      <c r="G1119" s="3">
        <v>-7.6</v>
      </c>
      <c r="H1119" s="3">
        <v>6.2</v>
      </c>
      <c r="I1119" s="3">
        <v>0</v>
      </c>
      <c r="J1119" s="3">
        <v>13.6</v>
      </c>
      <c r="K1119" s="3">
        <v>290</v>
      </c>
      <c r="L1119" s="3">
        <v>8.4</v>
      </c>
      <c r="M1119" s="3">
        <v>290</v>
      </c>
      <c r="N1119" s="3">
        <v>3.5</v>
      </c>
      <c r="O1119" s="3">
        <v>3033</v>
      </c>
      <c r="P1119" s="3">
        <v>320</v>
      </c>
      <c r="Q1119" s="3">
        <v>-7</v>
      </c>
      <c r="R1119" s="3">
        <v>31</v>
      </c>
      <c r="S1119" s="3">
        <v>64.3</v>
      </c>
      <c r="T1119" s="3">
        <v>3.6</v>
      </c>
      <c r="U1119" s="3">
        <v>995.1</v>
      </c>
      <c r="V1119" s="3">
        <v>1025.9000000000001</v>
      </c>
      <c r="W1119" s="3">
        <v>1018.3</v>
      </c>
      <c r="X1119" s="3">
        <v>1021.6</v>
      </c>
      <c r="Y1119" s="3">
        <v>-0.2</v>
      </c>
      <c r="Z1119" s="3">
        <v>-11.1</v>
      </c>
      <c r="AA1119">
        <v>36547</v>
      </c>
    </row>
    <row r="1120" spans="1:27" x14ac:dyDescent="0.3">
      <c r="A1120" s="2">
        <v>44950</v>
      </c>
      <c r="B1120">
        <v>0</v>
      </c>
      <c r="C1120">
        <v>0</v>
      </c>
      <c r="D1120">
        <f t="shared" si="34"/>
        <v>0</v>
      </c>
      <c r="E1120">
        <v>0</v>
      </c>
      <c r="F1120" s="3">
        <v>-11.5</v>
      </c>
      <c r="G1120" s="3">
        <v>-15.5</v>
      </c>
      <c r="H1120" s="3">
        <v>-1.7</v>
      </c>
      <c r="I1120" s="3">
        <v>0</v>
      </c>
      <c r="J1120" s="3">
        <v>19.3</v>
      </c>
      <c r="K1120" s="3">
        <v>320</v>
      </c>
      <c r="L1120" s="3">
        <v>11.6</v>
      </c>
      <c r="M1120" s="3">
        <v>320</v>
      </c>
      <c r="N1120" s="3">
        <v>7.7</v>
      </c>
      <c r="O1120" s="3">
        <v>6687</v>
      </c>
      <c r="P1120" s="3">
        <v>290</v>
      </c>
      <c r="Q1120" s="3">
        <v>-22.4</v>
      </c>
      <c r="R1120" s="3">
        <v>27</v>
      </c>
      <c r="S1120" s="3">
        <v>40.9</v>
      </c>
      <c r="T1120" s="3">
        <v>1.1000000000000001</v>
      </c>
      <c r="U1120" s="3">
        <v>997.2</v>
      </c>
      <c r="V1120" s="3">
        <v>1030.8</v>
      </c>
      <c r="W1120" s="3">
        <v>1020.6</v>
      </c>
      <c r="X1120" s="3">
        <v>1025</v>
      </c>
      <c r="Y1120" s="3">
        <v>-6.3</v>
      </c>
      <c r="Z1120" s="3">
        <v>-15.8</v>
      </c>
      <c r="AA1120">
        <v>36547</v>
      </c>
    </row>
    <row r="1121" spans="1:27" x14ac:dyDescent="0.3">
      <c r="A1121" s="2">
        <v>44951</v>
      </c>
      <c r="B1121">
        <v>31314.432989690718</v>
      </c>
      <c r="C1121">
        <v>1940</v>
      </c>
      <c r="D1121">
        <f t="shared" si="34"/>
        <v>5874525</v>
      </c>
      <c r="E1121">
        <v>6075000</v>
      </c>
      <c r="F1121" s="3">
        <v>-12.3</v>
      </c>
      <c r="G1121" s="3">
        <v>-17.7</v>
      </c>
      <c r="H1121" s="3">
        <v>-6</v>
      </c>
      <c r="I1121" s="3">
        <v>0</v>
      </c>
      <c r="J1121" s="3">
        <v>16.7</v>
      </c>
      <c r="K1121" s="3">
        <v>290</v>
      </c>
      <c r="L1121" s="3">
        <v>10.5</v>
      </c>
      <c r="M1121" s="3">
        <v>320</v>
      </c>
      <c r="N1121" s="3">
        <v>4.9000000000000004</v>
      </c>
      <c r="O1121" s="3">
        <v>4227</v>
      </c>
      <c r="P1121" s="3">
        <v>320</v>
      </c>
      <c r="Q1121" s="3">
        <v>-22.8</v>
      </c>
      <c r="R1121" s="3">
        <v>18</v>
      </c>
      <c r="S1121" s="3">
        <v>43.5</v>
      </c>
      <c r="T1121" s="3">
        <v>1</v>
      </c>
      <c r="U1121" s="3">
        <v>1001.8</v>
      </c>
      <c r="V1121" s="3">
        <v>1032.9000000000001</v>
      </c>
      <c r="W1121" s="3">
        <v>1027.3</v>
      </c>
      <c r="X1121" s="3">
        <v>1029.8</v>
      </c>
      <c r="Y1121" s="3">
        <v>-9.1</v>
      </c>
      <c r="Z1121" s="3">
        <v>-17.899999999999999</v>
      </c>
      <c r="AA1121">
        <v>36547</v>
      </c>
    </row>
    <row r="1122" spans="1:27" x14ac:dyDescent="0.3">
      <c r="A1122" s="2">
        <v>44952</v>
      </c>
      <c r="B1122">
        <v>34872.61788327033</v>
      </c>
      <c r="C1122">
        <v>15510</v>
      </c>
      <c r="D1122">
        <f t="shared" si="34"/>
        <v>36379313.600000001</v>
      </c>
      <c r="E1122">
        <v>37620800</v>
      </c>
      <c r="F1122" s="3">
        <v>-8.1999999999999993</v>
      </c>
      <c r="G1122" s="3">
        <v>-14.3</v>
      </c>
      <c r="H1122" s="3">
        <v>-4.0999999999999996</v>
      </c>
      <c r="I1122" s="3">
        <v>0.8</v>
      </c>
      <c r="J1122" s="3">
        <v>8.3000000000000007</v>
      </c>
      <c r="K1122" s="3">
        <v>290</v>
      </c>
      <c r="L1122" s="3">
        <v>5.3</v>
      </c>
      <c r="M1122" s="3">
        <v>290</v>
      </c>
      <c r="N1122" s="3">
        <v>0.7</v>
      </c>
      <c r="O1122" s="3">
        <v>567</v>
      </c>
      <c r="P1122" s="3">
        <v>160</v>
      </c>
      <c r="Q1122" s="3">
        <v>-12.4</v>
      </c>
      <c r="R1122" s="3">
        <v>45</v>
      </c>
      <c r="S1122" s="3">
        <v>72.599999999999994</v>
      </c>
      <c r="T1122" s="3">
        <v>2.5</v>
      </c>
      <c r="U1122" s="3">
        <v>997.6</v>
      </c>
      <c r="V1122" s="3">
        <v>1028.2</v>
      </c>
      <c r="W1122" s="3">
        <v>1022</v>
      </c>
      <c r="X1122" s="3">
        <v>1025</v>
      </c>
      <c r="Y1122" s="3">
        <v>-4.4000000000000004</v>
      </c>
      <c r="Z1122" s="3">
        <v>-16.5</v>
      </c>
      <c r="AA1122">
        <v>36547</v>
      </c>
    </row>
    <row r="1123" spans="1:27" x14ac:dyDescent="0.3">
      <c r="A1123" s="2">
        <v>44953</v>
      </c>
      <c r="B1123">
        <v>25365.96524052223</v>
      </c>
      <c r="C1123">
        <v>25590</v>
      </c>
      <c r="D1123">
        <f t="shared" si="34"/>
        <v>55482978.799999997</v>
      </c>
      <c r="E1123">
        <v>57376400</v>
      </c>
      <c r="F1123" s="3">
        <v>-6.5</v>
      </c>
      <c r="G1123" s="3">
        <v>-9.4</v>
      </c>
      <c r="H1123" s="3">
        <v>-3.9</v>
      </c>
      <c r="I1123" s="3">
        <v>0.8</v>
      </c>
      <c r="J1123" s="3">
        <v>16.2</v>
      </c>
      <c r="K1123" s="3">
        <v>290</v>
      </c>
      <c r="L1123" s="3">
        <v>8.6999999999999993</v>
      </c>
      <c r="M1123" s="3">
        <v>290</v>
      </c>
      <c r="N1123" s="3">
        <v>6</v>
      </c>
      <c r="O1123" s="3">
        <v>5209</v>
      </c>
      <c r="P1123" s="3">
        <v>290</v>
      </c>
      <c r="Q1123" s="3">
        <v>-14.5</v>
      </c>
      <c r="R1123" s="3">
        <v>33</v>
      </c>
      <c r="S1123" s="3">
        <v>54.9</v>
      </c>
      <c r="T1123" s="3">
        <v>2.1</v>
      </c>
      <c r="U1123" s="3">
        <v>993.4</v>
      </c>
      <c r="V1123" s="3">
        <v>1022.8</v>
      </c>
      <c r="W1123" s="3">
        <v>1018</v>
      </c>
      <c r="X1123" s="3">
        <v>1020.5</v>
      </c>
      <c r="Y1123" s="3">
        <v>-4.0999999999999996</v>
      </c>
      <c r="Z1123" s="3">
        <v>-10.5</v>
      </c>
      <c r="AA1123">
        <v>36547</v>
      </c>
    </row>
    <row r="1124" spans="1:27" x14ac:dyDescent="0.3">
      <c r="A1124" s="2">
        <v>44954</v>
      </c>
      <c r="B1124">
        <v>37408.60115934896</v>
      </c>
      <c r="C1124">
        <v>10560</v>
      </c>
      <c r="D1124">
        <f t="shared" si="34"/>
        <v>23478373.199999999</v>
      </c>
      <c r="E1124">
        <v>24279600</v>
      </c>
      <c r="F1124" s="3">
        <v>-5.9</v>
      </c>
      <c r="G1124" s="3">
        <v>-10.8</v>
      </c>
      <c r="H1124" s="3">
        <v>-2</v>
      </c>
      <c r="I1124" s="3">
        <v>0.8</v>
      </c>
      <c r="J1124" s="3">
        <v>14.4</v>
      </c>
      <c r="K1124" s="3">
        <v>290</v>
      </c>
      <c r="L1124" s="3">
        <v>8.3000000000000007</v>
      </c>
      <c r="M1124" s="3">
        <v>290</v>
      </c>
      <c r="N1124" s="3">
        <v>4.7</v>
      </c>
      <c r="O1124" s="3">
        <v>4027</v>
      </c>
      <c r="P1124" s="3">
        <v>290</v>
      </c>
      <c r="Q1124" s="3">
        <v>-16</v>
      </c>
      <c r="R1124" s="3">
        <v>29</v>
      </c>
      <c r="S1124" s="3">
        <v>46</v>
      </c>
      <c r="T1124" s="3">
        <v>1.8</v>
      </c>
      <c r="U1124" s="3">
        <v>994.1</v>
      </c>
      <c r="V1124" s="3">
        <v>1023.6</v>
      </c>
      <c r="W1124" s="3">
        <v>1018.6</v>
      </c>
      <c r="X1124" s="3">
        <v>1021.2</v>
      </c>
      <c r="Y1124" s="3">
        <v>-5.4</v>
      </c>
      <c r="Z1124" s="3">
        <v>-12.3</v>
      </c>
      <c r="AA1124">
        <v>36547</v>
      </c>
    </row>
    <row r="1125" spans="1:27" x14ac:dyDescent="0.3">
      <c r="A1125" s="2">
        <v>44955</v>
      </c>
      <c r="B1125">
        <v>0</v>
      </c>
      <c r="C1125">
        <v>0</v>
      </c>
      <c r="D1125">
        <f t="shared" si="34"/>
        <v>0</v>
      </c>
      <c r="E1125">
        <v>0</v>
      </c>
      <c r="F1125" s="3">
        <v>-1.7</v>
      </c>
      <c r="G1125" s="3">
        <v>-7.2</v>
      </c>
      <c r="H1125" s="3">
        <v>2.7</v>
      </c>
      <c r="I1125" s="3">
        <v>0.2</v>
      </c>
      <c r="J1125" s="3">
        <v>13.2</v>
      </c>
      <c r="K1125" s="3">
        <v>270</v>
      </c>
      <c r="L1125" s="3">
        <v>6.9</v>
      </c>
      <c r="M1125" s="3">
        <v>290</v>
      </c>
      <c r="N1125" s="3">
        <v>3.2</v>
      </c>
      <c r="O1125" s="3">
        <v>2740</v>
      </c>
      <c r="P1125" s="3">
        <v>290</v>
      </c>
      <c r="Q1125" s="3">
        <v>-9.1</v>
      </c>
      <c r="R1125" s="3">
        <v>40</v>
      </c>
      <c r="S1125" s="3">
        <v>57.6</v>
      </c>
      <c r="T1125" s="3">
        <v>3.2</v>
      </c>
      <c r="U1125" s="3">
        <v>992.5</v>
      </c>
      <c r="V1125" s="3">
        <v>1022.5</v>
      </c>
      <c r="W1125" s="3">
        <v>1016.2</v>
      </c>
      <c r="X1125" s="3">
        <v>1019.1</v>
      </c>
      <c r="Y1125" s="3">
        <v>-1.1000000000000001</v>
      </c>
      <c r="Z1125" s="3">
        <v>-8.5</v>
      </c>
      <c r="AA1125">
        <v>36547</v>
      </c>
    </row>
    <row r="1126" spans="1:27" x14ac:dyDescent="0.3">
      <c r="A1126" s="2">
        <v>44956</v>
      </c>
      <c r="B1126">
        <v>30090.376463259679</v>
      </c>
      <c r="C1126">
        <v>44450</v>
      </c>
      <c r="D1126">
        <f t="shared" si="34"/>
        <v>98608084.399999991</v>
      </c>
      <c r="E1126">
        <v>101973200</v>
      </c>
      <c r="F1126" s="3">
        <v>-1.7</v>
      </c>
      <c r="G1126" s="3">
        <v>-5.3</v>
      </c>
      <c r="H1126" s="3">
        <v>2.5</v>
      </c>
      <c r="I1126" s="3">
        <v>0.2</v>
      </c>
      <c r="J1126" s="3">
        <v>13.5</v>
      </c>
      <c r="K1126" s="3">
        <v>290</v>
      </c>
      <c r="L1126" s="3">
        <v>8.9</v>
      </c>
      <c r="M1126" s="3">
        <v>320</v>
      </c>
      <c r="N1126" s="3">
        <v>3.9</v>
      </c>
      <c r="O1126" s="3">
        <v>3382</v>
      </c>
      <c r="P1126" s="3">
        <v>290</v>
      </c>
      <c r="Q1126" s="3">
        <v>-11.9</v>
      </c>
      <c r="R1126" s="3">
        <v>28</v>
      </c>
      <c r="S1126" s="3">
        <v>47</v>
      </c>
      <c r="T1126" s="3">
        <v>2.5</v>
      </c>
      <c r="U1126" s="3">
        <v>995.7</v>
      </c>
      <c r="V1126" s="3">
        <v>1024.4000000000001</v>
      </c>
      <c r="W1126" s="3">
        <v>1017.4</v>
      </c>
      <c r="X1126" s="3">
        <v>1022.4</v>
      </c>
      <c r="Y1126" s="3">
        <v>-1</v>
      </c>
      <c r="Z1126" s="3">
        <v>-10.4</v>
      </c>
      <c r="AA1126">
        <v>36547</v>
      </c>
    </row>
    <row r="1127" spans="1:27" x14ac:dyDescent="0.3">
      <c r="A1127" s="2">
        <v>44957</v>
      </c>
      <c r="B1127">
        <v>30838.594952072661</v>
      </c>
      <c r="C1127">
        <v>27320</v>
      </c>
      <c r="D1127">
        <f t="shared" si="34"/>
        <v>68055235.899999991</v>
      </c>
      <c r="E1127">
        <v>70377700</v>
      </c>
      <c r="F1127" s="3">
        <v>-3.1</v>
      </c>
      <c r="G1127" s="3">
        <v>-10.5</v>
      </c>
      <c r="H1127" s="3">
        <v>6.4</v>
      </c>
      <c r="I1127" s="3">
        <v>0.2</v>
      </c>
      <c r="J1127" s="3">
        <v>3.8</v>
      </c>
      <c r="K1127" s="3">
        <v>160</v>
      </c>
      <c r="L1127" s="3">
        <v>2.5</v>
      </c>
      <c r="M1127" s="3">
        <v>320</v>
      </c>
      <c r="N1127" s="3">
        <v>1.2</v>
      </c>
      <c r="O1127" s="3">
        <v>1019</v>
      </c>
      <c r="P1127" s="3">
        <v>320</v>
      </c>
      <c r="Q1127" s="3">
        <v>-10</v>
      </c>
      <c r="R1127" s="3">
        <v>29</v>
      </c>
      <c r="S1127" s="3">
        <v>62.3</v>
      </c>
      <c r="T1127" s="3">
        <v>2.9</v>
      </c>
      <c r="U1127" s="3">
        <v>993</v>
      </c>
      <c r="V1127" s="3">
        <v>1024.5</v>
      </c>
      <c r="W1127" s="3">
        <v>1016.1</v>
      </c>
      <c r="X1127" s="3">
        <v>1019.7</v>
      </c>
      <c r="Y1127" s="3">
        <v>-1.7</v>
      </c>
      <c r="Z1127" s="3">
        <v>-14.3</v>
      </c>
      <c r="AA1127">
        <v>36547</v>
      </c>
    </row>
    <row r="1128" spans="1:27" x14ac:dyDescent="0.3">
      <c r="A1128" s="2">
        <v>44958</v>
      </c>
      <c r="B1128">
        <v>35892.763707950733</v>
      </c>
      <c r="C1128">
        <v>54210</v>
      </c>
      <c r="D1128">
        <f>E1128*0.97</f>
        <v>122490533</v>
      </c>
      <c r="E1128">
        <v>126278900</v>
      </c>
      <c r="F1128" s="3">
        <v>2.6</v>
      </c>
      <c r="G1128" s="3">
        <v>-5</v>
      </c>
      <c r="H1128" s="3">
        <v>6.7</v>
      </c>
      <c r="I1128" s="3">
        <v>0.2</v>
      </c>
      <c r="J1128" s="3">
        <v>17.100000000000001</v>
      </c>
      <c r="K1128" s="3">
        <v>290</v>
      </c>
      <c r="L1128" s="3">
        <v>10.4</v>
      </c>
      <c r="M1128" s="3">
        <v>320</v>
      </c>
      <c r="N1128" s="3">
        <v>5.2</v>
      </c>
      <c r="O1128" s="3">
        <v>4524</v>
      </c>
      <c r="P1128" s="3">
        <v>290</v>
      </c>
      <c r="Q1128" s="3">
        <v>-6.5</v>
      </c>
      <c r="R1128" s="3">
        <v>28</v>
      </c>
      <c r="S1128" s="3">
        <v>52.8</v>
      </c>
      <c r="T1128" s="3">
        <v>3.9</v>
      </c>
      <c r="U1128" s="3">
        <v>991.3</v>
      </c>
      <c r="V1128" s="3">
        <v>1024</v>
      </c>
      <c r="W1128" s="3">
        <v>1013.8</v>
      </c>
      <c r="X1128" s="3">
        <v>1017.5</v>
      </c>
      <c r="Y1128" s="3">
        <v>1.5</v>
      </c>
      <c r="Z1128" s="3">
        <v>-7.4</v>
      </c>
      <c r="AA1128">
        <v>36547</v>
      </c>
    </row>
    <row r="1129" spans="1:27" x14ac:dyDescent="0.3">
      <c r="A1129" s="2">
        <v>44959</v>
      </c>
      <c r="B1129">
        <v>32850.342968997487</v>
      </c>
      <c r="C1129">
        <v>69755</v>
      </c>
      <c r="D1129">
        <f t="shared" ref="D1129:D1155" si="35">E1129*0.97</f>
        <v>137320766</v>
      </c>
      <c r="E1129">
        <v>141567800</v>
      </c>
      <c r="F1129" s="3">
        <v>-1.3</v>
      </c>
      <c r="G1129" s="3">
        <v>-7.2</v>
      </c>
      <c r="H1129" s="3">
        <v>3.7</v>
      </c>
      <c r="I1129" s="3">
        <v>0.2</v>
      </c>
      <c r="J1129" s="3">
        <v>9.8000000000000007</v>
      </c>
      <c r="K1129" s="3">
        <v>290</v>
      </c>
      <c r="L1129" s="3">
        <v>7.1</v>
      </c>
      <c r="M1129" s="3">
        <v>320</v>
      </c>
      <c r="N1129" s="3">
        <v>3.5</v>
      </c>
      <c r="O1129" s="3">
        <v>3009</v>
      </c>
      <c r="P1129" s="3">
        <v>290</v>
      </c>
      <c r="Q1129" s="3">
        <v>-11.6</v>
      </c>
      <c r="R1129" s="3">
        <v>23</v>
      </c>
      <c r="S1129" s="3">
        <v>47.6</v>
      </c>
      <c r="T1129" s="3">
        <v>2.5</v>
      </c>
      <c r="U1129" s="3">
        <v>999</v>
      </c>
      <c r="V1129" s="3">
        <v>1028.0999999999999</v>
      </c>
      <c r="W1129" s="3">
        <v>1023.4</v>
      </c>
      <c r="X1129" s="3">
        <v>1025.7</v>
      </c>
      <c r="Y1129" s="3">
        <v>-0.5</v>
      </c>
      <c r="Z1129" s="3">
        <v>-8.5</v>
      </c>
      <c r="AA1129">
        <v>36547</v>
      </c>
    </row>
    <row r="1130" spans="1:27" x14ac:dyDescent="0.3">
      <c r="A1130" s="2">
        <v>44960</v>
      </c>
      <c r="B1130">
        <v>32056.168683973548</v>
      </c>
      <c r="C1130">
        <v>53760</v>
      </c>
      <c r="D1130">
        <f t="shared" si="35"/>
        <v>112634848</v>
      </c>
      <c r="E1130">
        <v>116118400</v>
      </c>
      <c r="F1130" s="3">
        <v>-0.7</v>
      </c>
      <c r="G1130" s="3">
        <v>-5.5</v>
      </c>
      <c r="H1130" s="3">
        <v>5.3</v>
      </c>
      <c r="I1130" s="3">
        <v>0.2</v>
      </c>
      <c r="J1130" s="3">
        <v>9.5</v>
      </c>
      <c r="K1130" s="3">
        <v>320</v>
      </c>
      <c r="L1130" s="3">
        <v>6.4</v>
      </c>
      <c r="M1130" s="3">
        <v>320</v>
      </c>
      <c r="N1130" s="3">
        <v>2.2999999999999998</v>
      </c>
      <c r="O1130" s="3">
        <v>2003</v>
      </c>
      <c r="P1130" s="3">
        <v>290</v>
      </c>
      <c r="Q1130" s="3">
        <v>-12.3</v>
      </c>
      <c r="R1130" s="3">
        <v>23</v>
      </c>
      <c r="S1130" s="3">
        <v>43.6</v>
      </c>
      <c r="T1130" s="3">
        <v>2.4</v>
      </c>
      <c r="U1130" s="3">
        <v>996</v>
      </c>
      <c r="V1130" s="3">
        <v>1024.7</v>
      </c>
      <c r="W1130" s="3">
        <v>1019.7</v>
      </c>
      <c r="X1130" s="3">
        <v>1022.6</v>
      </c>
      <c r="Y1130" s="3">
        <v>0.6</v>
      </c>
      <c r="Z1130" s="3">
        <v>-8.8000000000000007</v>
      </c>
      <c r="AA1130">
        <v>36547</v>
      </c>
    </row>
    <row r="1131" spans="1:27" x14ac:dyDescent="0.3">
      <c r="A1131" s="2">
        <v>44961</v>
      </c>
      <c r="B1131">
        <v>35483.285862637989</v>
      </c>
      <c r="C1131">
        <v>12660</v>
      </c>
      <c r="D1131">
        <f t="shared" si="35"/>
        <v>25201667</v>
      </c>
      <c r="E1131">
        <v>25981100</v>
      </c>
      <c r="F1131" s="3">
        <v>-0.9</v>
      </c>
      <c r="G1131" s="3">
        <v>-4</v>
      </c>
      <c r="H1131" s="3">
        <v>3.9</v>
      </c>
      <c r="I1131" s="3">
        <v>0.2</v>
      </c>
      <c r="J1131" s="3">
        <v>11.8</v>
      </c>
      <c r="K1131" s="3">
        <v>290</v>
      </c>
      <c r="L1131" s="3">
        <v>7.3</v>
      </c>
      <c r="M1131" s="3">
        <v>320</v>
      </c>
      <c r="N1131" s="3">
        <v>3.9</v>
      </c>
      <c r="O1131" s="3">
        <v>3338</v>
      </c>
      <c r="P1131" s="3">
        <v>290</v>
      </c>
      <c r="Q1131" s="3">
        <v>-10.4</v>
      </c>
      <c r="R1131" s="3">
        <v>34</v>
      </c>
      <c r="S1131" s="3">
        <v>49</v>
      </c>
      <c r="T1131" s="3">
        <v>2.8</v>
      </c>
      <c r="U1131" s="3">
        <v>997.6</v>
      </c>
      <c r="V1131" s="3">
        <v>1026.3</v>
      </c>
      <c r="W1131" s="3">
        <v>1022.4</v>
      </c>
      <c r="X1131" s="3">
        <v>1024.2</v>
      </c>
      <c r="Y1131" s="3">
        <v>-0.5</v>
      </c>
      <c r="Z1131" s="3">
        <v>-8.5</v>
      </c>
      <c r="AA1131">
        <v>36547</v>
      </c>
    </row>
    <row r="1132" spans="1:27" x14ac:dyDescent="0.3">
      <c r="A1132" s="2">
        <v>44962</v>
      </c>
      <c r="B1132">
        <v>0</v>
      </c>
      <c r="C1132">
        <v>0</v>
      </c>
      <c r="D1132">
        <f t="shared" si="35"/>
        <v>0</v>
      </c>
      <c r="E1132">
        <v>0</v>
      </c>
      <c r="F1132" s="3">
        <v>-1.6</v>
      </c>
      <c r="G1132" s="3">
        <v>-9.3000000000000007</v>
      </c>
      <c r="H1132" s="3">
        <v>5.8</v>
      </c>
      <c r="I1132" s="3">
        <v>0.2</v>
      </c>
      <c r="J1132" s="3">
        <v>10.8</v>
      </c>
      <c r="K1132" s="3">
        <v>320</v>
      </c>
      <c r="L1132" s="3">
        <v>6.9</v>
      </c>
      <c r="M1132" s="3">
        <v>290</v>
      </c>
      <c r="N1132" s="3">
        <v>2.2999999999999998</v>
      </c>
      <c r="O1132" s="3">
        <v>1990</v>
      </c>
      <c r="P1132" s="3">
        <v>290</v>
      </c>
      <c r="Q1132" s="3">
        <v>-8.8000000000000007</v>
      </c>
      <c r="R1132" s="3">
        <v>33</v>
      </c>
      <c r="S1132" s="3">
        <v>61.1</v>
      </c>
      <c r="T1132" s="3">
        <v>3.2</v>
      </c>
      <c r="U1132" s="3">
        <v>998.6</v>
      </c>
      <c r="V1132" s="3">
        <v>1027.7</v>
      </c>
      <c r="W1132" s="3">
        <v>1022.7</v>
      </c>
      <c r="X1132" s="3">
        <v>1025.3</v>
      </c>
      <c r="Y1132" s="3">
        <v>-1</v>
      </c>
      <c r="Z1132" s="3">
        <v>-14</v>
      </c>
      <c r="AA1132">
        <v>36547</v>
      </c>
    </row>
    <row r="1133" spans="1:27" x14ac:dyDescent="0.3">
      <c r="A1133" s="2">
        <v>44963</v>
      </c>
      <c r="B1133">
        <v>30940.341677343371</v>
      </c>
      <c r="C1133">
        <v>43300</v>
      </c>
      <c r="D1133">
        <f t="shared" si="35"/>
        <v>96979048</v>
      </c>
      <c r="E1133">
        <v>99978400</v>
      </c>
      <c r="F1133" s="3">
        <v>0.3</v>
      </c>
      <c r="G1133" s="3">
        <v>-8.6</v>
      </c>
      <c r="H1133" s="3">
        <v>9.1999999999999993</v>
      </c>
      <c r="I1133" s="3">
        <v>0.2</v>
      </c>
      <c r="J1133" s="3">
        <v>3.7</v>
      </c>
      <c r="K1133" s="3">
        <v>20</v>
      </c>
      <c r="L1133" s="3">
        <v>2.7</v>
      </c>
      <c r="M1133" s="3">
        <v>320</v>
      </c>
      <c r="N1133" s="3">
        <v>1.2</v>
      </c>
      <c r="O1133" s="3">
        <v>1062</v>
      </c>
      <c r="P1133" s="3">
        <v>320</v>
      </c>
      <c r="Q1133" s="3">
        <v>-7.6</v>
      </c>
      <c r="R1133" s="3">
        <v>27</v>
      </c>
      <c r="S1133" s="3">
        <v>59.8</v>
      </c>
      <c r="T1133" s="3">
        <v>3.5</v>
      </c>
      <c r="U1133" s="3">
        <v>996.1</v>
      </c>
      <c r="V1133" s="3">
        <v>1026.3</v>
      </c>
      <c r="W1133" s="3">
        <v>1019.3</v>
      </c>
      <c r="X1133" s="3">
        <v>1022.6</v>
      </c>
      <c r="Y1133" s="3">
        <v>0.3</v>
      </c>
      <c r="Z1133" s="3">
        <v>-13.2</v>
      </c>
      <c r="AA1133">
        <v>36547</v>
      </c>
    </row>
    <row r="1134" spans="1:27" x14ac:dyDescent="0.3">
      <c r="A1134" s="2">
        <v>44964</v>
      </c>
      <c r="B1134">
        <v>28995.161342659019</v>
      </c>
      <c r="C1134">
        <v>50240</v>
      </c>
      <c r="D1134">
        <f t="shared" si="35"/>
        <v>102312787</v>
      </c>
      <c r="E1134">
        <v>105477100</v>
      </c>
      <c r="F1134" s="3">
        <v>1.9</v>
      </c>
      <c r="G1134" s="3">
        <v>-6.2</v>
      </c>
      <c r="H1134" s="3">
        <v>11</v>
      </c>
      <c r="I1134" s="3">
        <v>0.2</v>
      </c>
      <c r="J1134" s="3">
        <v>5.9</v>
      </c>
      <c r="K1134" s="3">
        <v>290</v>
      </c>
      <c r="L1134" s="3">
        <v>3.6</v>
      </c>
      <c r="M1134" s="3">
        <v>320</v>
      </c>
      <c r="N1134" s="3">
        <v>1.7</v>
      </c>
      <c r="O1134" s="3">
        <v>1493</v>
      </c>
      <c r="P1134" s="3">
        <v>320</v>
      </c>
      <c r="Q1134" s="3">
        <v>-7.9</v>
      </c>
      <c r="R1134" s="3">
        <v>21</v>
      </c>
      <c r="S1134" s="3">
        <v>51.9</v>
      </c>
      <c r="T1134" s="3">
        <v>3.4</v>
      </c>
      <c r="U1134" s="3">
        <v>994.8</v>
      </c>
      <c r="V1134" s="3">
        <v>1022.8</v>
      </c>
      <c r="W1134" s="3">
        <v>1018.4</v>
      </c>
      <c r="X1134" s="3">
        <v>1021.1</v>
      </c>
      <c r="Y1134" s="3">
        <v>1.1000000000000001</v>
      </c>
      <c r="Z1134" s="3">
        <v>-9.6</v>
      </c>
      <c r="AA1134">
        <v>36547</v>
      </c>
    </row>
    <row r="1135" spans="1:27" x14ac:dyDescent="0.3">
      <c r="A1135" s="2">
        <v>44965</v>
      </c>
      <c r="B1135">
        <v>36445.095234394314</v>
      </c>
      <c r="C1135">
        <v>51520</v>
      </c>
      <c r="D1135">
        <f t="shared" si="35"/>
        <v>94518255</v>
      </c>
      <c r="E1135">
        <v>97441500</v>
      </c>
      <c r="F1135" s="3">
        <v>0.9</v>
      </c>
      <c r="G1135" s="3">
        <v>-6.3</v>
      </c>
      <c r="H1135" s="3">
        <v>8.1999999999999993</v>
      </c>
      <c r="I1135" s="3">
        <v>0.2</v>
      </c>
      <c r="J1135" s="3">
        <v>10</v>
      </c>
      <c r="K1135" s="3">
        <v>270</v>
      </c>
      <c r="L1135" s="3">
        <v>6.4</v>
      </c>
      <c r="M1135" s="3">
        <v>290</v>
      </c>
      <c r="N1135" s="3">
        <v>2.6</v>
      </c>
      <c r="O1135" s="3">
        <v>2218</v>
      </c>
      <c r="P1135" s="3">
        <v>320</v>
      </c>
      <c r="Q1135" s="3">
        <v>-7.3</v>
      </c>
      <c r="R1135" s="3">
        <v>30</v>
      </c>
      <c r="S1135" s="3">
        <v>59.4</v>
      </c>
      <c r="T1135" s="3">
        <v>3.6</v>
      </c>
      <c r="U1135" s="3">
        <v>999.2</v>
      </c>
      <c r="V1135" s="3">
        <v>1029.2</v>
      </c>
      <c r="W1135" s="3">
        <v>1022.9</v>
      </c>
      <c r="X1135" s="3">
        <v>1025.7</v>
      </c>
      <c r="Y1135" s="3">
        <v>1</v>
      </c>
      <c r="Z1135" s="3">
        <v>-10.6</v>
      </c>
      <c r="AA1135">
        <v>36547</v>
      </c>
    </row>
    <row r="1136" spans="1:27" x14ac:dyDescent="0.3">
      <c r="A1136" s="2">
        <v>44966</v>
      </c>
      <c r="B1136">
        <v>34106.845252755847</v>
      </c>
      <c r="C1136">
        <v>51339.5</v>
      </c>
      <c r="D1136">
        <f t="shared" si="35"/>
        <v>99356809</v>
      </c>
      <c r="E1136">
        <v>102429700</v>
      </c>
      <c r="F1136" s="3">
        <v>1.6</v>
      </c>
      <c r="G1136" s="3">
        <v>-7.2</v>
      </c>
      <c r="H1136" s="3">
        <v>9.8000000000000007</v>
      </c>
      <c r="I1136" s="3">
        <v>1.1000000000000001</v>
      </c>
      <c r="J1136" s="3">
        <v>7.2</v>
      </c>
      <c r="K1136" s="3">
        <v>160</v>
      </c>
      <c r="L1136" s="3">
        <v>4.5</v>
      </c>
      <c r="M1136" s="3">
        <v>110</v>
      </c>
      <c r="N1136" s="3">
        <v>1.6</v>
      </c>
      <c r="O1136" s="3">
        <v>1410</v>
      </c>
      <c r="P1136" s="3">
        <v>320</v>
      </c>
      <c r="Q1136" s="3">
        <v>-5.0999999999999996</v>
      </c>
      <c r="R1136" s="3">
        <v>37</v>
      </c>
      <c r="S1136" s="3">
        <v>64.099999999999994</v>
      </c>
      <c r="T1136" s="3">
        <v>4.3</v>
      </c>
      <c r="U1136" s="3">
        <v>1002.2</v>
      </c>
      <c r="V1136" s="3">
        <v>1032.5999999999999</v>
      </c>
      <c r="W1136" s="3">
        <v>1025.3</v>
      </c>
      <c r="X1136" s="3">
        <v>1028.7</v>
      </c>
      <c r="Y1136" s="3">
        <v>1.9</v>
      </c>
      <c r="Z1136" s="3">
        <v>-10.5</v>
      </c>
      <c r="AA1136">
        <v>36547</v>
      </c>
    </row>
    <row r="1137" spans="1:27" x14ac:dyDescent="0.3">
      <c r="A1137" s="2">
        <v>44967</v>
      </c>
      <c r="B1137">
        <v>29062.38967329721</v>
      </c>
      <c r="C1137">
        <v>46280</v>
      </c>
      <c r="D1137">
        <f t="shared" si="35"/>
        <v>76723605</v>
      </c>
      <c r="E1137">
        <v>79096500</v>
      </c>
      <c r="F1137" s="3">
        <v>2.7</v>
      </c>
      <c r="G1137" s="3">
        <v>0.2</v>
      </c>
      <c r="H1137" s="3">
        <v>6.7</v>
      </c>
      <c r="I1137" s="3">
        <v>7.8</v>
      </c>
      <c r="J1137" s="3">
        <v>10.7</v>
      </c>
      <c r="K1137" s="3">
        <v>290</v>
      </c>
      <c r="L1137" s="3">
        <v>7.4</v>
      </c>
      <c r="M1137" s="3">
        <v>290</v>
      </c>
      <c r="N1137" s="3">
        <v>2.6</v>
      </c>
      <c r="O1137" s="3">
        <v>2265</v>
      </c>
      <c r="P1137" s="3">
        <v>320</v>
      </c>
      <c r="Q1137" s="3">
        <v>0.8</v>
      </c>
      <c r="R1137" s="3">
        <v>68</v>
      </c>
      <c r="S1137" s="3">
        <v>88.5</v>
      </c>
      <c r="T1137" s="3">
        <v>6.5</v>
      </c>
      <c r="U1137" s="3">
        <v>994</v>
      </c>
      <c r="V1137" s="3">
        <v>1025.4000000000001</v>
      </c>
      <c r="W1137" s="3">
        <v>1017.9</v>
      </c>
      <c r="X1137" s="3">
        <v>1020.2</v>
      </c>
      <c r="Y1137" s="3">
        <v>2.9</v>
      </c>
      <c r="Z1137" s="3">
        <v>-1.4</v>
      </c>
      <c r="AA1137">
        <v>36547</v>
      </c>
    </row>
    <row r="1138" spans="1:27" x14ac:dyDescent="0.3">
      <c r="A1138" s="2">
        <v>44968</v>
      </c>
      <c r="B1138">
        <v>29376.021466905491</v>
      </c>
      <c r="C1138">
        <v>18192.5</v>
      </c>
      <c r="D1138">
        <f t="shared" si="35"/>
        <v>33127537</v>
      </c>
      <c r="E1138">
        <v>34152100</v>
      </c>
      <c r="F1138" s="3">
        <v>-0.1</v>
      </c>
      <c r="G1138" s="3">
        <v>-5.3</v>
      </c>
      <c r="H1138" s="3">
        <v>7.3</v>
      </c>
      <c r="I1138" s="3">
        <v>7.8</v>
      </c>
      <c r="J1138" s="3">
        <v>9.1999999999999993</v>
      </c>
      <c r="K1138" s="3">
        <v>320</v>
      </c>
      <c r="L1138" s="3">
        <v>6.2</v>
      </c>
      <c r="M1138" s="3">
        <v>320</v>
      </c>
      <c r="N1138" s="3">
        <v>1.2</v>
      </c>
      <c r="O1138" s="3">
        <v>1054</v>
      </c>
      <c r="P1138" s="3">
        <v>140</v>
      </c>
      <c r="Q1138" s="3">
        <v>-1.6</v>
      </c>
      <c r="R1138" s="3">
        <v>58</v>
      </c>
      <c r="S1138" s="3">
        <v>90.5</v>
      </c>
      <c r="T1138" s="3">
        <v>5.4</v>
      </c>
      <c r="U1138" s="3">
        <v>997.6</v>
      </c>
      <c r="V1138" s="3">
        <v>1025.7</v>
      </c>
      <c r="W1138" s="3">
        <v>1021.8</v>
      </c>
      <c r="X1138" s="3">
        <v>1024.0999999999999</v>
      </c>
      <c r="Y1138" s="3">
        <v>2.2000000000000002</v>
      </c>
      <c r="Z1138" s="3">
        <v>-9.1999999999999993</v>
      </c>
      <c r="AA1138">
        <v>36547</v>
      </c>
    </row>
    <row r="1139" spans="1:27" x14ac:dyDescent="0.3">
      <c r="A1139" s="2">
        <v>44969</v>
      </c>
      <c r="B1139">
        <v>0</v>
      </c>
      <c r="C1139">
        <v>0</v>
      </c>
      <c r="D1139">
        <f t="shared" si="35"/>
        <v>0</v>
      </c>
      <c r="E1139">
        <v>0</v>
      </c>
      <c r="F1139" s="3">
        <v>1.3</v>
      </c>
      <c r="G1139" s="3">
        <v>-5.9</v>
      </c>
      <c r="H1139" s="3">
        <v>8.5</v>
      </c>
      <c r="I1139" s="3">
        <v>7.8</v>
      </c>
      <c r="J1139" s="3">
        <v>3.8</v>
      </c>
      <c r="K1139" s="3">
        <v>320</v>
      </c>
      <c r="L1139" s="3">
        <v>2.6</v>
      </c>
      <c r="M1139" s="3">
        <v>320</v>
      </c>
      <c r="N1139" s="3">
        <v>1.1000000000000001</v>
      </c>
      <c r="O1139" s="3">
        <v>927</v>
      </c>
      <c r="P1139" s="3">
        <v>320</v>
      </c>
      <c r="Q1139" s="3">
        <v>-2.6</v>
      </c>
      <c r="R1139" s="3">
        <v>38</v>
      </c>
      <c r="S1139" s="3">
        <v>78.3</v>
      </c>
      <c r="T1139" s="3">
        <v>5.0999999999999996</v>
      </c>
      <c r="U1139" s="3">
        <v>996.1</v>
      </c>
      <c r="V1139" s="3">
        <v>1026.3</v>
      </c>
      <c r="W1139" s="3">
        <v>1019.2</v>
      </c>
      <c r="X1139" s="3">
        <v>1022.5</v>
      </c>
      <c r="Y1139" s="3">
        <v>1</v>
      </c>
      <c r="Z1139" s="3">
        <v>-10.4</v>
      </c>
      <c r="AA1139">
        <v>36547</v>
      </c>
    </row>
    <row r="1140" spans="1:27" x14ac:dyDescent="0.3">
      <c r="A1140" s="2">
        <v>44970</v>
      </c>
      <c r="B1140">
        <v>26902.301776847162</v>
      </c>
      <c r="C1140">
        <v>62965</v>
      </c>
      <c r="D1140">
        <f t="shared" si="35"/>
        <v>130912267</v>
      </c>
      <c r="E1140">
        <v>134961100</v>
      </c>
      <c r="F1140" s="3">
        <v>4</v>
      </c>
      <c r="G1140" s="3">
        <v>1.7</v>
      </c>
      <c r="H1140" s="3">
        <v>7.6</v>
      </c>
      <c r="I1140" s="3">
        <v>7.8</v>
      </c>
      <c r="J1140" s="3">
        <v>4.8</v>
      </c>
      <c r="K1140" s="3">
        <v>160</v>
      </c>
      <c r="L1140" s="3">
        <v>3.3</v>
      </c>
      <c r="M1140" s="3">
        <v>160</v>
      </c>
      <c r="N1140" s="3">
        <v>1.1000000000000001</v>
      </c>
      <c r="O1140" s="3">
        <v>949</v>
      </c>
      <c r="P1140" s="3">
        <v>320</v>
      </c>
      <c r="Q1140" s="3">
        <v>-0.1</v>
      </c>
      <c r="R1140" s="3">
        <v>52</v>
      </c>
      <c r="S1140" s="3">
        <v>75.8</v>
      </c>
      <c r="T1140" s="3">
        <v>6.1</v>
      </c>
      <c r="U1140" s="3">
        <v>992.7</v>
      </c>
      <c r="V1140" s="3">
        <v>1020.2</v>
      </c>
      <c r="W1140" s="3">
        <v>1016.9</v>
      </c>
      <c r="X1140" s="3">
        <v>1018.8</v>
      </c>
      <c r="Y1140" s="3">
        <v>3.2</v>
      </c>
      <c r="Z1140" s="3">
        <v>1</v>
      </c>
      <c r="AA1140">
        <v>36547</v>
      </c>
    </row>
    <row r="1141" spans="1:27" x14ac:dyDescent="0.3">
      <c r="A1141" s="2">
        <v>44971</v>
      </c>
      <c r="B1141">
        <v>39031.689745901022</v>
      </c>
      <c r="C1141">
        <v>47770</v>
      </c>
      <c r="D1141">
        <f t="shared" si="35"/>
        <v>81396677</v>
      </c>
      <c r="E1141">
        <v>83914100</v>
      </c>
      <c r="F1141" s="3">
        <v>2.2999999999999998</v>
      </c>
      <c r="G1141" s="3">
        <v>-1.7</v>
      </c>
      <c r="H1141" s="3">
        <v>8.3000000000000007</v>
      </c>
      <c r="I1141" s="3">
        <v>0.1</v>
      </c>
      <c r="J1141" s="3">
        <v>6.3</v>
      </c>
      <c r="K1141" s="3">
        <v>110</v>
      </c>
      <c r="L1141" s="3">
        <v>4</v>
      </c>
      <c r="M1141" s="3">
        <v>110</v>
      </c>
      <c r="N1141" s="3">
        <v>1.1000000000000001</v>
      </c>
      <c r="O1141" s="3">
        <v>971</v>
      </c>
      <c r="P1141" s="3">
        <v>160</v>
      </c>
      <c r="Q1141" s="3">
        <v>-2.4</v>
      </c>
      <c r="R1141" s="3">
        <v>38</v>
      </c>
      <c r="S1141" s="3">
        <v>74.3</v>
      </c>
      <c r="T1141" s="3">
        <v>5.2</v>
      </c>
      <c r="U1141" s="3">
        <v>996</v>
      </c>
      <c r="V1141" s="3">
        <v>1026.7</v>
      </c>
      <c r="W1141" s="3">
        <v>1019.1</v>
      </c>
      <c r="X1141" s="3">
        <v>1022.3</v>
      </c>
      <c r="Y1141" s="3">
        <v>3.5</v>
      </c>
      <c r="Z1141" s="3">
        <v>-4.8</v>
      </c>
      <c r="AA1141">
        <v>36547</v>
      </c>
    </row>
    <row r="1142" spans="1:27" x14ac:dyDescent="0.3">
      <c r="A1142" s="2">
        <v>44972</v>
      </c>
      <c r="B1142">
        <v>34799.660336194393</v>
      </c>
      <c r="C1142">
        <v>58010</v>
      </c>
      <c r="D1142">
        <f t="shared" si="35"/>
        <v>117583594</v>
      </c>
      <c r="E1142">
        <v>121220200</v>
      </c>
      <c r="F1142" s="3">
        <v>1</v>
      </c>
      <c r="G1142" s="3">
        <v>-2.8</v>
      </c>
      <c r="H1142" s="3">
        <v>5.2</v>
      </c>
      <c r="I1142" s="3">
        <v>0.1</v>
      </c>
      <c r="J1142" s="3">
        <v>5.6</v>
      </c>
      <c r="K1142" s="3">
        <v>160</v>
      </c>
      <c r="L1142" s="3">
        <v>3.3</v>
      </c>
      <c r="M1142" s="3">
        <v>110</v>
      </c>
      <c r="N1142" s="3">
        <v>1.3</v>
      </c>
      <c r="O1142" s="3">
        <v>1138</v>
      </c>
      <c r="P1142" s="3">
        <v>320</v>
      </c>
      <c r="Q1142" s="3">
        <v>-4.0999999999999996</v>
      </c>
      <c r="R1142" s="3">
        <v>48</v>
      </c>
      <c r="S1142" s="3">
        <v>70.3</v>
      </c>
      <c r="T1142" s="3">
        <v>4.5</v>
      </c>
      <c r="U1142" s="3">
        <v>1003.7</v>
      </c>
      <c r="V1142" s="3">
        <v>1033.4000000000001</v>
      </c>
      <c r="W1142" s="3">
        <v>1026.5</v>
      </c>
      <c r="X1142" s="3">
        <v>1030.3</v>
      </c>
      <c r="Y1142" s="3">
        <v>3.9</v>
      </c>
      <c r="Z1142" s="3">
        <v>-5.6</v>
      </c>
      <c r="AA1142">
        <v>36547</v>
      </c>
    </row>
    <row r="1143" spans="1:27" x14ac:dyDescent="0.3">
      <c r="A1143" s="2">
        <v>44973</v>
      </c>
      <c r="B1143">
        <v>34156.877016412487</v>
      </c>
      <c r="C1143">
        <v>39100</v>
      </c>
      <c r="D1143">
        <f t="shared" si="35"/>
        <v>70564881</v>
      </c>
      <c r="E1143">
        <v>72747300</v>
      </c>
      <c r="F1143" s="3">
        <v>1.9</v>
      </c>
      <c r="G1143" s="3">
        <v>-1.8</v>
      </c>
      <c r="H1143" s="3">
        <v>6.3</v>
      </c>
      <c r="I1143" s="3">
        <v>0.1</v>
      </c>
      <c r="J1143" s="3">
        <v>9.5</v>
      </c>
      <c r="K1143" s="3">
        <v>320</v>
      </c>
      <c r="L1143" s="3">
        <v>6.2</v>
      </c>
      <c r="M1143" s="3">
        <v>320</v>
      </c>
      <c r="N1143" s="3">
        <v>1.8</v>
      </c>
      <c r="O1143" s="3">
        <v>1568</v>
      </c>
      <c r="P1143" s="3">
        <v>320</v>
      </c>
      <c r="Q1143" s="3">
        <v>-3</v>
      </c>
      <c r="R1143" s="3">
        <v>49</v>
      </c>
      <c r="S1143" s="3">
        <v>70.8</v>
      </c>
      <c r="T1143" s="3">
        <v>4.9000000000000004</v>
      </c>
      <c r="U1143" s="3">
        <v>1004.1</v>
      </c>
      <c r="V1143" s="3">
        <v>1033.3</v>
      </c>
      <c r="W1143" s="3">
        <v>1028.5</v>
      </c>
      <c r="X1143" s="3">
        <v>1030.7</v>
      </c>
      <c r="Y1143" s="3">
        <v>2.7</v>
      </c>
      <c r="Z1143" s="3">
        <v>-3.3</v>
      </c>
      <c r="AA1143">
        <v>36547</v>
      </c>
    </row>
    <row r="1144" spans="1:27" x14ac:dyDescent="0.3">
      <c r="A1144" s="2">
        <v>44974</v>
      </c>
      <c r="B1144">
        <v>34302.678774447588</v>
      </c>
      <c r="C1144">
        <v>39350</v>
      </c>
      <c r="D1144">
        <f t="shared" si="35"/>
        <v>72795299</v>
      </c>
      <c r="E1144">
        <v>75046700</v>
      </c>
      <c r="F1144" s="3">
        <v>2.9</v>
      </c>
      <c r="G1144" s="3">
        <v>-2.8</v>
      </c>
      <c r="H1144" s="3">
        <v>9.6</v>
      </c>
      <c r="I1144" s="3">
        <v>0.1</v>
      </c>
      <c r="J1144" s="3">
        <v>8.6999999999999993</v>
      </c>
      <c r="K1144" s="3">
        <v>290</v>
      </c>
      <c r="L1144" s="3">
        <v>6.2</v>
      </c>
      <c r="M1144" s="3">
        <v>320</v>
      </c>
      <c r="N1144" s="3">
        <v>1.5</v>
      </c>
      <c r="O1144" s="3">
        <v>1255</v>
      </c>
      <c r="P1144" s="3">
        <v>160</v>
      </c>
      <c r="Q1144" s="3">
        <v>-3.9</v>
      </c>
      <c r="R1144" s="3">
        <v>36</v>
      </c>
      <c r="S1144" s="3">
        <v>63.3</v>
      </c>
      <c r="T1144" s="3">
        <v>4.5999999999999996</v>
      </c>
      <c r="U1144" s="3">
        <v>1001.3</v>
      </c>
      <c r="V1144" s="3">
        <v>1030.4000000000001</v>
      </c>
      <c r="W1144" s="3">
        <v>1024.5999999999999</v>
      </c>
      <c r="X1144" s="3">
        <v>1027.5999999999999</v>
      </c>
      <c r="Y1144" s="3">
        <v>4.9000000000000004</v>
      </c>
      <c r="Z1144" s="3">
        <v>-4.7</v>
      </c>
      <c r="AA1144">
        <v>36547</v>
      </c>
    </row>
    <row r="1145" spans="1:27" x14ac:dyDescent="0.3">
      <c r="A1145" s="2">
        <v>44975</v>
      </c>
      <c r="B1145">
        <v>34021.937830687828</v>
      </c>
      <c r="C1145">
        <v>14360</v>
      </c>
      <c r="D1145">
        <f t="shared" si="35"/>
        <v>31568262</v>
      </c>
      <c r="E1145">
        <v>32544600</v>
      </c>
      <c r="F1145" s="3">
        <v>4.9000000000000004</v>
      </c>
      <c r="G1145" s="3">
        <v>2</v>
      </c>
      <c r="H1145" s="3">
        <v>7.6</v>
      </c>
      <c r="I1145" s="3">
        <v>0</v>
      </c>
      <c r="J1145" s="3">
        <v>11.2</v>
      </c>
      <c r="K1145" s="3">
        <v>290</v>
      </c>
      <c r="L1145" s="3">
        <v>7.3</v>
      </c>
      <c r="M1145" s="3">
        <v>320</v>
      </c>
      <c r="N1145" s="3">
        <v>0.8</v>
      </c>
      <c r="O1145" s="3">
        <v>654</v>
      </c>
      <c r="P1145" s="3">
        <v>140</v>
      </c>
      <c r="Q1145" s="3">
        <v>-1.5</v>
      </c>
      <c r="R1145" s="3">
        <v>43</v>
      </c>
      <c r="S1145" s="3">
        <v>64.3</v>
      </c>
      <c r="T1145" s="3">
        <v>5.5</v>
      </c>
      <c r="U1145" s="3">
        <v>994.2</v>
      </c>
      <c r="V1145" s="3">
        <v>1026.0999999999999</v>
      </c>
      <c r="W1145" s="3">
        <v>1015.4</v>
      </c>
      <c r="X1145" s="3">
        <v>1020.2</v>
      </c>
      <c r="Y1145" s="3">
        <v>4.9000000000000004</v>
      </c>
      <c r="Z1145" s="3">
        <v>1</v>
      </c>
      <c r="AA1145">
        <v>36547</v>
      </c>
    </row>
    <row r="1146" spans="1:27" x14ac:dyDescent="0.3">
      <c r="A1146" s="2">
        <v>44976</v>
      </c>
      <c r="B1146">
        <v>0</v>
      </c>
      <c r="C1146">
        <v>0</v>
      </c>
      <c r="D1146">
        <f t="shared" si="35"/>
        <v>0</v>
      </c>
      <c r="E1146">
        <v>0</v>
      </c>
      <c r="F1146" s="3">
        <v>3.6</v>
      </c>
      <c r="G1146" s="3">
        <v>0</v>
      </c>
      <c r="H1146" s="3">
        <v>6.7</v>
      </c>
      <c r="I1146" s="3">
        <v>0</v>
      </c>
      <c r="J1146" s="3">
        <v>15.4</v>
      </c>
      <c r="K1146" s="3">
        <v>290</v>
      </c>
      <c r="L1146" s="3">
        <v>9</v>
      </c>
      <c r="M1146" s="3">
        <v>290</v>
      </c>
      <c r="N1146" s="3">
        <v>6.7</v>
      </c>
      <c r="O1146" s="3">
        <v>5821</v>
      </c>
      <c r="P1146" s="3">
        <v>290</v>
      </c>
      <c r="Q1146" s="3">
        <v>-4.7</v>
      </c>
      <c r="R1146" s="3">
        <v>43</v>
      </c>
      <c r="S1146" s="3">
        <v>55.6</v>
      </c>
      <c r="T1146" s="3">
        <v>4.5</v>
      </c>
      <c r="U1146" s="3">
        <v>991.1</v>
      </c>
      <c r="V1146" s="3">
        <v>1021.7</v>
      </c>
      <c r="W1146" s="3">
        <v>1013.8</v>
      </c>
      <c r="X1146" s="3">
        <v>1017.1</v>
      </c>
      <c r="Y1146" s="3">
        <v>4.7</v>
      </c>
      <c r="Z1146" s="3">
        <v>-1.1000000000000001</v>
      </c>
      <c r="AA1146">
        <v>36547</v>
      </c>
    </row>
    <row r="1147" spans="1:27" x14ac:dyDescent="0.3">
      <c r="A1147" s="2">
        <v>44977</v>
      </c>
      <c r="B1147">
        <v>35921.356022051863</v>
      </c>
      <c r="C1147">
        <v>76310</v>
      </c>
      <c r="D1147">
        <f t="shared" si="35"/>
        <v>150319736</v>
      </c>
      <c r="E1147">
        <v>154968800</v>
      </c>
      <c r="F1147" s="3">
        <v>0.4</v>
      </c>
      <c r="G1147" s="3">
        <v>-3</v>
      </c>
      <c r="H1147" s="3">
        <v>4.5</v>
      </c>
      <c r="I1147" s="3">
        <v>0</v>
      </c>
      <c r="J1147" s="3">
        <v>15.3</v>
      </c>
      <c r="K1147" s="3">
        <v>290</v>
      </c>
      <c r="L1147" s="3">
        <v>9.4</v>
      </c>
      <c r="M1147" s="3">
        <v>290</v>
      </c>
      <c r="N1147" s="3">
        <v>6.1</v>
      </c>
      <c r="O1147" s="3">
        <v>5251</v>
      </c>
      <c r="P1147" s="3">
        <v>290</v>
      </c>
      <c r="Q1147" s="3">
        <v>-12</v>
      </c>
      <c r="R1147" s="3">
        <v>15</v>
      </c>
      <c r="S1147" s="3">
        <v>41.5</v>
      </c>
      <c r="T1147" s="3">
        <v>2.5</v>
      </c>
      <c r="U1147" s="3">
        <v>998</v>
      </c>
      <c r="V1147" s="3">
        <v>1030</v>
      </c>
      <c r="W1147" s="3">
        <v>1021.6</v>
      </c>
      <c r="X1147" s="3">
        <v>1024.5</v>
      </c>
      <c r="Y1147" s="3">
        <v>2.6</v>
      </c>
      <c r="Z1147" s="3">
        <v>-3.9</v>
      </c>
      <c r="AA1147">
        <v>36547</v>
      </c>
    </row>
    <row r="1148" spans="1:27" x14ac:dyDescent="0.3">
      <c r="A1148" s="2">
        <v>44978</v>
      </c>
      <c r="B1148">
        <v>35649.662014249327</v>
      </c>
      <c r="C1148">
        <v>49182</v>
      </c>
      <c r="D1148">
        <f t="shared" si="35"/>
        <v>96734317</v>
      </c>
      <c r="E1148">
        <v>99726100</v>
      </c>
      <c r="F1148" s="3">
        <v>-1.9</v>
      </c>
      <c r="G1148" s="3">
        <v>-7.6</v>
      </c>
      <c r="H1148" s="3">
        <v>4.9000000000000004</v>
      </c>
      <c r="I1148" s="3">
        <v>0</v>
      </c>
      <c r="J1148" s="3">
        <v>9.8000000000000007</v>
      </c>
      <c r="K1148" s="3">
        <v>320</v>
      </c>
      <c r="L1148" s="3">
        <v>6.6</v>
      </c>
      <c r="M1148" s="3">
        <v>320</v>
      </c>
      <c r="N1148" s="3">
        <v>2.2999999999999998</v>
      </c>
      <c r="O1148" s="3">
        <v>2003</v>
      </c>
      <c r="P1148" s="3">
        <v>320</v>
      </c>
      <c r="Q1148" s="3">
        <v>-13</v>
      </c>
      <c r="R1148" s="3">
        <v>20</v>
      </c>
      <c r="S1148" s="3">
        <v>45.1</v>
      </c>
      <c r="T1148" s="3">
        <v>2.2999999999999998</v>
      </c>
      <c r="U1148" s="3">
        <v>1007.1</v>
      </c>
      <c r="V1148" s="3">
        <v>1036</v>
      </c>
      <c r="W1148" s="3">
        <v>1030</v>
      </c>
      <c r="X1148" s="3">
        <v>1034.0999999999999</v>
      </c>
      <c r="Y1148" s="3">
        <v>2.1</v>
      </c>
      <c r="Z1148" s="3">
        <v>-11.1</v>
      </c>
      <c r="AA1148">
        <v>36547</v>
      </c>
    </row>
    <row r="1149" spans="1:27" x14ac:dyDescent="0.3">
      <c r="A1149" s="2">
        <v>44979</v>
      </c>
      <c r="B1149">
        <v>36842.778750481091</v>
      </c>
      <c r="C1149">
        <v>52255</v>
      </c>
      <c r="D1149">
        <f t="shared" si="35"/>
        <v>107687363</v>
      </c>
      <c r="E1149">
        <v>111017900</v>
      </c>
      <c r="F1149" s="3">
        <v>1.2</v>
      </c>
      <c r="G1149" s="3">
        <v>-8.1999999999999993</v>
      </c>
      <c r="H1149" s="3">
        <v>8.6</v>
      </c>
      <c r="I1149" s="3">
        <v>0</v>
      </c>
      <c r="J1149" s="3">
        <v>10.9</v>
      </c>
      <c r="K1149" s="3">
        <v>320</v>
      </c>
      <c r="L1149" s="3">
        <v>7.1</v>
      </c>
      <c r="M1149" s="3">
        <v>320</v>
      </c>
      <c r="N1149" s="3">
        <v>2.4</v>
      </c>
      <c r="O1149" s="3">
        <v>2049</v>
      </c>
      <c r="P1149" s="3">
        <v>320</v>
      </c>
      <c r="Q1149" s="3">
        <v>-6.6</v>
      </c>
      <c r="R1149" s="3">
        <v>34</v>
      </c>
      <c r="S1149" s="3">
        <v>59.5</v>
      </c>
      <c r="T1149" s="3">
        <v>3.8</v>
      </c>
      <c r="U1149" s="3">
        <v>1003.3</v>
      </c>
      <c r="V1149" s="3">
        <v>1036</v>
      </c>
      <c r="W1149" s="3">
        <v>1024.4000000000001</v>
      </c>
      <c r="X1149" s="3">
        <v>1029.9000000000001</v>
      </c>
      <c r="Y1149" s="3">
        <v>2.4</v>
      </c>
      <c r="Z1149" s="3">
        <v>-12.6</v>
      </c>
      <c r="AA1149">
        <v>36547</v>
      </c>
    </row>
    <row r="1150" spans="1:27" x14ac:dyDescent="0.3">
      <c r="A1150" s="2">
        <v>44980</v>
      </c>
      <c r="B1150">
        <v>36740.850782781628</v>
      </c>
      <c r="C1150">
        <v>68100</v>
      </c>
      <c r="D1150">
        <f t="shared" si="35"/>
        <v>135489309</v>
      </c>
      <c r="E1150">
        <v>139679700</v>
      </c>
      <c r="F1150" s="3">
        <v>4.8</v>
      </c>
      <c r="G1150" s="3">
        <v>-0.4</v>
      </c>
      <c r="H1150" s="3">
        <v>10.199999999999999</v>
      </c>
      <c r="I1150" s="3">
        <v>0</v>
      </c>
      <c r="J1150" s="3">
        <v>15.9</v>
      </c>
      <c r="K1150" s="3">
        <v>290</v>
      </c>
      <c r="L1150" s="3">
        <v>10.8</v>
      </c>
      <c r="M1150" s="3">
        <v>320</v>
      </c>
      <c r="N1150" s="3">
        <v>4.9000000000000004</v>
      </c>
      <c r="O1150" s="3">
        <v>4263</v>
      </c>
      <c r="P1150" s="3">
        <v>290</v>
      </c>
      <c r="Q1150" s="3">
        <v>-6.5</v>
      </c>
      <c r="R1150" s="3">
        <v>29</v>
      </c>
      <c r="S1150" s="3">
        <v>44.8</v>
      </c>
      <c r="T1150" s="3">
        <v>3.8</v>
      </c>
      <c r="U1150" s="3">
        <v>996.4</v>
      </c>
      <c r="V1150" s="3">
        <v>1025.0999999999999</v>
      </c>
      <c r="W1150" s="3">
        <v>1019.7</v>
      </c>
      <c r="X1150" s="3">
        <v>1022.4</v>
      </c>
      <c r="Y1150" s="3">
        <v>5</v>
      </c>
      <c r="Z1150" s="3">
        <v>-1.3</v>
      </c>
      <c r="AA1150">
        <v>36547</v>
      </c>
    </row>
    <row r="1151" spans="1:27" x14ac:dyDescent="0.3">
      <c r="A1151" s="2">
        <v>44981</v>
      </c>
      <c r="B1151">
        <v>34493.064829890667</v>
      </c>
      <c r="C1151">
        <v>42770</v>
      </c>
      <c r="D1151">
        <f t="shared" si="35"/>
        <v>85940545</v>
      </c>
      <c r="E1151">
        <v>88598500</v>
      </c>
      <c r="F1151" s="3">
        <v>4.4000000000000004</v>
      </c>
      <c r="G1151" s="3">
        <v>1.2</v>
      </c>
      <c r="H1151" s="3">
        <v>9.3000000000000007</v>
      </c>
      <c r="I1151" s="3">
        <v>0</v>
      </c>
      <c r="J1151" s="3">
        <v>11.5</v>
      </c>
      <c r="K1151" s="3">
        <v>270</v>
      </c>
      <c r="L1151" s="3">
        <v>7.5</v>
      </c>
      <c r="M1151" s="3">
        <v>290</v>
      </c>
      <c r="N1151" s="3">
        <v>4.9000000000000004</v>
      </c>
      <c r="O1151" s="3">
        <v>4238</v>
      </c>
      <c r="P1151" s="3">
        <v>320</v>
      </c>
      <c r="Q1151" s="3">
        <v>-6.9</v>
      </c>
      <c r="R1151" s="3">
        <v>20</v>
      </c>
      <c r="S1151" s="3">
        <v>45.4</v>
      </c>
      <c r="T1151" s="3">
        <v>3.7</v>
      </c>
      <c r="U1151" s="3">
        <v>996.7</v>
      </c>
      <c r="V1151" s="3">
        <v>1026.5</v>
      </c>
      <c r="W1151" s="3">
        <v>1020.6</v>
      </c>
      <c r="X1151" s="3">
        <v>1022.8</v>
      </c>
      <c r="Y1151" s="3">
        <v>5.0999999999999996</v>
      </c>
      <c r="Z1151" s="3">
        <v>-1.9</v>
      </c>
      <c r="AA1151">
        <v>36547</v>
      </c>
    </row>
    <row r="1152" spans="1:27" x14ac:dyDescent="0.3">
      <c r="A1152" s="2">
        <v>44982</v>
      </c>
      <c r="B1152">
        <v>30534.999965749379</v>
      </c>
      <c r="C1152">
        <v>20690</v>
      </c>
      <c r="D1152">
        <f t="shared" si="35"/>
        <v>35644687</v>
      </c>
      <c r="E1152">
        <v>36747100</v>
      </c>
      <c r="F1152" s="3">
        <v>2</v>
      </c>
      <c r="G1152" s="3">
        <v>-3.1</v>
      </c>
      <c r="H1152" s="3">
        <v>6.7</v>
      </c>
      <c r="I1152" s="3">
        <v>0</v>
      </c>
      <c r="J1152" s="3">
        <v>10.9</v>
      </c>
      <c r="K1152" s="3">
        <v>320</v>
      </c>
      <c r="L1152" s="3">
        <v>7.6</v>
      </c>
      <c r="M1152" s="3">
        <v>320</v>
      </c>
      <c r="N1152" s="3">
        <v>4.5999999999999996</v>
      </c>
      <c r="O1152" s="3">
        <v>3993</v>
      </c>
      <c r="P1152" s="3">
        <v>320</v>
      </c>
      <c r="Q1152" s="3">
        <v>-10</v>
      </c>
      <c r="R1152" s="3">
        <v>27</v>
      </c>
      <c r="S1152" s="3">
        <v>41.5</v>
      </c>
      <c r="T1152" s="3">
        <v>2.9</v>
      </c>
      <c r="U1152" s="3">
        <v>1003.7</v>
      </c>
      <c r="V1152" s="3">
        <v>1034.3</v>
      </c>
      <c r="W1152" s="3">
        <v>1026.4000000000001</v>
      </c>
      <c r="X1152" s="3">
        <v>1030.2</v>
      </c>
      <c r="Y1152" s="3">
        <v>4</v>
      </c>
      <c r="Z1152" s="3">
        <v>-5.4</v>
      </c>
      <c r="AA1152">
        <v>36547</v>
      </c>
    </row>
    <row r="1153" spans="1:27" x14ac:dyDescent="0.3">
      <c r="A1153" s="2">
        <v>44983</v>
      </c>
      <c r="B1153">
        <v>0</v>
      </c>
      <c r="C1153">
        <v>0</v>
      </c>
      <c r="D1153">
        <f t="shared" si="35"/>
        <v>0</v>
      </c>
      <c r="E1153">
        <v>0</v>
      </c>
      <c r="F1153" s="3">
        <v>0.7</v>
      </c>
      <c r="G1153" s="3">
        <v>-7.8</v>
      </c>
      <c r="H1153" s="3">
        <v>10.3</v>
      </c>
      <c r="I1153" s="3">
        <v>0</v>
      </c>
      <c r="J1153" s="3">
        <v>8.5</v>
      </c>
      <c r="K1153" s="3">
        <v>290</v>
      </c>
      <c r="L1153" s="3">
        <v>4.5</v>
      </c>
      <c r="M1153" s="3">
        <v>320</v>
      </c>
      <c r="N1153" s="3">
        <v>1.7</v>
      </c>
      <c r="O1153" s="3">
        <v>1505</v>
      </c>
      <c r="P1153" s="3">
        <v>290</v>
      </c>
      <c r="Q1153" s="3">
        <v>-10.3</v>
      </c>
      <c r="R1153" s="3">
        <v>17</v>
      </c>
      <c r="S1153" s="3">
        <v>48</v>
      </c>
      <c r="T1153" s="3">
        <v>2.8</v>
      </c>
      <c r="U1153" s="3">
        <v>1009.1</v>
      </c>
      <c r="V1153" s="3">
        <v>1038.5999999999999</v>
      </c>
      <c r="W1153" s="3">
        <v>1033</v>
      </c>
      <c r="X1153" s="3">
        <v>1035.9000000000001</v>
      </c>
      <c r="Y1153" s="3">
        <v>4.2</v>
      </c>
      <c r="Z1153" s="3">
        <v>-11.8</v>
      </c>
      <c r="AA1153">
        <v>36547</v>
      </c>
    </row>
    <row r="1154" spans="1:27" x14ac:dyDescent="0.3">
      <c r="A1154" s="2">
        <v>44984</v>
      </c>
      <c r="B1154">
        <v>33773.394482631193</v>
      </c>
      <c r="C1154">
        <v>68732</v>
      </c>
      <c r="D1154">
        <f t="shared" si="35"/>
        <v>137366550</v>
      </c>
      <c r="E1154">
        <v>141615000</v>
      </c>
      <c r="F1154" s="3">
        <v>4</v>
      </c>
      <c r="G1154" s="3">
        <v>-7.2</v>
      </c>
      <c r="H1154" s="3">
        <v>14.3</v>
      </c>
      <c r="I1154" s="3">
        <v>0</v>
      </c>
      <c r="J1154" s="3">
        <v>10.4</v>
      </c>
      <c r="K1154" s="3">
        <v>320</v>
      </c>
      <c r="L1154" s="3">
        <v>6</v>
      </c>
      <c r="M1154" s="3">
        <v>320</v>
      </c>
      <c r="N1154" s="3">
        <v>1.7</v>
      </c>
      <c r="O1154" s="3">
        <v>1493</v>
      </c>
      <c r="P1154" s="3">
        <v>320</v>
      </c>
      <c r="Q1154" s="3">
        <v>-8.6</v>
      </c>
      <c r="R1154" s="3">
        <v>19</v>
      </c>
      <c r="S1154" s="3">
        <v>44.3</v>
      </c>
      <c r="T1154" s="3">
        <v>3.2</v>
      </c>
      <c r="U1154" s="3">
        <v>1007</v>
      </c>
      <c r="V1154" s="3">
        <v>1037.7</v>
      </c>
      <c r="W1154" s="3">
        <v>1029.7</v>
      </c>
      <c r="X1154" s="3">
        <v>1033.4000000000001</v>
      </c>
      <c r="Y1154" s="3">
        <v>5</v>
      </c>
      <c r="Z1154" s="3">
        <v>-10.9</v>
      </c>
      <c r="AA1154">
        <v>36547</v>
      </c>
    </row>
    <row r="1155" spans="1:27" x14ac:dyDescent="0.3">
      <c r="A1155" s="2">
        <v>44985</v>
      </c>
      <c r="B1155">
        <v>38749.942681060988</v>
      </c>
      <c r="C1155">
        <v>73530</v>
      </c>
      <c r="D1155">
        <f t="shared" si="35"/>
        <v>165970492</v>
      </c>
      <c r="E1155">
        <v>171103600</v>
      </c>
      <c r="F1155" s="3">
        <v>5.4</v>
      </c>
      <c r="G1155" s="3">
        <v>-5.0999999999999996</v>
      </c>
      <c r="H1155" s="3">
        <v>14</v>
      </c>
      <c r="I1155" s="3">
        <v>0</v>
      </c>
      <c r="J1155" s="3">
        <v>11.4</v>
      </c>
      <c r="K1155" s="3">
        <v>320</v>
      </c>
      <c r="L1155" s="3">
        <v>6.5</v>
      </c>
      <c r="M1155" s="3">
        <v>290</v>
      </c>
      <c r="N1155" s="3">
        <v>3.2</v>
      </c>
      <c r="O1155" s="3">
        <v>2747</v>
      </c>
      <c r="P1155" s="3">
        <v>320</v>
      </c>
      <c r="Q1155" s="3">
        <v>-7.1</v>
      </c>
      <c r="R1155" s="3">
        <v>13</v>
      </c>
      <c r="S1155" s="3">
        <v>47.5</v>
      </c>
      <c r="T1155" s="3">
        <v>3.8</v>
      </c>
      <c r="U1155" s="3">
        <v>1000</v>
      </c>
      <c r="V1155" s="3">
        <v>1030.2</v>
      </c>
      <c r="W1155" s="3">
        <v>1022.2</v>
      </c>
      <c r="X1155" s="3">
        <v>1026.0999999999999</v>
      </c>
      <c r="Y1155" s="3">
        <v>6.4</v>
      </c>
      <c r="Z1155" s="3">
        <v>-8.8000000000000007</v>
      </c>
      <c r="AA1155">
        <v>36547</v>
      </c>
    </row>
    <row r="1156" spans="1:27" x14ac:dyDescent="0.3">
      <c r="A1156" s="2">
        <v>44986</v>
      </c>
      <c r="B1156">
        <v>42616.635733173549</v>
      </c>
      <c r="C1156">
        <v>42370</v>
      </c>
      <c r="D1156">
        <f>E1156*0.971</f>
        <v>99468074.799999997</v>
      </c>
      <c r="E1156">
        <v>102438800</v>
      </c>
      <c r="F1156" s="3">
        <v>6.3</v>
      </c>
      <c r="G1156" s="3">
        <v>3</v>
      </c>
      <c r="H1156" s="3">
        <v>10.9</v>
      </c>
      <c r="I1156" s="3">
        <v>0</v>
      </c>
      <c r="J1156" s="3">
        <v>13.4</v>
      </c>
      <c r="K1156" s="3">
        <v>290</v>
      </c>
      <c r="L1156" s="3">
        <v>8.8000000000000007</v>
      </c>
      <c r="M1156" s="3">
        <v>320</v>
      </c>
      <c r="N1156" s="3">
        <v>3.4</v>
      </c>
      <c r="O1156" s="3">
        <v>2976</v>
      </c>
      <c r="P1156" s="3">
        <v>290</v>
      </c>
      <c r="Q1156" s="3">
        <v>-2.4</v>
      </c>
      <c r="R1156" s="3">
        <v>32</v>
      </c>
      <c r="S1156" s="3">
        <v>55.9</v>
      </c>
      <c r="T1156" s="3">
        <v>5.4</v>
      </c>
      <c r="U1156" s="3">
        <v>994.7</v>
      </c>
      <c r="V1156" s="3">
        <v>1024.4000000000001</v>
      </c>
      <c r="W1156" s="3">
        <v>1016.8</v>
      </c>
      <c r="X1156" s="3">
        <v>1020.5</v>
      </c>
      <c r="Y1156" s="3">
        <v>6.9</v>
      </c>
      <c r="Z1156" s="3">
        <v>0.3</v>
      </c>
      <c r="AA1156">
        <v>36547</v>
      </c>
    </row>
    <row r="1157" spans="1:27" x14ac:dyDescent="0.3">
      <c r="A1157" s="2">
        <v>44987</v>
      </c>
      <c r="B1157">
        <v>29535.918523141001</v>
      </c>
      <c r="C1157">
        <v>38850</v>
      </c>
      <c r="D1157">
        <f t="shared" ref="D1157:D1186" si="36">E1157*0.971</f>
        <v>86402298.799999997</v>
      </c>
      <c r="E1157">
        <v>88982800</v>
      </c>
      <c r="F1157" s="3">
        <v>2.2000000000000002</v>
      </c>
      <c r="G1157" s="3">
        <v>-1.5</v>
      </c>
      <c r="H1157" s="3">
        <v>6.5</v>
      </c>
      <c r="I1157" s="3">
        <v>0</v>
      </c>
      <c r="J1157" s="3">
        <v>11.2</v>
      </c>
      <c r="K1157" s="3">
        <v>290</v>
      </c>
      <c r="L1157" s="3">
        <v>7.2</v>
      </c>
      <c r="M1157" s="3">
        <v>320</v>
      </c>
      <c r="N1157" s="3">
        <v>5</v>
      </c>
      <c r="O1157" s="3">
        <v>4337</v>
      </c>
      <c r="P1157" s="3">
        <v>320</v>
      </c>
      <c r="Q1157" s="3">
        <v>-13.7</v>
      </c>
      <c r="R1157" s="3">
        <v>18</v>
      </c>
      <c r="S1157" s="3">
        <v>30.8</v>
      </c>
      <c r="T1157" s="3">
        <v>2.2000000000000002</v>
      </c>
      <c r="U1157" s="3">
        <v>999.5</v>
      </c>
      <c r="V1157" s="3">
        <v>1028</v>
      </c>
      <c r="W1157" s="3">
        <v>1021.8</v>
      </c>
      <c r="X1157" s="3">
        <v>1025.9000000000001</v>
      </c>
      <c r="Y1157" s="3">
        <v>4.0999999999999996</v>
      </c>
      <c r="Z1157" s="3">
        <v>-4.8</v>
      </c>
      <c r="AA1157">
        <v>36547</v>
      </c>
    </row>
    <row r="1158" spans="1:27" x14ac:dyDescent="0.3">
      <c r="A1158" s="2">
        <v>44988</v>
      </c>
      <c r="B1158">
        <v>36429.747086501207</v>
      </c>
      <c r="C1158">
        <v>57440</v>
      </c>
      <c r="D1158">
        <f t="shared" si="36"/>
        <v>122656234.5</v>
      </c>
      <c r="E1158">
        <v>126319500</v>
      </c>
      <c r="F1158" s="3">
        <v>3.9</v>
      </c>
      <c r="G1158" s="3">
        <v>-4.8</v>
      </c>
      <c r="H1158" s="3">
        <v>10.6</v>
      </c>
      <c r="I1158" s="3">
        <v>0</v>
      </c>
      <c r="J1158" s="3">
        <v>13.5</v>
      </c>
      <c r="K1158" s="3">
        <v>290</v>
      </c>
      <c r="L1158" s="3">
        <v>8.4</v>
      </c>
      <c r="M1158" s="3">
        <v>290</v>
      </c>
      <c r="N1158" s="3">
        <v>4</v>
      </c>
      <c r="O1158" s="3">
        <v>3416</v>
      </c>
      <c r="P1158" s="3">
        <v>290</v>
      </c>
      <c r="Q1158" s="3">
        <v>-7.3</v>
      </c>
      <c r="R1158" s="3">
        <v>27</v>
      </c>
      <c r="S1158" s="3">
        <v>45.8</v>
      </c>
      <c r="T1158" s="3">
        <v>3.6</v>
      </c>
      <c r="U1158" s="3">
        <v>1000.6</v>
      </c>
      <c r="V1158" s="3">
        <v>1029.3</v>
      </c>
      <c r="W1158" s="3">
        <v>1023.8</v>
      </c>
      <c r="X1158" s="3">
        <v>1026.9000000000001</v>
      </c>
      <c r="Y1158" s="3">
        <v>5</v>
      </c>
      <c r="Z1158" s="3">
        <v>-8.4</v>
      </c>
      <c r="AA1158">
        <v>36547</v>
      </c>
    </row>
    <row r="1159" spans="1:27" x14ac:dyDescent="0.3">
      <c r="A1159" s="2">
        <v>44989</v>
      </c>
      <c r="B1159">
        <v>35686.353386559873</v>
      </c>
      <c r="C1159">
        <v>27690</v>
      </c>
      <c r="D1159">
        <f t="shared" si="36"/>
        <v>54432026.699999996</v>
      </c>
      <c r="E1159">
        <v>56057700</v>
      </c>
      <c r="F1159" s="3">
        <v>5.4</v>
      </c>
      <c r="G1159" s="3">
        <v>-3.5</v>
      </c>
      <c r="H1159" s="3">
        <v>14.5</v>
      </c>
      <c r="I1159" s="3">
        <v>0</v>
      </c>
      <c r="J1159" s="3">
        <v>5.7</v>
      </c>
      <c r="K1159" s="3">
        <v>290</v>
      </c>
      <c r="L1159" s="3">
        <v>3.6</v>
      </c>
      <c r="M1159" s="3">
        <v>290</v>
      </c>
      <c r="N1159" s="3">
        <v>1.5</v>
      </c>
      <c r="O1159" s="3">
        <v>1293</v>
      </c>
      <c r="P1159" s="3">
        <v>320</v>
      </c>
      <c r="Q1159" s="3">
        <v>-3.2</v>
      </c>
      <c r="R1159" s="3">
        <v>25</v>
      </c>
      <c r="S1159" s="3">
        <v>59.5</v>
      </c>
      <c r="T1159" s="3">
        <v>4.9000000000000004</v>
      </c>
      <c r="U1159" s="3">
        <v>1002.6</v>
      </c>
      <c r="V1159" s="3">
        <v>1030.5999999999999</v>
      </c>
      <c r="W1159" s="3">
        <v>1025.5999999999999</v>
      </c>
      <c r="X1159" s="3">
        <v>1028.7</v>
      </c>
      <c r="Y1159" s="3">
        <v>6.5</v>
      </c>
      <c r="Z1159" s="3">
        <v>-6.8</v>
      </c>
      <c r="AA1159">
        <v>36547</v>
      </c>
    </row>
    <row r="1160" spans="1:27" x14ac:dyDescent="0.3">
      <c r="A1160" s="2">
        <v>44990</v>
      </c>
      <c r="B1160">
        <v>0</v>
      </c>
      <c r="C1160">
        <v>0</v>
      </c>
      <c r="D1160">
        <f t="shared" si="36"/>
        <v>0</v>
      </c>
      <c r="E1160">
        <v>0</v>
      </c>
      <c r="F1160" s="3">
        <v>6.6</v>
      </c>
      <c r="G1160" s="3">
        <v>-2.5</v>
      </c>
      <c r="H1160" s="3">
        <v>15</v>
      </c>
      <c r="I1160" s="3">
        <v>0</v>
      </c>
      <c r="J1160" s="3">
        <v>6.4</v>
      </c>
      <c r="K1160" s="3">
        <v>290</v>
      </c>
      <c r="L1160" s="3">
        <v>3.7</v>
      </c>
      <c r="M1160" s="3">
        <v>290</v>
      </c>
      <c r="N1160" s="3">
        <v>1.8</v>
      </c>
      <c r="O1160" s="3">
        <v>1593</v>
      </c>
      <c r="P1160" s="3">
        <v>320</v>
      </c>
      <c r="Q1160" s="3">
        <v>-1.7</v>
      </c>
      <c r="R1160" s="3">
        <v>20</v>
      </c>
      <c r="S1160" s="3">
        <v>61.5</v>
      </c>
      <c r="T1160" s="3">
        <v>5.5</v>
      </c>
      <c r="U1160" s="3">
        <v>1001.2</v>
      </c>
      <c r="V1160" s="3">
        <v>1031.3</v>
      </c>
      <c r="W1160" s="3">
        <v>1023.2</v>
      </c>
      <c r="X1160" s="3">
        <v>1027.2</v>
      </c>
      <c r="Y1160" s="3">
        <v>7.7</v>
      </c>
      <c r="Z1160" s="3">
        <v>-5.5</v>
      </c>
      <c r="AA1160">
        <v>36547</v>
      </c>
    </row>
    <row r="1161" spans="1:27" x14ac:dyDescent="0.3">
      <c r="A1161" s="2">
        <v>44991</v>
      </c>
      <c r="B1161">
        <v>31411.100170145281</v>
      </c>
      <c r="C1161">
        <v>106060</v>
      </c>
      <c r="D1161">
        <f t="shared" si="36"/>
        <v>223189690.5</v>
      </c>
      <c r="E1161">
        <v>229855500</v>
      </c>
      <c r="F1161" s="3">
        <v>7</v>
      </c>
      <c r="G1161" s="3">
        <v>-3.1</v>
      </c>
      <c r="H1161" s="3">
        <v>16.600000000000001</v>
      </c>
      <c r="I1161" s="3">
        <v>0</v>
      </c>
      <c r="J1161" s="3">
        <v>10.9</v>
      </c>
      <c r="K1161" s="3">
        <v>320</v>
      </c>
      <c r="L1161" s="3">
        <v>7.1</v>
      </c>
      <c r="M1161" s="3">
        <v>320</v>
      </c>
      <c r="N1161" s="3">
        <v>2.5</v>
      </c>
      <c r="O1161" s="3">
        <v>2187</v>
      </c>
      <c r="P1161" s="3">
        <v>320</v>
      </c>
      <c r="Q1161" s="3">
        <v>-6.2</v>
      </c>
      <c r="R1161" s="3">
        <v>14</v>
      </c>
      <c r="S1161" s="3">
        <v>45.8</v>
      </c>
      <c r="T1161" s="3">
        <v>3.9</v>
      </c>
      <c r="U1161" s="3">
        <v>997.3</v>
      </c>
      <c r="V1161" s="3">
        <v>1027</v>
      </c>
      <c r="W1161" s="3">
        <v>1019.4</v>
      </c>
      <c r="X1161" s="3">
        <v>1023.2</v>
      </c>
      <c r="Y1161" s="3">
        <v>7.3</v>
      </c>
      <c r="Z1161" s="3">
        <v>-6.7</v>
      </c>
      <c r="AA1161">
        <v>36547</v>
      </c>
    </row>
    <row r="1162" spans="1:27" x14ac:dyDescent="0.3">
      <c r="A1162" s="2">
        <v>44992</v>
      </c>
      <c r="B1162">
        <v>35750.531931435668</v>
      </c>
      <c r="C1162">
        <v>90262</v>
      </c>
      <c r="D1162">
        <f t="shared" si="36"/>
        <v>204274513.40000001</v>
      </c>
      <c r="E1162">
        <v>210375400</v>
      </c>
      <c r="F1162" s="3">
        <v>9.9</v>
      </c>
      <c r="G1162" s="3">
        <v>-0.2</v>
      </c>
      <c r="H1162" s="3">
        <v>19.600000000000001</v>
      </c>
      <c r="I1162" s="3">
        <v>0</v>
      </c>
      <c r="J1162" s="3">
        <v>8.8000000000000007</v>
      </c>
      <c r="K1162" s="3">
        <v>290</v>
      </c>
      <c r="L1162" s="3">
        <v>3.7</v>
      </c>
      <c r="M1162" s="3">
        <v>250</v>
      </c>
      <c r="N1162" s="3">
        <v>1.4</v>
      </c>
      <c r="O1162" s="3">
        <v>1220</v>
      </c>
      <c r="P1162" s="3">
        <v>160</v>
      </c>
      <c r="Q1162" s="3">
        <v>-2.6</v>
      </c>
      <c r="R1162" s="3">
        <v>26</v>
      </c>
      <c r="S1162" s="3">
        <v>44.1</v>
      </c>
      <c r="T1162" s="3">
        <v>5.0999999999999996</v>
      </c>
      <c r="U1162" s="3">
        <v>994.9</v>
      </c>
      <c r="V1162" s="3">
        <v>1023.3</v>
      </c>
      <c r="W1162" s="3">
        <v>1016.6</v>
      </c>
      <c r="X1162" s="3">
        <v>1020.3</v>
      </c>
      <c r="Y1162" s="3">
        <v>10.4</v>
      </c>
      <c r="Z1162" s="3">
        <v>-3.8</v>
      </c>
      <c r="AA1162">
        <v>36547</v>
      </c>
    </row>
    <row r="1163" spans="1:27" x14ac:dyDescent="0.3">
      <c r="A1163" s="2">
        <v>44993</v>
      </c>
      <c r="B1163">
        <v>32233.32593315011</v>
      </c>
      <c r="C1163">
        <v>43040</v>
      </c>
      <c r="D1163">
        <f t="shared" si="36"/>
        <v>78003828.5</v>
      </c>
      <c r="E1163">
        <v>80333500</v>
      </c>
      <c r="F1163" s="3">
        <v>10.7</v>
      </c>
      <c r="G1163" s="3">
        <v>1</v>
      </c>
      <c r="H1163" s="3">
        <v>20.6</v>
      </c>
      <c r="I1163" s="3">
        <v>0</v>
      </c>
      <c r="J1163" s="3">
        <v>8.8000000000000007</v>
      </c>
      <c r="K1163" s="3">
        <v>290</v>
      </c>
      <c r="L1163" s="3">
        <v>5.8</v>
      </c>
      <c r="M1163" s="3">
        <v>320</v>
      </c>
      <c r="N1163" s="3">
        <v>1.8</v>
      </c>
      <c r="O1163" s="3">
        <v>1580</v>
      </c>
      <c r="P1163" s="3">
        <v>320</v>
      </c>
      <c r="Q1163" s="3">
        <v>-1.6</v>
      </c>
      <c r="R1163" s="3">
        <v>20</v>
      </c>
      <c r="S1163" s="3">
        <v>46.8</v>
      </c>
      <c r="T1163" s="3">
        <v>5.5</v>
      </c>
      <c r="U1163" s="3">
        <v>993.6</v>
      </c>
      <c r="V1163" s="3">
        <v>1022</v>
      </c>
      <c r="W1163" s="3">
        <v>1016.2</v>
      </c>
      <c r="X1163" s="3">
        <v>1019</v>
      </c>
      <c r="Y1163" s="3">
        <v>11.9</v>
      </c>
      <c r="Z1163" s="3">
        <v>-2.4</v>
      </c>
      <c r="AA1163">
        <v>36547</v>
      </c>
    </row>
    <row r="1164" spans="1:27" x14ac:dyDescent="0.3">
      <c r="A1164" s="2">
        <v>44994</v>
      </c>
      <c r="B1164">
        <v>38413.64466186217</v>
      </c>
      <c r="C1164">
        <v>47500</v>
      </c>
      <c r="D1164">
        <f t="shared" si="36"/>
        <v>98695450.099999994</v>
      </c>
      <c r="E1164">
        <v>101643100</v>
      </c>
      <c r="F1164" s="3">
        <v>11.7</v>
      </c>
      <c r="G1164" s="3">
        <v>4.5</v>
      </c>
      <c r="H1164" s="3">
        <v>20.2</v>
      </c>
      <c r="I1164" s="3">
        <v>0</v>
      </c>
      <c r="J1164" s="3">
        <v>11.6</v>
      </c>
      <c r="K1164" s="3">
        <v>290</v>
      </c>
      <c r="L1164" s="3">
        <v>7.1</v>
      </c>
      <c r="M1164" s="3">
        <v>320</v>
      </c>
      <c r="N1164" s="3">
        <v>2.2999999999999998</v>
      </c>
      <c r="O1164" s="3">
        <v>1960</v>
      </c>
      <c r="P1164" s="3">
        <v>320</v>
      </c>
      <c r="Q1164" s="3">
        <v>1.6</v>
      </c>
      <c r="R1164" s="3">
        <v>27</v>
      </c>
      <c r="S1164" s="3">
        <v>52.5</v>
      </c>
      <c r="T1164" s="3">
        <v>7</v>
      </c>
      <c r="U1164" s="3">
        <v>990.1</v>
      </c>
      <c r="V1164" s="3">
        <v>1018.2</v>
      </c>
      <c r="W1164" s="3">
        <v>1011.2</v>
      </c>
      <c r="X1164" s="3">
        <v>1015.2</v>
      </c>
      <c r="Y1164" s="3">
        <v>12.9</v>
      </c>
      <c r="Z1164" s="3">
        <v>2.4</v>
      </c>
      <c r="AA1164">
        <v>36547</v>
      </c>
    </row>
    <row r="1165" spans="1:27" x14ac:dyDescent="0.3">
      <c r="A1165" s="2">
        <v>44995</v>
      </c>
      <c r="B1165">
        <v>32744.643029945539</v>
      </c>
      <c r="C1165">
        <v>45385</v>
      </c>
      <c r="D1165">
        <f t="shared" si="36"/>
        <v>102709272.8</v>
      </c>
      <c r="E1165">
        <v>105776800</v>
      </c>
      <c r="F1165" s="3">
        <v>11.4</v>
      </c>
      <c r="G1165" s="3">
        <v>1.8</v>
      </c>
      <c r="H1165" s="3">
        <v>22</v>
      </c>
      <c r="I1165" s="3">
        <v>0</v>
      </c>
      <c r="J1165" s="3">
        <v>6</v>
      </c>
      <c r="K1165" s="3">
        <v>140</v>
      </c>
      <c r="L1165" s="3">
        <v>3.6</v>
      </c>
      <c r="M1165" s="3">
        <v>320</v>
      </c>
      <c r="N1165" s="3">
        <v>1.7</v>
      </c>
      <c r="O1165" s="3">
        <v>1467</v>
      </c>
      <c r="P1165" s="3">
        <v>320</v>
      </c>
      <c r="Q1165" s="3">
        <v>-1.2</v>
      </c>
      <c r="R1165" s="3">
        <v>17</v>
      </c>
      <c r="S1165" s="3">
        <v>46.1</v>
      </c>
      <c r="T1165" s="3">
        <v>5.6</v>
      </c>
      <c r="U1165" s="3">
        <v>994.5</v>
      </c>
      <c r="V1165" s="3">
        <v>1021.7</v>
      </c>
      <c r="W1165" s="3">
        <v>1016.8</v>
      </c>
      <c r="X1165" s="3">
        <v>1019.8</v>
      </c>
      <c r="Y1165" s="3">
        <v>13.9</v>
      </c>
      <c r="Z1165" s="3">
        <v>-0.2</v>
      </c>
      <c r="AA1165">
        <v>36547</v>
      </c>
    </row>
    <row r="1166" spans="1:27" x14ac:dyDescent="0.3">
      <c r="A1166" s="2">
        <v>44996</v>
      </c>
      <c r="B1166">
        <v>22043.956738431531</v>
      </c>
      <c r="C1166">
        <v>15790</v>
      </c>
      <c r="D1166">
        <f t="shared" si="36"/>
        <v>33986068.100000001</v>
      </c>
      <c r="E1166">
        <v>35001100</v>
      </c>
      <c r="F1166" s="3">
        <v>13.6</v>
      </c>
      <c r="G1166" s="3">
        <v>2.8</v>
      </c>
      <c r="H1166" s="3">
        <v>22.1</v>
      </c>
      <c r="I1166" s="3">
        <v>0</v>
      </c>
      <c r="J1166" s="3">
        <v>7.8</v>
      </c>
      <c r="K1166" s="3">
        <v>320</v>
      </c>
      <c r="L1166" s="3">
        <v>5.4</v>
      </c>
      <c r="M1166" s="3">
        <v>320</v>
      </c>
      <c r="N1166" s="3">
        <v>1.5</v>
      </c>
      <c r="O1166" s="3">
        <v>1333</v>
      </c>
      <c r="P1166" s="3">
        <v>320</v>
      </c>
      <c r="Q1166" s="3">
        <v>1.6</v>
      </c>
      <c r="R1166" s="3">
        <v>23</v>
      </c>
      <c r="S1166" s="3">
        <v>48</v>
      </c>
      <c r="T1166" s="3">
        <v>7</v>
      </c>
      <c r="U1166" s="3">
        <v>996.6</v>
      </c>
      <c r="V1166" s="3">
        <v>1024.3</v>
      </c>
      <c r="W1166" s="3">
        <v>1019.5</v>
      </c>
      <c r="X1166" s="3">
        <v>1021.7</v>
      </c>
      <c r="Y1166" s="3">
        <v>14.3</v>
      </c>
      <c r="Z1166" s="3">
        <v>0.7</v>
      </c>
      <c r="AA1166">
        <v>36547</v>
      </c>
    </row>
    <row r="1167" spans="1:27" x14ac:dyDescent="0.3">
      <c r="A1167" s="2">
        <v>44997</v>
      </c>
      <c r="B1167">
        <v>0</v>
      </c>
      <c r="C1167">
        <v>0</v>
      </c>
      <c r="D1167">
        <f t="shared" si="36"/>
        <v>0</v>
      </c>
      <c r="E1167">
        <v>0</v>
      </c>
      <c r="F1167" s="3">
        <v>6.3</v>
      </c>
      <c r="G1167" s="3">
        <v>0.2</v>
      </c>
      <c r="H1167" s="3">
        <v>16.899999999999999</v>
      </c>
      <c r="I1167" s="3">
        <v>5.8</v>
      </c>
      <c r="J1167" s="3">
        <v>18.8</v>
      </c>
      <c r="K1167" s="3">
        <v>340</v>
      </c>
      <c r="L1167" s="3">
        <v>11.4</v>
      </c>
      <c r="M1167" s="3">
        <v>290</v>
      </c>
      <c r="N1167" s="3">
        <v>3.8</v>
      </c>
      <c r="O1167" s="3">
        <v>3296</v>
      </c>
      <c r="P1167" s="3">
        <v>290</v>
      </c>
      <c r="Q1167" s="3">
        <v>-0.4</v>
      </c>
      <c r="R1167" s="3">
        <v>24</v>
      </c>
      <c r="S1167" s="3">
        <v>63.8</v>
      </c>
      <c r="T1167" s="3">
        <v>6.4</v>
      </c>
      <c r="U1167" s="3">
        <v>992.5</v>
      </c>
      <c r="V1167" s="3">
        <v>1021.2</v>
      </c>
      <c r="W1167" s="3">
        <v>1015</v>
      </c>
      <c r="X1167" s="3">
        <v>1018.3</v>
      </c>
      <c r="Y1167" s="3">
        <v>7.8</v>
      </c>
      <c r="Z1167" s="3">
        <v>-0.5</v>
      </c>
      <c r="AA1167">
        <v>36547</v>
      </c>
    </row>
    <row r="1168" spans="1:27" x14ac:dyDescent="0.3">
      <c r="A1168" s="2">
        <v>44998</v>
      </c>
      <c r="B1168">
        <v>35000.853090564393</v>
      </c>
      <c r="C1168">
        <v>61950</v>
      </c>
      <c r="D1168">
        <f t="shared" si="36"/>
        <v>143840638.59999999</v>
      </c>
      <c r="E1168">
        <v>148136600</v>
      </c>
      <c r="F1168" s="3">
        <v>2.4</v>
      </c>
      <c r="G1168" s="3">
        <v>-2.5</v>
      </c>
      <c r="H1168" s="3">
        <v>7.6</v>
      </c>
      <c r="I1168" s="3">
        <v>5.8</v>
      </c>
      <c r="J1168" s="3">
        <v>17.3</v>
      </c>
      <c r="K1168" s="3">
        <v>290</v>
      </c>
      <c r="L1168" s="3">
        <v>9.5</v>
      </c>
      <c r="M1168" s="3">
        <v>290</v>
      </c>
      <c r="N1168" s="3">
        <v>4.9000000000000004</v>
      </c>
      <c r="O1168" s="3">
        <v>4255</v>
      </c>
      <c r="P1168" s="3">
        <v>290</v>
      </c>
      <c r="Q1168" s="3">
        <v>-13.1</v>
      </c>
      <c r="R1168" s="3">
        <v>20</v>
      </c>
      <c r="S1168" s="3">
        <v>31.8</v>
      </c>
      <c r="T1168" s="3">
        <v>2.2999999999999998</v>
      </c>
      <c r="U1168" s="3">
        <v>995.3</v>
      </c>
      <c r="V1168" s="3">
        <v>1024.5999999999999</v>
      </c>
      <c r="W1168" s="3">
        <v>1019.2</v>
      </c>
      <c r="X1168" s="3">
        <v>1021.6</v>
      </c>
      <c r="Y1168" s="3">
        <v>4.7</v>
      </c>
      <c r="Z1168" s="3">
        <v>-3.4</v>
      </c>
      <c r="AA1168">
        <v>36547</v>
      </c>
    </row>
    <row r="1169" spans="1:27" x14ac:dyDescent="0.3">
      <c r="A1169" s="2">
        <v>44999</v>
      </c>
      <c r="B1169">
        <v>34880.891672995087</v>
      </c>
      <c r="C1169">
        <v>48390</v>
      </c>
      <c r="D1169">
        <f t="shared" si="36"/>
        <v>109834762.09999999</v>
      </c>
      <c r="E1169">
        <v>113115100</v>
      </c>
      <c r="F1169" s="3">
        <v>5.9</v>
      </c>
      <c r="G1169" s="3">
        <v>-1.5</v>
      </c>
      <c r="H1169" s="3">
        <v>16.600000000000001</v>
      </c>
      <c r="I1169" s="3">
        <v>5.8</v>
      </c>
      <c r="J1169" s="3">
        <v>6.2</v>
      </c>
      <c r="K1169" s="3">
        <v>200</v>
      </c>
      <c r="L1169" s="3">
        <v>3.6</v>
      </c>
      <c r="M1169" s="3">
        <v>180</v>
      </c>
      <c r="N1169" s="3">
        <v>1.6</v>
      </c>
      <c r="O1169" s="3">
        <v>1415</v>
      </c>
      <c r="P1169" s="3">
        <v>320</v>
      </c>
      <c r="Q1169" s="3">
        <v>-5.5</v>
      </c>
      <c r="R1169" s="3">
        <v>16</v>
      </c>
      <c r="S1169" s="3">
        <v>49.3</v>
      </c>
      <c r="T1169" s="3">
        <v>4.0999999999999996</v>
      </c>
      <c r="U1169" s="3">
        <v>993.4</v>
      </c>
      <c r="V1169" s="3">
        <v>1022.1</v>
      </c>
      <c r="W1169" s="3">
        <v>1015</v>
      </c>
      <c r="X1169" s="3">
        <v>1019.3</v>
      </c>
      <c r="Y1169" s="3">
        <v>8.4</v>
      </c>
      <c r="Z1169" s="3">
        <v>-3.7</v>
      </c>
      <c r="AA1169">
        <v>36547</v>
      </c>
    </row>
    <row r="1170" spans="1:27" x14ac:dyDescent="0.3">
      <c r="A1170" s="2">
        <v>45000</v>
      </c>
      <c r="B1170">
        <v>36140.938978372447</v>
      </c>
      <c r="C1170">
        <v>70740</v>
      </c>
      <c r="D1170">
        <f t="shared" si="36"/>
        <v>146586917.90000001</v>
      </c>
      <c r="E1170">
        <v>150964900</v>
      </c>
      <c r="F1170" s="3">
        <v>10</v>
      </c>
      <c r="G1170" s="3">
        <v>-1.9</v>
      </c>
      <c r="H1170" s="3">
        <v>19.8</v>
      </c>
      <c r="I1170" s="3">
        <v>5.8</v>
      </c>
      <c r="J1170" s="3">
        <v>12.3</v>
      </c>
      <c r="K1170" s="3">
        <v>230</v>
      </c>
      <c r="L1170" s="3">
        <v>6.7</v>
      </c>
      <c r="M1170" s="3">
        <v>290</v>
      </c>
      <c r="N1170" s="3">
        <v>2.5</v>
      </c>
      <c r="O1170" s="3">
        <v>2186</v>
      </c>
      <c r="P1170" s="3">
        <v>340</v>
      </c>
      <c r="Q1170" s="3">
        <v>1.5</v>
      </c>
      <c r="R1170" s="3">
        <v>28</v>
      </c>
      <c r="S1170" s="3">
        <v>60.1</v>
      </c>
      <c r="T1170" s="3">
        <v>7</v>
      </c>
      <c r="U1170" s="3">
        <v>994.2</v>
      </c>
      <c r="V1170" s="3">
        <v>1022.7</v>
      </c>
      <c r="W1170" s="3">
        <v>1015.6</v>
      </c>
      <c r="X1170" s="3">
        <v>1019.6</v>
      </c>
      <c r="Y1170" s="3">
        <v>10.199999999999999</v>
      </c>
      <c r="Z1170" s="3">
        <v>-4.4000000000000004</v>
      </c>
      <c r="AA1170">
        <v>36547</v>
      </c>
    </row>
    <row r="1171" spans="1:27" x14ac:dyDescent="0.3">
      <c r="A1171" s="2">
        <v>45001</v>
      </c>
      <c r="B1171">
        <v>30806.549309223901</v>
      </c>
      <c r="C1171">
        <v>64630</v>
      </c>
      <c r="D1171">
        <f t="shared" si="36"/>
        <v>136403264.09999999</v>
      </c>
      <c r="E1171">
        <v>140477100</v>
      </c>
      <c r="F1171" s="3">
        <v>6.7</v>
      </c>
      <c r="G1171" s="3">
        <v>1.8</v>
      </c>
      <c r="H1171" s="3">
        <v>11.2</v>
      </c>
      <c r="I1171" s="3">
        <v>5.8</v>
      </c>
      <c r="J1171" s="3">
        <v>13.8</v>
      </c>
      <c r="K1171" s="3">
        <v>320</v>
      </c>
      <c r="L1171" s="3">
        <v>8.6</v>
      </c>
      <c r="M1171" s="3">
        <v>320</v>
      </c>
      <c r="N1171" s="3">
        <v>4.9000000000000004</v>
      </c>
      <c r="O1171" s="3">
        <v>4205</v>
      </c>
      <c r="P1171" s="3">
        <v>290</v>
      </c>
      <c r="Q1171" s="3">
        <v>-11.9</v>
      </c>
      <c r="R1171" s="3">
        <v>14</v>
      </c>
      <c r="S1171" s="3">
        <v>27.5</v>
      </c>
      <c r="T1171" s="3">
        <v>2.6</v>
      </c>
      <c r="U1171" s="3">
        <v>1000.7</v>
      </c>
      <c r="V1171" s="3">
        <v>1029.4000000000001</v>
      </c>
      <c r="W1171" s="3">
        <v>1021.3</v>
      </c>
      <c r="X1171" s="3">
        <v>1026.7</v>
      </c>
      <c r="Y1171" s="3">
        <v>9.3000000000000007</v>
      </c>
      <c r="Z1171" s="3">
        <v>0.1</v>
      </c>
      <c r="AA1171">
        <v>36547</v>
      </c>
    </row>
    <row r="1172" spans="1:27" x14ac:dyDescent="0.3">
      <c r="A1172" s="2">
        <v>45002</v>
      </c>
      <c r="B1172">
        <v>39083.77502819238</v>
      </c>
      <c r="C1172">
        <v>57420</v>
      </c>
      <c r="D1172">
        <f t="shared" si="36"/>
        <v>136683106.29999998</v>
      </c>
      <c r="E1172">
        <v>140765300</v>
      </c>
      <c r="F1172" s="3">
        <v>7.2</v>
      </c>
      <c r="G1172" s="3">
        <v>-0.9</v>
      </c>
      <c r="H1172" s="3">
        <v>12.6</v>
      </c>
      <c r="I1172" s="3">
        <v>5.8</v>
      </c>
      <c r="J1172" s="3">
        <v>9.3000000000000007</v>
      </c>
      <c r="K1172" s="3">
        <v>320</v>
      </c>
      <c r="L1172" s="3">
        <v>6.7</v>
      </c>
      <c r="M1172" s="3">
        <v>320</v>
      </c>
      <c r="N1172" s="3">
        <v>1.6</v>
      </c>
      <c r="O1172" s="3">
        <v>1421</v>
      </c>
      <c r="P1172" s="3">
        <v>320</v>
      </c>
      <c r="Q1172" s="3">
        <v>-4.5</v>
      </c>
      <c r="R1172" s="3">
        <v>25</v>
      </c>
      <c r="S1172" s="3">
        <v>45.3</v>
      </c>
      <c r="T1172" s="3">
        <v>4.5999999999999996</v>
      </c>
      <c r="U1172" s="3">
        <v>997.7</v>
      </c>
      <c r="V1172" s="3">
        <v>1027.9000000000001</v>
      </c>
      <c r="W1172" s="3">
        <v>1019.5</v>
      </c>
      <c r="X1172" s="3">
        <v>1023.5</v>
      </c>
      <c r="Y1172" s="3">
        <v>10.5</v>
      </c>
      <c r="Z1172" s="3">
        <v>-3.6</v>
      </c>
      <c r="AA1172">
        <v>36547</v>
      </c>
    </row>
    <row r="1173" spans="1:27" x14ac:dyDescent="0.3">
      <c r="A1173" s="2">
        <v>45003</v>
      </c>
      <c r="B1173">
        <v>27246.911330301311</v>
      </c>
      <c r="C1173">
        <v>8300</v>
      </c>
      <c r="D1173">
        <f t="shared" si="36"/>
        <v>18727579.899999999</v>
      </c>
      <c r="E1173">
        <v>19286900</v>
      </c>
      <c r="F1173" s="3">
        <v>9</v>
      </c>
      <c r="G1173" s="3">
        <v>2.6</v>
      </c>
      <c r="H1173" s="3">
        <v>16.3</v>
      </c>
      <c r="I1173" s="3">
        <v>5.8</v>
      </c>
      <c r="J1173" s="3">
        <v>10.5</v>
      </c>
      <c r="K1173" s="3">
        <v>320</v>
      </c>
      <c r="L1173" s="3">
        <v>7</v>
      </c>
      <c r="M1173" s="3">
        <v>320</v>
      </c>
      <c r="N1173" s="3">
        <v>2.6</v>
      </c>
      <c r="O1173" s="3">
        <v>2282</v>
      </c>
      <c r="P1173" s="3">
        <v>320</v>
      </c>
      <c r="Q1173" s="3">
        <v>-3.6</v>
      </c>
      <c r="R1173" s="3">
        <v>15</v>
      </c>
      <c r="S1173" s="3">
        <v>46.6</v>
      </c>
      <c r="T1173" s="3">
        <v>4.8</v>
      </c>
      <c r="U1173" s="3">
        <v>992.3</v>
      </c>
      <c r="V1173" s="3">
        <v>1019.8</v>
      </c>
      <c r="W1173" s="3">
        <v>1014</v>
      </c>
      <c r="X1173" s="3">
        <v>1017.7</v>
      </c>
      <c r="Y1173" s="3">
        <v>12.8</v>
      </c>
      <c r="Z1173" s="3">
        <v>1.3</v>
      </c>
      <c r="AA1173">
        <v>36547</v>
      </c>
    </row>
    <row r="1174" spans="1:27" x14ac:dyDescent="0.3">
      <c r="A1174" s="2">
        <v>45004</v>
      </c>
      <c r="B1174">
        <v>0</v>
      </c>
      <c r="C1174">
        <v>0</v>
      </c>
      <c r="D1174">
        <f t="shared" si="36"/>
        <v>0</v>
      </c>
      <c r="E1174">
        <v>0</v>
      </c>
      <c r="F1174" s="3">
        <v>7.9</v>
      </c>
      <c r="G1174" s="3">
        <v>-2.2000000000000002</v>
      </c>
      <c r="H1174" s="3">
        <v>16.899999999999999</v>
      </c>
      <c r="I1174" s="3">
        <v>5.8</v>
      </c>
      <c r="J1174" s="3">
        <v>9.6</v>
      </c>
      <c r="K1174" s="3">
        <v>290</v>
      </c>
      <c r="L1174" s="3">
        <v>6.8</v>
      </c>
      <c r="M1174" s="3">
        <v>320</v>
      </c>
      <c r="N1174" s="3">
        <v>2.9</v>
      </c>
      <c r="O1174" s="3">
        <v>2480</v>
      </c>
      <c r="P1174" s="3">
        <v>320</v>
      </c>
      <c r="Q1174" s="3">
        <v>-4.3</v>
      </c>
      <c r="R1174" s="3">
        <v>15</v>
      </c>
      <c r="S1174" s="3">
        <v>45.8</v>
      </c>
      <c r="T1174" s="3">
        <v>4.5</v>
      </c>
      <c r="U1174" s="3">
        <v>993.6</v>
      </c>
      <c r="V1174" s="3">
        <v>1022.6</v>
      </c>
      <c r="W1174" s="3">
        <v>1016.5</v>
      </c>
      <c r="X1174" s="3">
        <v>1019.2</v>
      </c>
      <c r="Y1174" s="3">
        <v>12.3</v>
      </c>
      <c r="Z1174" s="3">
        <v>-5</v>
      </c>
      <c r="AA1174">
        <v>36547</v>
      </c>
    </row>
    <row r="1175" spans="1:27" x14ac:dyDescent="0.3">
      <c r="A1175" s="2">
        <v>45005</v>
      </c>
      <c r="B1175">
        <v>37853.076809419792</v>
      </c>
      <c r="C1175">
        <v>83270</v>
      </c>
      <c r="D1175">
        <f t="shared" si="36"/>
        <v>200887956.69999999</v>
      </c>
      <c r="E1175">
        <v>206887700</v>
      </c>
      <c r="F1175" s="3">
        <v>8.9</v>
      </c>
      <c r="G1175" s="3">
        <v>-1.1000000000000001</v>
      </c>
      <c r="H1175" s="3">
        <v>18.8</v>
      </c>
      <c r="I1175" s="3">
        <v>5.8</v>
      </c>
      <c r="J1175" s="3">
        <v>8.6999999999999993</v>
      </c>
      <c r="K1175" s="3">
        <v>160</v>
      </c>
      <c r="L1175" s="3">
        <v>5.2</v>
      </c>
      <c r="M1175" s="3">
        <v>290</v>
      </c>
      <c r="N1175" s="3">
        <v>1.8</v>
      </c>
      <c r="O1175" s="3">
        <v>1579</v>
      </c>
      <c r="P1175" s="3">
        <v>290</v>
      </c>
      <c r="Q1175" s="3">
        <v>-4.2</v>
      </c>
      <c r="R1175" s="3">
        <v>19</v>
      </c>
      <c r="S1175" s="3">
        <v>44.1</v>
      </c>
      <c r="T1175" s="3">
        <v>4.5</v>
      </c>
      <c r="U1175" s="3">
        <v>990</v>
      </c>
      <c r="V1175" s="3">
        <v>1019.3</v>
      </c>
      <c r="W1175" s="3">
        <v>1011.6</v>
      </c>
      <c r="X1175" s="3">
        <v>1015.4</v>
      </c>
      <c r="Y1175" s="3">
        <v>12.2</v>
      </c>
      <c r="Z1175" s="3">
        <v>-3.8</v>
      </c>
      <c r="AA1175">
        <v>36547</v>
      </c>
    </row>
    <row r="1176" spans="1:27" x14ac:dyDescent="0.3">
      <c r="A1176" s="2">
        <v>45006</v>
      </c>
      <c r="B1176">
        <v>43227.476464577703</v>
      </c>
      <c r="C1176">
        <v>72920</v>
      </c>
      <c r="D1176">
        <f t="shared" si="36"/>
        <v>155060446.5</v>
      </c>
      <c r="E1176">
        <v>159691500</v>
      </c>
      <c r="F1176" s="3">
        <v>10.7</v>
      </c>
      <c r="G1176" s="3">
        <v>1</v>
      </c>
      <c r="H1176" s="3">
        <v>21.7</v>
      </c>
      <c r="I1176" s="3">
        <v>5.8</v>
      </c>
      <c r="J1176" s="3">
        <v>4.3</v>
      </c>
      <c r="K1176" s="3">
        <v>160</v>
      </c>
      <c r="L1176" s="3">
        <v>3.3</v>
      </c>
      <c r="M1176" s="3">
        <v>320</v>
      </c>
      <c r="N1176" s="3">
        <v>1.4</v>
      </c>
      <c r="O1176" s="3">
        <v>1241</v>
      </c>
      <c r="P1176" s="3">
        <v>320</v>
      </c>
      <c r="Q1176" s="3">
        <v>-3.1</v>
      </c>
      <c r="R1176" s="3">
        <v>12</v>
      </c>
      <c r="S1176" s="3">
        <v>43.8</v>
      </c>
      <c r="T1176" s="3">
        <v>4.9000000000000004</v>
      </c>
      <c r="U1176" s="3">
        <v>987.4</v>
      </c>
      <c r="V1176" s="3">
        <v>1015.3</v>
      </c>
      <c r="W1176" s="3">
        <v>1008.7</v>
      </c>
      <c r="X1176" s="3">
        <v>1012.6</v>
      </c>
      <c r="Y1176" s="3">
        <v>15</v>
      </c>
      <c r="Z1176" s="3">
        <v>-2.2000000000000002</v>
      </c>
      <c r="AA1176">
        <v>36547</v>
      </c>
    </row>
    <row r="1177" spans="1:27" x14ac:dyDescent="0.3">
      <c r="A1177" s="2">
        <v>45007</v>
      </c>
      <c r="B1177">
        <v>41885.813977593127</v>
      </c>
      <c r="C1177">
        <v>102290</v>
      </c>
      <c r="D1177">
        <f t="shared" si="36"/>
        <v>236976434</v>
      </c>
      <c r="E1177">
        <v>244054000</v>
      </c>
      <c r="F1177" s="3">
        <v>14</v>
      </c>
      <c r="G1177" s="3">
        <v>2.2999999999999998</v>
      </c>
      <c r="H1177" s="3">
        <v>22.4</v>
      </c>
      <c r="I1177" s="3">
        <v>0</v>
      </c>
      <c r="J1177" s="3">
        <v>5.6</v>
      </c>
      <c r="K1177" s="3">
        <v>180</v>
      </c>
      <c r="L1177" s="3">
        <v>3.5</v>
      </c>
      <c r="M1177" s="3">
        <v>180</v>
      </c>
      <c r="N1177" s="3">
        <v>1.5</v>
      </c>
      <c r="O1177" s="3">
        <v>1330</v>
      </c>
      <c r="P1177" s="3">
        <v>320</v>
      </c>
      <c r="Q1177" s="3">
        <v>5.8</v>
      </c>
      <c r="R1177" s="3">
        <v>30</v>
      </c>
      <c r="S1177" s="3">
        <v>60.3</v>
      </c>
      <c r="T1177" s="3">
        <v>9.6999999999999993</v>
      </c>
      <c r="U1177" s="3">
        <v>986</v>
      </c>
      <c r="V1177" s="3">
        <v>1014.5</v>
      </c>
      <c r="W1177" s="3">
        <v>1008.1</v>
      </c>
      <c r="X1177" s="3">
        <v>1010.9</v>
      </c>
      <c r="Y1177" s="3">
        <v>17.899999999999999</v>
      </c>
      <c r="Z1177" s="3">
        <v>-0.7</v>
      </c>
      <c r="AA1177">
        <v>36547</v>
      </c>
    </row>
    <row r="1178" spans="1:27" x14ac:dyDescent="0.3">
      <c r="A1178" s="2">
        <v>45008</v>
      </c>
      <c r="B1178">
        <v>38450.654843526907</v>
      </c>
      <c r="C1178">
        <v>80450</v>
      </c>
      <c r="D1178">
        <f t="shared" si="36"/>
        <v>174836706.40000001</v>
      </c>
      <c r="E1178">
        <v>180058400</v>
      </c>
      <c r="F1178" s="3">
        <v>13.5</v>
      </c>
      <c r="G1178" s="3">
        <v>8.6999999999999993</v>
      </c>
      <c r="H1178" s="3">
        <v>16.7</v>
      </c>
      <c r="I1178" s="3">
        <v>26</v>
      </c>
      <c r="J1178" s="3">
        <v>7.3</v>
      </c>
      <c r="K1178" s="3">
        <v>320</v>
      </c>
      <c r="L1178" s="3">
        <v>4.9000000000000004</v>
      </c>
      <c r="M1178" s="3">
        <v>320</v>
      </c>
      <c r="N1178" s="3">
        <v>1.1000000000000001</v>
      </c>
      <c r="O1178" s="3">
        <v>921</v>
      </c>
      <c r="P1178" s="3">
        <v>320</v>
      </c>
      <c r="Q1178" s="3">
        <v>12.7</v>
      </c>
      <c r="R1178" s="3">
        <v>72</v>
      </c>
      <c r="S1178" s="3">
        <v>96.3</v>
      </c>
      <c r="T1178" s="3">
        <v>14.8</v>
      </c>
      <c r="U1178" s="3">
        <v>982</v>
      </c>
      <c r="V1178" s="3">
        <v>1011.4</v>
      </c>
      <c r="W1178" s="3">
        <v>1004.6</v>
      </c>
      <c r="X1178" s="3">
        <v>1006.8</v>
      </c>
      <c r="Y1178" s="3">
        <v>13.9</v>
      </c>
      <c r="Z1178" s="3">
        <v>6.9</v>
      </c>
      <c r="AA1178">
        <v>36547</v>
      </c>
    </row>
    <row r="1179" spans="1:27" x14ac:dyDescent="0.3">
      <c r="A1179" s="2">
        <v>45009</v>
      </c>
      <c r="B1179">
        <v>38487.406842039542</v>
      </c>
      <c r="C1179">
        <v>34630</v>
      </c>
      <c r="D1179">
        <f t="shared" si="36"/>
        <v>78064904.399999991</v>
      </c>
      <c r="E1179">
        <v>80396400</v>
      </c>
      <c r="F1179" s="3">
        <v>9.4</v>
      </c>
      <c r="G1179" s="3">
        <v>6</v>
      </c>
      <c r="H1179" s="3">
        <v>13.3</v>
      </c>
      <c r="I1179" s="3">
        <v>26</v>
      </c>
      <c r="J1179" s="3">
        <v>4.5999999999999996</v>
      </c>
      <c r="K1179" s="3">
        <v>140</v>
      </c>
      <c r="L1179" s="3">
        <v>3.1</v>
      </c>
      <c r="M1179" s="3">
        <v>110</v>
      </c>
      <c r="N1179" s="3">
        <v>1.4</v>
      </c>
      <c r="O1179" s="3">
        <v>1196</v>
      </c>
      <c r="P1179" s="3">
        <v>70</v>
      </c>
      <c r="Q1179" s="3">
        <v>5.9</v>
      </c>
      <c r="R1179" s="3">
        <v>61</v>
      </c>
      <c r="S1179" s="3">
        <v>80.099999999999994</v>
      </c>
      <c r="T1179" s="3">
        <v>9.3000000000000007</v>
      </c>
      <c r="U1179" s="3">
        <v>991.4</v>
      </c>
      <c r="V1179" s="3">
        <v>1021.4</v>
      </c>
      <c r="W1179" s="3">
        <v>1011.1</v>
      </c>
      <c r="X1179" s="3">
        <v>1016.8</v>
      </c>
      <c r="Y1179" s="3">
        <v>11.7</v>
      </c>
      <c r="Z1179" s="3">
        <v>4.4000000000000004</v>
      </c>
      <c r="AA1179">
        <v>36547</v>
      </c>
    </row>
    <row r="1180" spans="1:27" x14ac:dyDescent="0.3">
      <c r="A1180" s="2">
        <v>45010</v>
      </c>
      <c r="B1180">
        <v>42010.69897976971</v>
      </c>
      <c r="C1180">
        <v>14380</v>
      </c>
      <c r="D1180">
        <f t="shared" si="36"/>
        <v>37972217.299999997</v>
      </c>
      <c r="E1180">
        <v>39106300</v>
      </c>
      <c r="F1180" s="3">
        <v>8.1</v>
      </c>
      <c r="G1180" s="3">
        <v>6.6</v>
      </c>
      <c r="H1180" s="3">
        <v>9.8000000000000007</v>
      </c>
      <c r="I1180" s="3">
        <v>26</v>
      </c>
      <c r="J1180" s="3">
        <v>4.3</v>
      </c>
      <c r="K1180" s="3">
        <v>110</v>
      </c>
      <c r="L1180" s="3">
        <v>2.6</v>
      </c>
      <c r="M1180" s="3">
        <v>110</v>
      </c>
      <c r="N1180" s="3">
        <v>0.8</v>
      </c>
      <c r="O1180" s="3">
        <v>709</v>
      </c>
      <c r="P1180" s="3">
        <v>140</v>
      </c>
      <c r="Q1180" s="3">
        <v>4.5</v>
      </c>
      <c r="R1180" s="3">
        <v>69</v>
      </c>
      <c r="S1180" s="3">
        <v>78.3</v>
      </c>
      <c r="T1180" s="3">
        <v>8.4</v>
      </c>
      <c r="U1180" s="3">
        <v>994.4</v>
      </c>
      <c r="V1180" s="3">
        <v>1022.3</v>
      </c>
      <c r="W1180" s="3">
        <v>1017.9</v>
      </c>
      <c r="X1180" s="3">
        <v>1020</v>
      </c>
      <c r="Y1180" s="3">
        <v>10.7</v>
      </c>
      <c r="Z1180" s="3">
        <v>6.6</v>
      </c>
      <c r="AA1180">
        <v>36547</v>
      </c>
    </row>
    <row r="1181" spans="1:27" x14ac:dyDescent="0.3">
      <c r="A1181" s="2">
        <v>45011</v>
      </c>
      <c r="B1181">
        <v>0</v>
      </c>
      <c r="C1181">
        <v>0</v>
      </c>
      <c r="D1181">
        <f t="shared" si="36"/>
        <v>0</v>
      </c>
      <c r="E1181">
        <v>0</v>
      </c>
      <c r="F1181" s="3">
        <v>9.8000000000000007</v>
      </c>
      <c r="G1181" s="3">
        <v>4.4000000000000004</v>
      </c>
      <c r="H1181" s="3">
        <v>15.7</v>
      </c>
      <c r="I1181" s="3">
        <v>26</v>
      </c>
      <c r="J1181" s="3">
        <v>11.7</v>
      </c>
      <c r="K1181" s="3">
        <v>320</v>
      </c>
      <c r="L1181" s="3">
        <v>8.3000000000000007</v>
      </c>
      <c r="M1181" s="3">
        <v>320</v>
      </c>
      <c r="N1181" s="3">
        <v>3.2</v>
      </c>
      <c r="O1181" s="3">
        <v>2797</v>
      </c>
      <c r="P1181" s="3">
        <v>320</v>
      </c>
      <c r="Q1181" s="3">
        <v>-1.3</v>
      </c>
      <c r="R1181" s="3">
        <v>15</v>
      </c>
      <c r="S1181" s="3">
        <v>54</v>
      </c>
      <c r="T1181" s="3">
        <v>6.1</v>
      </c>
      <c r="U1181" s="3">
        <v>990.6</v>
      </c>
      <c r="V1181" s="3">
        <v>1019.4</v>
      </c>
      <c r="W1181" s="3">
        <v>1012.9</v>
      </c>
      <c r="X1181" s="3">
        <v>1016</v>
      </c>
      <c r="Y1181" s="3">
        <v>12.6</v>
      </c>
      <c r="Z1181" s="3">
        <v>3.1</v>
      </c>
      <c r="AA1181">
        <v>36547</v>
      </c>
    </row>
    <row r="1182" spans="1:27" x14ac:dyDescent="0.3">
      <c r="A1182" s="2">
        <v>45012</v>
      </c>
      <c r="B1182">
        <v>39228.605949976387</v>
      </c>
      <c r="C1182">
        <v>96380</v>
      </c>
      <c r="D1182">
        <f t="shared" si="36"/>
        <v>248994598.09999999</v>
      </c>
      <c r="E1182">
        <v>256431100</v>
      </c>
      <c r="F1182" s="3">
        <v>7.3</v>
      </c>
      <c r="G1182" s="3">
        <v>-0.3</v>
      </c>
      <c r="H1182" s="3">
        <v>14.1</v>
      </c>
      <c r="I1182" s="3">
        <v>26</v>
      </c>
      <c r="J1182" s="3">
        <v>10.9</v>
      </c>
      <c r="K1182" s="3">
        <v>320</v>
      </c>
      <c r="L1182" s="3">
        <v>7.2</v>
      </c>
      <c r="M1182" s="3">
        <v>320</v>
      </c>
      <c r="N1182" s="3">
        <v>3.1</v>
      </c>
      <c r="O1182" s="3">
        <v>2700</v>
      </c>
      <c r="P1182" s="3">
        <v>320</v>
      </c>
      <c r="Q1182" s="3">
        <v>-7.6</v>
      </c>
      <c r="R1182" s="3">
        <v>14</v>
      </c>
      <c r="S1182" s="3">
        <v>36.299999999999997</v>
      </c>
      <c r="T1182" s="3">
        <v>3.5</v>
      </c>
      <c r="U1182" s="3">
        <v>995.3</v>
      </c>
      <c r="V1182" s="3">
        <v>1023.4</v>
      </c>
      <c r="W1182" s="3">
        <v>1018.6</v>
      </c>
      <c r="X1182" s="3">
        <v>1021</v>
      </c>
      <c r="Y1182" s="3">
        <v>10.9</v>
      </c>
      <c r="Z1182" s="3">
        <v>-2.5</v>
      </c>
      <c r="AA1182">
        <v>36547</v>
      </c>
    </row>
    <row r="1183" spans="1:27" x14ac:dyDescent="0.3">
      <c r="A1183" s="2">
        <v>45013</v>
      </c>
      <c r="B1183">
        <v>43772.803266900468</v>
      </c>
      <c r="C1183">
        <v>82880</v>
      </c>
      <c r="D1183">
        <f t="shared" si="36"/>
        <v>190445822.69999999</v>
      </c>
      <c r="E1183">
        <v>196133700</v>
      </c>
      <c r="F1183" s="3">
        <v>7.7</v>
      </c>
      <c r="G1183" s="3">
        <v>-2.2999999999999998</v>
      </c>
      <c r="H1183" s="3">
        <v>16.8</v>
      </c>
      <c r="I1183" s="3">
        <v>26</v>
      </c>
      <c r="J1183" s="3">
        <v>9.6</v>
      </c>
      <c r="K1183" s="3">
        <v>320</v>
      </c>
      <c r="L1183" s="3">
        <v>6.4</v>
      </c>
      <c r="M1183" s="3">
        <v>320</v>
      </c>
      <c r="N1183" s="3">
        <v>2</v>
      </c>
      <c r="O1183" s="3">
        <v>1704</v>
      </c>
      <c r="P1183" s="3">
        <v>320</v>
      </c>
      <c r="Q1183" s="3">
        <v>-2.8</v>
      </c>
      <c r="R1183" s="3">
        <v>20</v>
      </c>
      <c r="S1183" s="3">
        <v>51.5</v>
      </c>
      <c r="T1183" s="3">
        <v>5</v>
      </c>
      <c r="U1183" s="3">
        <v>998.1</v>
      </c>
      <c r="V1183" s="3">
        <v>1026.8</v>
      </c>
      <c r="W1183" s="3">
        <v>1020.8</v>
      </c>
      <c r="X1183" s="3">
        <v>1023.9</v>
      </c>
      <c r="Y1183" s="3">
        <v>11.7</v>
      </c>
      <c r="Z1183" s="3">
        <v>-5.3</v>
      </c>
      <c r="AA1183">
        <v>36547</v>
      </c>
    </row>
    <row r="1184" spans="1:27" x14ac:dyDescent="0.3">
      <c r="A1184" s="2">
        <v>45014</v>
      </c>
      <c r="B1184">
        <v>45733.487926589267</v>
      </c>
      <c r="C1184">
        <v>91740</v>
      </c>
      <c r="D1184">
        <f t="shared" si="36"/>
        <v>202916569.90000001</v>
      </c>
      <c r="E1184">
        <v>208976900</v>
      </c>
      <c r="F1184" s="3">
        <v>10.1</v>
      </c>
      <c r="G1184" s="3">
        <v>-0.4</v>
      </c>
      <c r="H1184" s="3">
        <v>19.899999999999999</v>
      </c>
      <c r="I1184" s="3">
        <v>26</v>
      </c>
      <c r="J1184" s="3">
        <v>8.1</v>
      </c>
      <c r="K1184" s="3">
        <v>320</v>
      </c>
      <c r="L1184" s="3">
        <v>5.6</v>
      </c>
      <c r="M1184" s="3">
        <v>320</v>
      </c>
      <c r="N1184" s="3">
        <v>1.9</v>
      </c>
      <c r="O1184" s="3">
        <v>1684</v>
      </c>
      <c r="P1184" s="3">
        <v>320</v>
      </c>
      <c r="Q1184" s="3">
        <v>-1.6</v>
      </c>
      <c r="R1184" s="3">
        <v>18</v>
      </c>
      <c r="S1184" s="3">
        <v>49.5</v>
      </c>
      <c r="T1184" s="3">
        <v>5.4</v>
      </c>
      <c r="U1184" s="3">
        <v>996.5</v>
      </c>
      <c r="V1184" s="3">
        <v>1025.5</v>
      </c>
      <c r="W1184" s="3">
        <v>1018.4</v>
      </c>
      <c r="X1184" s="3">
        <v>1022</v>
      </c>
      <c r="Y1184" s="3">
        <v>13.9</v>
      </c>
      <c r="Z1184" s="3">
        <v>-2.1</v>
      </c>
      <c r="AA1184">
        <v>36547</v>
      </c>
    </row>
    <row r="1185" spans="1:27" x14ac:dyDescent="0.3">
      <c r="A1185" s="2">
        <v>45015</v>
      </c>
      <c r="B1185">
        <v>35249.394221903684</v>
      </c>
      <c r="C1185">
        <v>82000</v>
      </c>
      <c r="D1185">
        <f t="shared" si="36"/>
        <v>171978276.59999999</v>
      </c>
      <c r="E1185">
        <v>177114600</v>
      </c>
      <c r="F1185" s="3">
        <v>13.2</v>
      </c>
      <c r="G1185" s="3">
        <v>1.2</v>
      </c>
      <c r="H1185" s="3">
        <v>21.9</v>
      </c>
      <c r="I1185" s="3">
        <v>26</v>
      </c>
      <c r="J1185" s="3">
        <v>11</v>
      </c>
      <c r="K1185" s="3">
        <v>320</v>
      </c>
      <c r="L1185" s="3">
        <v>7.9</v>
      </c>
      <c r="M1185" s="3">
        <v>320</v>
      </c>
      <c r="N1185" s="3">
        <v>2.7</v>
      </c>
      <c r="O1185" s="3">
        <v>2343</v>
      </c>
      <c r="P1185" s="3">
        <v>290</v>
      </c>
      <c r="Q1185" s="3">
        <v>-4.7</v>
      </c>
      <c r="R1185" s="3">
        <v>13</v>
      </c>
      <c r="S1185" s="3">
        <v>34.5</v>
      </c>
      <c r="T1185" s="3">
        <v>4.4000000000000004</v>
      </c>
      <c r="U1185" s="3">
        <v>993.8</v>
      </c>
      <c r="V1185" s="3">
        <v>1022.3</v>
      </c>
      <c r="W1185" s="3">
        <v>1015.6</v>
      </c>
      <c r="X1185" s="3">
        <v>1018.9</v>
      </c>
      <c r="Y1185" s="3">
        <v>14.9</v>
      </c>
      <c r="Z1185" s="3">
        <v>-0.5</v>
      </c>
      <c r="AA1185">
        <v>36547</v>
      </c>
    </row>
    <row r="1186" spans="1:27" x14ac:dyDescent="0.3">
      <c r="A1186" s="2">
        <v>45016</v>
      </c>
      <c r="B1186">
        <v>37072.256386742978</v>
      </c>
      <c r="C1186">
        <v>82400</v>
      </c>
      <c r="D1186">
        <f t="shared" si="36"/>
        <v>191550141</v>
      </c>
      <c r="E1186">
        <v>197271000</v>
      </c>
      <c r="F1186" s="3">
        <v>13.5</v>
      </c>
      <c r="G1186" s="3">
        <v>2.5</v>
      </c>
      <c r="H1186" s="3">
        <v>23.9</v>
      </c>
      <c r="I1186" s="3">
        <v>26</v>
      </c>
      <c r="J1186" s="3">
        <v>10.3</v>
      </c>
      <c r="K1186" s="3">
        <v>320</v>
      </c>
      <c r="L1186" s="3">
        <v>6.8</v>
      </c>
      <c r="M1186" s="3">
        <v>320</v>
      </c>
      <c r="N1186" s="3">
        <v>1.9</v>
      </c>
      <c r="O1186" s="3">
        <v>1673</v>
      </c>
      <c r="P1186" s="3">
        <v>320</v>
      </c>
      <c r="Q1186" s="3">
        <v>-1.8</v>
      </c>
      <c r="R1186" s="3">
        <v>11</v>
      </c>
      <c r="S1186" s="3">
        <v>39.299999999999997</v>
      </c>
      <c r="T1186" s="3">
        <v>5.4</v>
      </c>
      <c r="U1186" s="3">
        <v>992.8</v>
      </c>
      <c r="V1186" s="3">
        <v>1020.2</v>
      </c>
      <c r="W1186" s="3">
        <v>1014</v>
      </c>
      <c r="X1186" s="3">
        <v>1017.8</v>
      </c>
      <c r="Y1186" s="3">
        <v>17.2</v>
      </c>
      <c r="Z1186" s="3">
        <v>-0.3</v>
      </c>
      <c r="AA1186">
        <v>36547</v>
      </c>
    </row>
    <row r="1187" spans="1:27" x14ac:dyDescent="0.3">
      <c r="A1187" s="2">
        <v>45017</v>
      </c>
      <c r="B1187">
        <v>36625.58685444123</v>
      </c>
      <c r="C1187">
        <v>21090</v>
      </c>
      <c r="D1187">
        <f>E1187*0.974</f>
        <v>44968313.799999997</v>
      </c>
      <c r="E1187">
        <v>46168700</v>
      </c>
      <c r="F1187" s="3">
        <v>13.2</v>
      </c>
      <c r="G1187" s="3">
        <v>3.1</v>
      </c>
      <c r="H1187" s="3">
        <v>23.8</v>
      </c>
      <c r="I1187" s="3">
        <v>26</v>
      </c>
      <c r="J1187" s="3">
        <v>10.199999999999999</v>
      </c>
      <c r="K1187" s="3">
        <v>90</v>
      </c>
      <c r="L1187" s="3">
        <v>5.9</v>
      </c>
      <c r="M1187" s="3">
        <v>140</v>
      </c>
      <c r="N1187" s="3">
        <v>1.9</v>
      </c>
      <c r="O1187" s="3">
        <v>1666</v>
      </c>
      <c r="P1187" s="3">
        <v>320</v>
      </c>
      <c r="Q1187" s="3">
        <v>0.5</v>
      </c>
      <c r="R1187" s="3">
        <v>19</v>
      </c>
      <c r="S1187" s="3">
        <v>48.1</v>
      </c>
      <c r="T1187" s="3">
        <v>6.4</v>
      </c>
      <c r="U1187" s="3">
        <v>992.3</v>
      </c>
      <c r="V1187" s="3">
        <v>1019.7</v>
      </c>
      <c r="W1187" s="3">
        <v>1013</v>
      </c>
      <c r="X1187" s="3">
        <v>1017.4</v>
      </c>
      <c r="Y1187" s="3">
        <v>17.7</v>
      </c>
      <c r="Z1187" s="3">
        <v>1.1000000000000001</v>
      </c>
      <c r="AA1187">
        <v>36547</v>
      </c>
    </row>
    <row r="1188" spans="1:27" x14ac:dyDescent="0.3">
      <c r="A1188" s="2">
        <v>45018</v>
      </c>
      <c r="B1188">
        <v>0</v>
      </c>
      <c r="C1188">
        <v>0</v>
      </c>
      <c r="D1188">
        <f t="shared" ref="D1188:D1216" si="37">E1188*0.974</f>
        <v>0</v>
      </c>
      <c r="E1188">
        <v>0</v>
      </c>
      <c r="F1188" s="3">
        <v>12.2</v>
      </c>
      <c r="G1188" s="3">
        <v>2.4</v>
      </c>
      <c r="H1188" s="3">
        <v>21</v>
      </c>
      <c r="I1188" s="3">
        <v>26</v>
      </c>
      <c r="J1188" s="3">
        <v>10.1</v>
      </c>
      <c r="K1188" s="3">
        <v>70</v>
      </c>
      <c r="L1188" s="3">
        <v>5.7</v>
      </c>
      <c r="M1188" s="3">
        <v>110</v>
      </c>
      <c r="N1188" s="3">
        <v>2.7</v>
      </c>
      <c r="O1188" s="3">
        <v>2348</v>
      </c>
      <c r="P1188" s="3">
        <v>320</v>
      </c>
      <c r="Q1188" s="3">
        <v>-1.2</v>
      </c>
      <c r="R1188" s="3">
        <v>20</v>
      </c>
      <c r="S1188" s="3">
        <v>44.8</v>
      </c>
      <c r="T1188" s="3">
        <v>5.6</v>
      </c>
      <c r="U1188" s="3">
        <v>995.9</v>
      </c>
      <c r="V1188" s="3">
        <v>1024.0999999999999</v>
      </c>
      <c r="W1188" s="3">
        <v>1019</v>
      </c>
      <c r="X1188" s="3">
        <v>1021.2</v>
      </c>
      <c r="Y1188" s="3">
        <v>16.8</v>
      </c>
      <c r="Z1188" s="3">
        <v>-0.1</v>
      </c>
      <c r="AA1188">
        <v>36547</v>
      </c>
    </row>
    <row r="1189" spans="1:27" x14ac:dyDescent="0.3">
      <c r="A1189" s="2">
        <v>45019</v>
      </c>
      <c r="B1189">
        <v>39269.239790177016</v>
      </c>
      <c r="C1189">
        <v>124860</v>
      </c>
      <c r="D1189">
        <f t="shared" si="37"/>
        <v>282657819.39999998</v>
      </c>
      <c r="E1189">
        <v>290203100</v>
      </c>
      <c r="F1189" s="3">
        <v>11.8</v>
      </c>
      <c r="G1189" s="3">
        <v>1.4</v>
      </c>
      <c r="H1189" s="3">
        <v>22.2</v>
      </c>
      <c r="I1189" s="3">
        <v>26</v>
      </c>
      <c r="J1189" s="3">
        <v>7.8</v>
      </c>
      <c r="K1189" s="3">
        <v>160</v>
      </c>
      <c r="L1189" s="3">
        <v>4.9000000000000004</v>
      </c>
      <c r="M1189" s="3">
        <v>160</v>
      </c>
      <c r="N1189" s="3">
        <v>2.1</v>
      </c>
      <c r="O1189" s="3">
        <v>1785</v>
      </c>
      <c r="P1189" s="3">
        <v>160</v>
      </c>
      <c r="Q1189" s="3">
        <v>0</v>
      </c>
      <c r="R1189" s="3">
        <v>20</v>
      </c>
      <c r="S1189" s="3">
        <v>48.5</v>
      </c>
      <c r="T1189" s="3">
        <v>6.1</v>
      </c>
      <c r="U1189" s="3">
        <v>998.8</v>
      </c>
      <c r="V1189" s="3">
        <v>1026.2</v>
      </c>
      <c r="W1189" s="3">
        <v>1020.9</v>
      </c>
      <c r="X1189" s="3">
        <v>1024.2</v>
      </c>
      <c r="Y1189" s="3">
        <v>16.899999999999999</v>
      </c>
      <c r="Z1189" s="3">
        <v>-1.5</v>
      </c>
      <c r="AA1189">
        <v>36547</v>
      </c>
    </row>
    <row r="1190" spans="1:27" x14ac:dyDescent="0.3">
      <c r="A1190" s="2">
        <v>45020</v>
      </c>
      <c r="B1190">
        <v>35652.649882846839</v>
      </c>
      <c r="C1190">
        <v>132406</v>
      </c>
      <c r="D1190">
        <f t="shared" si="37"/>
        <v>302071977</v>
      </c>
      <c r="E1190">
        <v>310135500</v>
      </c>
      <c r="F1190" s="3">
        <v>12.4</v>
      </c>
      <c r="G1190" s="3">
        <v>3.7</v>
      </c>
      <c r="H1190" s="3">
        <v>19.7</v>
      </c>
      <c r="I1190" s="3">
        <v>4.5</v>
      </c>
      <c r="J1190" s="3">
        <v>10.5</v>
      </c>
      <c r="K1190" s="3">
        <v>200</v>
      </c>
      <c r="L1190" s="3">
        <v>6.2</v>
      </c>
      <c r="M1190" s="3">
        <v>200</v>
      </c>
      <c r="N1190" s="3">
        <v>1.2</v>
      </c>
      <c r="O1190" s="3">
        <v>1069</v>
      </c>
      <c r="P1190" s="3">
        <v>320</v>
      </c>
      <c r="Q1190" s="3">
        <v>3.8</v>
      </c>
      <c r="R1190" s="3">
        <v>31</v>
      </c>
      <c r="S1190" s="3">
        <v>60.6</v>
      </c>
      <c r="T1190" s="3">
        <v>8.3000000000000007</v>
      </c>
      <c r="U1190" s="3">
        <v>995.9</v>
      </c>
      <c r="V1190" s="3">
        <v>1025.5</v>
      </c>
      <c r="W1190" s="3">
        <v>1017.2</v>
      </c>
      <c r="X1190" s="3">
        <v>1021.1</v>
      </c>
      <c r="Y1190" s="3">
        <v>16.600000000000001</v>
      </c>
      <c r="Z1190" s="3">
        <v>2.1</v>
      </c>
      <c r="AA1190">
        <v>36547</v>
      </c>
    </row>
    <row r="1191" spans="1:27" x14ac:dyDescent="0.3">
      <c r="A1191" s="2">
        <v>45021</v>
      </c>
      <c r="B1191">
        <v>36697.479512424179</v>
      </c>
      <c r="C1191">
        <v>62410</v>
      </c>
      <c r="D1191">
        <f t="shared" si="37"/>
        <v>148136341.79999998</v>
      </c>
      <c r="E1191">
        <v>152090700</v>
      </c>
      <c r="F1191" s="3">
        <v>12.5</v>
      </c>
      <c r="G1191" s="3">
        <v>10.7</v>
      </c>
      <c r="H1191" s="3">
        <v>14.5</v>
      </c>
      <c r="I1191" s="3">
        <v>66.8</v>
      </c>
      <c r="J1191" s="3">
        <v>7.4</v>
      </c>
      <c r="K1191" s="3">
        <v>290</v>
      </c>
      <c r="L1191" s="3">
        <v>4.3</v>
      </c>
      <c r="M1191" s="3">
        <v>320</v>
      </c>
      <c r="N1191" s="3">
        <v>1.2</v>
      </c>
      <c r="O1191" s="3">
        <v>1038</v>
      </c>
      <c r="P1191" s="3">
        <v>70</v>
      </c>
      <c r="Q1191" s="3">
        <v>12</v>
      </c>
      <c r="R1191" s="3">
        <v>72</v>
      </c>
      <c r="S1191" s="3">
        <v>97.6</v>
      </c>
      <c r="T1191" s="3">
        <v>14.1</v>
      </c>
      <c r="U1191" s="3">
        <v>986</v>
      </c>
      <c r="V1191" s="3">
        <v>1018.5</v>
      </c>
      <c r="W1191" s="3">
        <v>1006.1</v>
      </c>
      <c r="X1191" s="3">
        <v>1010.9</v>
      </c>
      <c r="Y1191" s="3">
        <v>13.3</v>
      </c>
      <c r="Z1191" s="3">
        <v>10.7</v>
      </c>
      <c r="AA1191">
        <v>36547</v>
      </c>
    </row>
    <row r="1192" spans="1:27" x14ac:dyDescent="0.3">
      <c r="A1192" s="2">
        <v>45022</v>
      </c>
      <c r="B1192">
        <v>38315.976609610487</v>
      </c>
      <c r="C1192">
        <v>44790</v>
      </c>
      <c r="D1192">
        <f t="shared" si="37"/>
        <v>109857265.2</v>
      </c>
      <c r="E1192">
        <v>112789800</v>
      </c>
      <c r="F1192" s="3">
        <v>10.199999999999999</v>
      </c>
      <c r="G1192" s="3">
        <v>8.1999999999999993</v>
      </c>
      <c r="H1192" s="3">
        <v>13</v>
      </c>
      <c r="I1192" s="3">
        <v>1.8</v>
      </c>
      <c r="J1192" s="3">
        <v>12.8</v>
      </c>
      <c r="K1192" s="3">
        <v>290</v>
      </c>
      <c r="L1192" s="3">
        <v>8</v>
      </c>
      <c r="M1192" s="3">
        <v>320</v>
      </c>
      <c r="N1192" s="3">
        <v>4.0999999999999996</v>
      </c>
      <c r="O1192" s="3">
        <v>3571</v>
      </c>
      <c r="P1192" s="3">
        <v>290</v>
      </c>
      <c r="Q1192" s="3">
        <v>7.3</v>
      </c>
      <c r="R1192" s="3">
        <v>72</v>
      </c>
      <c r="S1192" s="3">
        <v>83.1</v>
      </c>
      <c r="T1192" s="3">
        <v>10.199999999999999</v>
      </c>
      <c r="U1192" s="3">
        <v>985</v>
      </c>
      <c r="V1192" s="3">
        <v>1012</v>
      </c>
      <c r="W1192" s="3">
        <v>1008.2</v>
      </c>
      <c r="X1192" s="3">
        <v>1010.2</v>
      </c>
      <c r="Y1192" s="3">
        <v>12.9</v>
      </c>
      <c r="Z1192" s="3">
        <v>7.6</v>
      </c>
      <c r="AA1192">
        <v>36547</v>
      </c>
    </row>
    <row r="1193" spans="1:27" x14ac:dyDescent="0.3">
      <c r="A1193" s="2">
        <v>45023</v>
      </c>
      <c r="B1193">
        <v>38433.299309293892</v>
      </c>
      <c r="C1193">
        <v>71828</v>
      </c>
      <c r="D1193">
        <f t="shared" si="37"/>
        <v>168722708.40000001</v>
      </c>
      <c r="E1193">
        <v>173226600</v>
      </c>
      <c r="F1193" s="3">
        <v>9.5</v>
      </c>
      <c r="G1193" s="3">
        <v>4.2</v>
      </c>
      <c r="H1193" s="3">
        <v>15.1</v>
      </c>
      <c r="I1193" s="3">
        <v>1.1000000000000001</v>
      </c>
      <c r="J1193" s="3">
        <v>14.6</v>
      </c>
      <c r="K1193" s="3">
        <v>320</v>
      </c>
      <c r="L1193" s="3">
        <v>9.5</v>
      </c>
      <c r="M1193" s="3">
        <v>290</v>
      </c>
      <c r="N1193" s="3">
        <v>5.5</v>
      </c>
      <c r="O1193" s="3">
        <v>4792</v>
      </c>
      <c r="P1193" s="3">
        <v>290</v>
      </c>
      <c r="Q1193" s="3">
        <v>-0.7</v>
      </c>
      <c r="R1193" s="3">
        <v>28</v>
      </c>
      <c r="S1193" s="3">
        <v>52.3</v>
      </c>
      <c r="T1193" s="3">
        <v>6</v>
      </c>
      <c r="U1193" s="3">
        <v>987.2</v>
      </c>
      <c r="V1193" s="3">
        <v>1015.7</v>
      </c>
      <c r="W1193" s="3">
        <v>1009.9</v>
      </c>
      <c r="X1193" s="3">
        <v>1012.5</v>
      </c>
      <c r="Y1193" s="3">
        <v>11.6</v>
      </c>
      <c r="Z1193" s="3">
        <v>3.5</v>
      </c>
      <c r="AA1193">
        <v>36547</v>
      </c>
    </row>
    <row r="1194" spans="1:27" x14ac:dyDescent="0.3">
      <c r="A1194" s="2">
        <v>45024</v>
      </c>
      <c r="B1194">
        <v>41618.342808333407</v>
      </c>
      <c r="C1194">
        <v>11990</v>
      </c>
      <c r="D1194">
        <f t="shared" si="37"/>
        <v>28078764.199999999</v>
      </c>
      <c r="E1194">
        <v>28828300</v>
      </c>
      <c r="F1194" s="3">
        <v>8.3000000000000007</v>
      </c>
      <c r="G1194" s="3">
        <v>2.1</v>
      </c>
      <c r="H1194" s="3">
        <v>14.1</v>
      </c>
      <c r="I1194" s="3">
        <v>1.1000000000000001</v>
      </c>
      <c r="J1194" s="3">
        <v>17</v>
      </c>
      <c r="K1194" s="3">
        <v>320</v>
      </c>
      <c r="L1194" s="3">
        <v>11.3</v>
      </c>
      <c r="M1194" s="3">
        <v>320</v>
      </c>
      <c r="N1194" s="3">
        <v>6.5</v>
      </c>
      <c r="O1194" s="3">
        <v>5633</v>
      </c>
      <c r="P1194" s="3">
        <v>290</v>
      </c>
      <c r="Q1194" s="3">
        <v>-5.7</v>
      </c>
      <c r="R1194" s="3">
        <v>16</v>
      </c>
      <c r="S1194" s="3">
        <v>39</v>
      </c>
      <c r="T1194" s="3">
        <v>4</v>
      </c>
      <c r="U1194" s="3">
        <v>992.1</v>
      </c>
      <c r="V1194" s="3">
        <v>1020.1</v>
      </c>
      <c r="W1194" s="3">
        <v>1015.2</v>
      </c>
      <c r="X1194" s="3">
        <v>1017.6</v>
      </c>
      <c r="Y1194" s="3">
        <v>11.1</v>
      </c>
      <c r="Z1194" s="3">
        <v>0.9</v>
      </c>
      <c r="AA1194">
        <v>36547</v>
      </c>
    </row>
    <row r="1195" spans="1:27" x14ac:dyDescent="0.3">
      <c r="A1195" s="2">
        <v>45025</v>
      </c>
      <c r="B1195">
        <v>0</v>
      </c>
      <c r="C1195">
        <v>0</v>
      </c>
      <c r="D1195">
        <f t="shared" si="37"/>
        <v>0</v>
      </c>
      <c r="E1195">
        <v>0</v>
      </c>
      <c r="F1195" s="3">
        <v>10.6</v>
      </c>
      <c r="G1195" s="3">
        <v>0.1</v>
      </c>
      <c r="H1195" s="3">
        <v>18.8</v>
      </c>
      <c r="I1195" s="3">
        <v>1.1000000000000001</v>
      </c>
      <c r="J1195" s="3">
        <v>12.9</v>
      </c>
      <c r="K1195" s="3">
        <v>290</v>
      </c>
      <c r="L1195" s="3">
        <v>8.6999999999999993</v>
      </c>
      <c r="M1195" s="3">
        <v>290</v>
      </c>
      <c r="N1195" s="3">
        <v>3.9</v>
      </c>
      <c r="O1195" s="3">
        <v>3394</v>
      </c>
      <c r="P1195" s="3">
        <v>320</v>
      </c>
      <c r="Q1195" s="3">
        <v>-3.7</v>
      </c>
      <c r="R1195" s="3">
        <v>17</v>
      </c>
      <c r="S1195" s="3">
        <v>40.6</v>
      </c>
      <c r="T1195" s="3">
        <v>4.7</v>
      </c>
      <c r="U1195" s="3">
        <v>993.1</v>
      </c>
      <c r="V1195" s="3">
        <v>1021.8</v>
      </c>
      <c r="W1195" s="3">
        <v>1014.7</v>
      </c>
      <c r="X1195" s="3">
        <v>1018.5</v>
      </c>
      <c r="Y1195" s="3">
        <v>14.7</v>
      </c>
      <c r="Z1195" s="3">
        <v>-2.9</v>
      </c>
      <c r="AA1195">
        <v>36547</v>
      </c>
    </row>
    <row r="1196" spans="1:27" x14ac:dyDescent="0.3">
      <c r="A1196" s="2">
        <v>45026</v>
      </c>
      <c r="B1196">
        <v>43313.491582688228</v>
      </c>
      <c r="C1196">
        <v>76108</v>
      </c>
      <c r="D1196">
        <f t="shared" si="37"/>
        <v>187790511.59999999</v>
      </c>
      <c r="E1196">
        <v>192803400</v>
      </c>
      <c r="F1196" s="3">
        <v>12.8</v>
      </c>
      <c r="G1196" s="3">
        <v>3</v>
      </c>
      <c r="H1196" s="3">
        <v>22.1</v>
      </c>
      <c r="I1196" s="3">
        <v>1.1000000000000001</v>
      </c>
      <c r="J1196" s="3">
        <v>9.5</v>
      </c>
      <c r="K1196" s="3">
        <v>320</v>
      </c>
      <c r="L1196" s="3">
        <v>6.7</v>
      </c>
      <c r="M1196" s="3">
        <v>320</v>
      </c>
      <c r="N1196" s="3">
        <v>2.4</v>
      </c>
      <c r="O1196" s="3">
        <v>2052</v>
      </c>
      <c r="P1196" s="3">
        <v>320</v>
      </c>
      <c r="Q1196" s="3">
        <v>-2.9</v>
      </c>
      <c r="R1196" s="3">
        <v>18</v>
      </c>
      <c r="S1196" s="3">
        <v>36.9</v>
      </c>
      <c r="T1196" s="3">
        <v>5</v>
      </c>
      <c r="U1196" s="3">
        <v>989.9</v>
      </c>
      <c r="V1196" s="3">
        <v>1018.9</v>
      </c>
      <c r="W1196" s="3">
        <v>1010.9</v>
      </c>
      <c r="X1196" s="3">
        <v>1015</v>
      </c>
      <c r="Y1196" s="3">
        <v>17.100000000000001</v>
      </c>
      <c r="Z1196" s="3">
        <v>1</v>
      </c>
      <c r="AA1196">
        <v>36547</v>
      </c>
    </row>
    <row r="1197" spans="1:27" x14ac:dyDescent="0.3">
      <c r="A1197" s="2">
        <v>45027</v>
      </c>
      <c r="B1197">
        <v>43404.251133435107</v>
      </c>
      <c r="C1197">
        <v>90600</v>
      </c>
      <c r="D1197">
        <f t="shared" si="37"/>
        <v>218510569</v>
      </c>
      <c r="E1197">
        <v>224343500</v>
      </c>
      <c r="F1197" s="3">
        <v>12.2</v>
      </c>
      <c r="G1197" s="3">
        <v>4.4000000000000004</v>
      </c>
      <c r="H1197" s="3">
        <v>18.899999999999999</v>
      </c>
      <c r="I1197" s="3">
        <v>2.8</v>
      </c>
      <c r="J1197" s="3">
        <v>13.4</v>
      </c>
      <c r="K1197" s="3">
        <v>320</v>
      </c>
      <c r="L1197" s="3">
        <v>9</v>
      </c>
      <c r="M1197" s="3">
        <v>320</v>
      </c>
      <c r="N1197" s="3">
        <v>3.2</v>
      </c>
      <c r="O1197" s="3">
        <v>2723</v>
      </c>
      <c r="P1197" s="3">
        <v>320</v>
      </c>
      <c r="Q1197" s="3">
        <v>6.7</v>
      </c>
      <c r="R1197" s="3">
        <v>52</v>
      </c>
      <c r="S1197" s="3">
        <v>70.3</v>
      </c>
      <c r="T1197" s="3">
        <v>10.199999999999999</v>
      </c>
      <c r="U1197" s="3">
        <v>986.3</v>
      </c>
      <c r="V1197" s="3">
        <v>1015.1</v>
      </c>
      <c r="W1197" s="3">
        <v>1005.6</v>
      </c>
      <c r="X1197" s="3">
        <v>1011.3</v>
      </c>
      <c r="Y1197" s="3">
        <v>12.2</v>
      </c>
      <c r="Z1197" s="3">
        <v>2.7</v>
      </c>
      <c r="AA1197">
        <v>36547</v>
      </c>
    </row>
    <row r="1198" spans="1:27" x14ac:dyDescent="0.3">
      <c r="A1198" s="2">
        <v>45028</v>
      </c>
      <c r="B1198">
        <v>47344.557504964963</v>
      </c>
      <c r="C1198">
        <v>53630</v>
      </c>
      <c r="D1198">
        <f t="shared" si="37"/>
        <v>136739665.19999999</v>
      </c>
      <c r="E1198">
        <v>140389800</v>
      </c>
      <c r="F1198" s="3">
        <v>11.4</v>
      </c>
      <c r="G1198" s="3">
        <v>7.3</v>
      </c>
      <c r="H1198" s="3">
        <v>16.2</v>
      </c>
      <c r="I1198" s="3">
        <v>2.8</v>
      </c>
      <c r="J1198" s="3">
        <v>15.4</v>
      </c>
      <c r="K1198" s="3">
        <v>290</v>
      </c>
      <c r="L1198" s="3">
        <v>9.6999999999999993</v>
      </c>
      <c r="M1198" s="3">
        <v>320</v>
      </c>
      <c r="N1198" s="3">
        <v>5.4</v>
      </c>
      <c r="O1198" s="3">
        <v>4673</v>
      </c>
      <c r="P1198" s="3">
        <v>290</v>
      </c>
      <c r="Q1198" s="3">
        <v>-10.9</v>
      </c>
      <c r="R1198" s="3">
        <v>14</v>
      </c>
      <c r="S1198" s="3">
        <v>21.1</v>
      </c>
      <c r="T1198" s="3">
        <v>2.8</v>
      </c>
      <c r="U1198" s="3">
        <v>991</v>
      </c>
      <c r="V1198" s="3">
        <v>1019.4</v>
      </c>
      <c r="W1198" s="3">
        <v>1013.1</v>
      </c>
      <c r="X1198" s="3">
        <v>1016.3</v>
      </c>
      <c r="Y1198" s="3">
        <v>13</v>
      </c>
      <c r="Z1198" s="3">
        <v>5.2</v>
      </c>
      <c r="AA1198">
        <v>36547</v>
      </c>
    </row>
    <row r="1199" spans="1:27" x14ac:dyDescent="0.3">
      <c r="A1199" s="2">
        <v>45029</v>
      </c>
      <c r="B1199">
        <v>37188.382663737619</v>
      </c>
      <c r="C1199">
        <v>72422</v>
      </c>
      <c r="D1199">
        <f t="shared" si="37"/>
        <v>170805704.79999998</v>
      </c>
      <c r="E1199">
        <v>175365200</v>
      </c>
      <c r="F1199" s="3">
        <v>11.2</v>
      </c>
      <c r="G1199" s="3">
        <v>-0.1</v>
      </c>
      <c r="H1199" s="3">
        <v>21.6</v>
      </c>
      <c r="I1199" s="3">
        <v>2.8</v>
      </c>
      <c r="J1199" s="3">
        <v>10.8</v>
      </c>
      <c r="K1199" s="3">
        <v>320</v>
      </c>
      <c r="L1199" s="3">
        <v>6.1</v>
      </c>
      <c r="M1199" s="3">
        <v>320</v>
      </c>
      <c r="N1199" s="3">
        <v>2</v>
      </c>
      <c r="O1199" s="3">
        <v>1708</v>
      </c>
      <c r="P1199" s="3">
        <v>320</v>
      </c>
      <c r="Q1199" s="3">
        <v>-3.8</v>
      </c>
      <c r="R1199" s="3">
        <v>15</v>
      </c>
      <c r="S1199" s="3">
        <v>38.5</v>
      </c>
      <c r="T1199" s="3">
        <v>4.7</v>
      </c>
      <c r="U1199" s="3">
        <v>992.2</v>
      </c>
      <c r="V1199" s="3">
        <v>1021.8</v>
      </c>
      <c r="W1199" s="3">
        <v>1013</v>
      </c>
      <c r="X1199" s="3">
        <v>1017.4</v>
      </c>
      <c r="Y1199" s="3">
        <v>14.5</v>
      </c>
      <c r="Z1199" s="3">
        <v>-2.8</v>
      </c>
      <c r="AA1199">
        <v>36547</v>
      </c>
    </row>
    <row r="1200" spans="1:27" x14ac:dyDescent="0.3">
      <c r="A1200" s="2">
        <v>45030</v>
      </c>
      <c r="B1200">
        <v>38513.59947459332</v>
      </c>
      <c r="C1200">
        <v>49740</v>
      </c>
      <c r="D1200">
        <f t="shared" si="37"/>
        <v>128144894.39999999</v>
      </c>
      <c r="E1200">
        <v>131565600</v>
      </c>
      <c r="F1200" s="3">
        <v>14.2</v>
      </c>
      <c r="G1200" s="3">
        <v>5.9</v>
      </c>
      <c r="H1200" s="3">
        <v>22.9</v>
      </c>
      <c r="I1200" s="3">
        <v>2.8</v>
      </c>
      <c r="J1200" s="3">
        <v>7.7</v>
      </c>
      <c r="K1200" s="3">
        <v>230</v>
      </c>
      <c r="L1200" s="3">
        <v>5.0999999999999996</v>
      </c>
      <c r="M1200" s="3">
        <v>180</v>
      </c>
      <c r="N1200" s="3">
        <v>1.9</v>
      </c>
      <c r="O1200" s="3">
        <v>1614</v>
      </c>
      <c r="P1200" s="3">
        <v>320</v>
      </c>
      <c r="Q1200" s="3">
        <v>1.8</v>
      </c>
      <c r="R1200" s="3">
        <v>16</v>
      </c>
      <c r="S1200" s="3">
        <v>47.4</v>
      </c>
      <c r="T1200" s="3">
        <v>7</v>
      </c>
      <c r="U1200" s="3">
        <v>988.3</v>
      </c>
      <c r="V1200" s="3">
        <v>1016.9</v>
      </c>
      <c r="W1200" s="3">
        <v>1009.9</v>
      </c>
      <c r="X1200" s="3">
        <v>1013.2</v>
      </c>
      <c r="Y1200" s="3">
        <v>18.8</v>
      </c>
      <c r="Z1200" s="3">
        <v>4.5</v>
      </c>
      <c r="AA1200">
        <v>36547</v>
      </c>
    </row>
    <row r="1201" spans="1:27" x14ac:dyDescent="0.3">
      <c r="A1201" s="2">
        <v>45031</v>
      </c>
      <c r="B1201">
        <v>28473.27396503093</v>
      </c>
      <c r="C1201">
        <v>10760</v>
      </c>
      <c r="D1201">
        <f t="shared" si="37"/>
        <v>28286421</v>
      </c>
      <c r="E1201">
        <v>29041500</v>
      </c>
      <c r="F1201" s="3">
        <v>11.2</v>
      </c>
      <c r="G1201" s="3">
        <v>6</v>
      </c>
      <c r="H1201" s="3">
        <v>17.100000000000001</v>
      </c>
      <c r="I1201" s="3">
        <v>0.8</v>
      </c>
      <c r="J1201" s="3">
        <v>13.3</v>
      </c>
      <c r="K1201" s="3">
        <v>290</v>
      </c>
      <c r="L1201" s="3">
        <v>9.5</v>
      </c>
      <c r="M1201" s="3">
        <v>320</v>
      </c>
      <c r="N1201" s="3">
        <v>1.7</v>
      </c>
      <c r="O1201" s="3">
        <v>1455</v>
      </c>
      <c r="P1201" s="3">
        <v>320</v>
      </c>
      <c r="Q1201" s="3">
        <v>7</v>
      </c>
      <c r="R1201" s="3">
        <v>49</v>
      </c>
      <c r="S1201" s="3">
        <v>77.599999999999994</v>
      </c>
      <c r="T1201" s="3">
        <v>10</v>
      </c>
      <c r="U1201" s="3">
        <v>979.9</v>
      </c>
      <c r="V1201" s="3">
        <v>1010.2</v>
      </c>
      <c r="W1201" s="3">
        <v>1002.2</v>
      </c>
      <c r="X1201" s="3">
        <v>1004.8</v>
      </c>
      <c r="Y1201" s="3">
        <v>12.1</v>
      </c>
      <c r="Z1201" s="3">
        <v>3.7</v>
      </c>
      <c r="AA1201">
        <v>36547</v>
      </c>
    </row>
    <row r="1202" spans="1:27" x14ac:dyDescent="0.3">
      <c r="A1202" s="2">
        <v>45032</v>
      </c>
      <c r="B1202">
        <v>0</v>
      </c>
      <c r="C1202">
        <v>0</v>
      </c>
      <c r="D1202">
        <f t="shared" si="37"/>
        <v>0</v>
      </c>
      <c r="E1202">
        <v>0</v>
      </c>
      <c r="F1202" s="3">
        <v>9.1999999999999993</v>
      </c>
      <c r="G1202" s="3">
        <v>4</v>
      </c>
      <c r="H1202" s="3">
        <v>15.9</v>
      </c>
      <c r="I1202" s="3">
        <v>0.8</v>
      </c>
      <c r="J1202" s="3">
        <v>11.1</v>
      </c>
      <c r="K1202" s="3">
        <v>340</v>
      </c>
      <c r="L1202" s="3">
        <v>7</v>
      </c>
      <c r="M1202" s="3">
        <v>320</v>
      </c>
      <c r="N1202" s="3">
        <v>1.7</v>
      </c>
      <c r="O1202" s="3">
        <v>1471</v>
      </c>
      <c r="P1202" s="3">
        <v>360</v>
      </c>
      <c r="Q1202" s="3">
        <v>4.7</v>
      </c>
      <c r="R1202" s="3">
        <v>29</v>
      </c>
      <c r="S1202" s="3">
        <v>78.099999999999994</v>
      </c>
      <c r="T1202" s="3">
        <v>8.6999999999999993</v>
      </c>
      <c r="U1202" s="3">
        <v>980.3</v>
      </c>
      <c r="V1202" s="3">
        <v>1011.8</v>
      </c>
      <c r="W1202" s="3">
        <v>1002</v>
      </c>
      <c r="X1202" s="3">
        <v>1005.4</v>
      </c>
      <c r="Y1202" s="3">
        <v>13.1</v>
      </c>
      <c r="Z1202" s="3">
        <v>2.2999999999999998</v>
      </c>
      <c r="AA1202">
        <v>36547</v>
      </c>
    </row>
    <row r="1203" spans="1:27" x14ac:dyDescent="0.3">
      <c r="A1203" s="2">
        <v>45033</v>
      </c>
      <c r="B1203">
        <v>38844.860300423497</v>
      </c>
      <c r="C1203">
        <v>69825</v>
      </c>
      <c r="D1203">
        <f t="shared" si="37"/>
        <v>172256088.19999999</v>
      </c>
      <c r="E1203">
        <v>176854300</v>
      </c>
      <c r="F1203" s="3">
        <v>10.8</v>
      </c>
      <c r="G1203" s="3">
        <v>1.1000000000000001</v>
      </c>
      <c r="H1203" s="3">
        <v>18.600000000000001</v>
      </c>
      <c r="I1203" s="3">
        <v>0.8</v>
      </c>
      <c r="J1203" s="3">
        <v>5.6</v>
      </c>
      <c r="K1203" s="3">
        <v>160</v>
      </c>
      <c r="L1203" s="3">
        <v>3.6</v>
      </c>
      <c r="M1203" s="3">
        <v>160</v>
      </c>
      <c r="N1203" s="3">
        <v>1.3</v>
      </c>
      <c r="O1203" s="3">
        <v>1111</v>
      </c>
      <c r="P1203" s="3">
        <v>320</v>
      </c>
      <c r="Q1203" s="3">
        <v>2.9</v>
      </c>
      <c r="R1203" s="3">
        <v>20</v>
      </c>
      <c r="S1203" s="3">
        <v>64.3</v>
      </c>
      <c r="T1203" s="3">
        <v>7.6</v>
      </c>
      <c r="U1203" s="3">
        <v>990.5</v>
      </c>
      <c r="V1203" s="3">
        <v>1018</v>
      </c>
      <c r="W1203" s="3">
        <v>1011.8</v>
      </c>
      <c r="X1203" s="3">
        <v>1015.7</v>
      </c>
      <c r="Y1203" s="3">
        <v>15.7</v>
      </c>
      <c r="Z1203" s="3">
        <v>-1.2</v>
      </c>
      <c r="AA1203">
        <v>36547</v>
      </c>
    </row>
    <row r="1204" spans="1:27" x14ac:dyDescent="0.3">
      <c r="A1204" s="2">
        <v>45034</v>
      </c>
      <c r="B1204">
        <v>42678.263486293123</v>
      </c>
      <c r="C1204">
        <v>61886</v>
      </c>
      <c r="D1204">
        <f t="shared" si="37"/>
        <v>149244753.79999998</v>
      </c>
      <c r="E1204">
        <v>153228700</v>
      </c>
      <c r="F1204" s="3">
        <v>11.4</v>
      </c>
      <c r="G1204" s="3">
        <v>8.1</v>
      </c>
      <c r="H1204" s="3">
        <v>14.2</v>
      </c>
      <c r="I1204" s="3">
        <v>2.1</v>
      </c>
      <c r="J1204" s="3">
        <v>3.1</v>
      </c>
      <c r="K1204" s="3">
        <v>70</v>
      </c>
      <c r="L1204" s="3">
        <v>2.1</v>
      </c>
      <c r="M1204" s="3">
        <v>320</v>
      </c>
      <c r="N1204" s="3">
        <v>0.8</v>
      </c>
      <c r="O1204" s="3">
        <v>677</v>
      </c>
      <c r="P1204" s="3">
        <v>340</v>
      </c>
      <c r="Q1204" s="3">
        <v>9</v>
      </c>
      <c r="R1204" s="3">
        <v>65</v>
      </c>
      <c r="S1204" s="3">
        <v>85.9</v>
      </c>
      <c r="T1204" s="3">
        <v>11.5</v>
      </c>
      <c r="U1204" s="3">
        <v>987.5</v>
      </c>
      <c r="V1204" s="3">
        <v>1017.7</v>
      </c>
      <c r="W1204" s="3">
        <v>1010.6</v>
      </c>
      <c r="X1204" s="3">
        <v>1012.7</v>
      </c>
      <c r="Y1204" s="3">
        <v>12.6</v>
      </c>
      <c r="Z1204" s="3">
        <v>5.7</v>
      </c>
      <c r="AA1204">
        <v>36547</v>
      </c>
    </row>
    <row r="1205" spans="1:27" x14ac:dyDescent="0.3">
      <c r="A1205" s="2">
        <v>45035</v>
      </c>
      <c r="B1205">
        <v>40437.879054847413</v>
      </c>
      <c r="C1205">
        <v>85000</v>
      </c>
      <c r="D1205">
        <f t="shared" si="37"/>
        <v>233948079.40000001</v>
      </c>
      <c r="E1205">
        <v>240193100</v>
      </c>
      <c r="F1205" s="3">
        <v>15.4</v>
      </c>
      <c r="G1205" s="3">
        <v>7</v>
      </c>
      <c r="H1205" s="3">
        <v>25.3</v>
      </c>
      <c r="I1205" s="3">
        <v>2.1</v>
      </c>
      <c r="J1205" s="3">
        <v>6.4</v>
      </c>
      <c r="K1205" s="3">
        <v>140</v>
      </c>
      <c r="L1205" s="3">
        <v>4</v>
      </c>
      <c r="M1205" s="3">
        <v>140</v>
      </c>
      <c r="N1205" s="3">
        <v>1.3</v>
      </c>
      <c r="O1205" s="3">
        <v>1129</v>
      </c>
      <c r="P1205" s="3">
        <v>160</v>
      </c>
      <c r="Q1205" s="3">
        <v>9.8000000000000007</v>
      </c>
      <c r="R1205" s="3">
        <v>34</v>
      </c>
      <c r="S1205" s="3">
        <v>75.400000000000006</v>
      </c>
      <c r="T1205" s="3">
        <v>12.2</v>
      </c>
      <c r="U1205" s="3">
        <v>986</v>
      </c>
      <c r="V1205" s="3">
        <v>1013.9</v>
      </c>
      <c r="W1205" s="3">
        <v>1006.7</v>
      </c>
      <c r="X1205" s="3">
        <v>1010.8</v>
      </c>
      <c r="Y1205" s="3">
        <v>20.9</v>
      </c>
      <c r="Z1205" s="3">
        <v>6.8</v>
      </c>
      <c r="AA1205">
        <v>36547</v>
      </c>
    </row>
    <row r="1206" spans="1:27" x14ac:dyDescent="0.3">
      <c r="A1206" s="2">
        <v>45036</v>
      </c>
      <c r="B1206">
        <v>40703.550431123927</v>
      </c>
      <c r="C1206">
        <v>75200</v>
      </c>
      <c r="D1206">
        <f t="shared" si="37"/>
        <v>190641214.79999998</v>
      </c>
      <c r="E1206">
        <v>195730200</v>
      </c>
      <c r="F1206" s="3">
        <v>18.600000000000001</v>
      </c>
      <c r="G1206" s="3">
        <v>11.3</v>
      </c>
      <c r="H1206" s="3">
        <v>23.5</v>
      </c>
      <c r="I1206" s="3">
        <v>2.1</v>
      </c>
      <c r="J1206" s="3">
        <v>13.4</v>
      </c>
      <c r="K1206" s="3">
        <v>290</v>
      </c>
      <c r="L1206" s="3">
        <v>9</v>
      </c>
      <c r="M1206" s="3">
        <v>320</v>
      </c>
      <c r="N1206" s="3">
        <v>4</v>
      </c>
      <c r="O1206" s="3">
        <v>3493</v>
      </c>
      <c r="P1206" s="3">
        <v>320</v>
      </c>
      <c r="Q1206" s="3">
        <v>13.8</v>
      </c>
      <c r="R1206" s="3">
        <v>57</v>
      </c>
      <c r="S1206" s="3">
        <v>75.400000000000006</v>
      </c>
      <c r="T1206" s="3">
        <v>15.8</v>
      </c>
      <c r="U1206" s="3">
        <v>984.5</v>
      </c>
      <c r="V1206" s="3">
        <v>1011</v>
      </c>
      <c r="W1206" s="3">
        <v>1006.1</v>
      </c>
      <c r="X1206" s="3">
        <v>1008.8</v>
      </c>
      <c r="Y1206" s="3">
        <v>19.600000000000001</v>
      </c>
      <c r="Z1206" s="3">
        <v>9.4</v>
      </c>
      <c r="AA1206">
        <v>36547</v>
      </c>
    </row>
    <row r="1207" spans="1:27" x14ac:dyDescent="0.3">
      <c r="A1207" s="2">
        <v>45037</v>
      </c>
      <c r="B1207">
        <v>42953.863735028783</v>
      </c>
      <c r="C1207">
        <v>49650</v>
      </c>
      <c r="D1207">
        <f t="shared" si="37"/>
        <v>127399102.59999999</v>
      </c>
      <c r="E1207">
        <v>130799900</v>
      </c>
      <c r="F1207" s="3">
        <v>13.2</v>
      </c>
      <c r="G1207" s="3">
        <v>7.1</v>
      </c>
      <c r="H1207" s="3">
        <v>17.399999999999999</v>
      </c>
      <c r="I1207" s="3">
        <v>2.1</v>
      </c>
      <c r="J1207" s="3">
        <v>7.9</v>
      </c>
      <c r="K1207" s="3">
        <v>340</v>
      </c>
      <c r="L1207" s="3">
        <v>5.5</v>
      </c>
      <c r="M1207" s="3">
        <v>320</v>
      </c>
      <c r="N1207" s="3">
        <v>1.8</v>
      </c>
      <c r="O1207" s="3">
        <v>1563</v>
      </c>
      <c r="P1207" s="3">
        <v>110</v>
      </c>
      <c r="Q1207" s="3">
        <v>5.7</v>
      </c>
      <c r="R1207" s="3">
        <v>33</v>
      </c>
      <c r="S1207" s="3">
        <v>63.9</v>
      </c>
      <c r="T1207" s="3">
        <v>9.4</v>
      </c>
      <c r="U1207" s="3">
        <v>988.5</v>
      </c>
      <c r="V1207" s="3">
        <v>1018.1</v>
      </c>
      <c r="W1207" s="3">
        <v>1009.2</v>
      </c>
      <c r="X1207" s="3">
        <v>1013.5</v>
      </c>
      <c r="Y1207" s="3">
        <v>17</v>
      </c>
      <c r="Z1207" s="3">
        <v>6.1</v>
      </c>
      <c r="AA1207">
        <v>36547</v>
      </c>
    </row>
    <row r="1208" spans="1:27" x14ac:dyDescent="0.3">
      <c r="A1208" s="2">
        <v>45038</v>
      </c>
      <c r="B1208">
        <v>37106.681348066042</v>
      </c>
      <c r="C1208">
        <v>10940</v>
      </c>
      <c r="D1208">
        <f t="shared" si="37"/>
        <v>27414593.599999998</v>
      </c>
      <c r="E1208">
        <v>28146400</v>
      </c>
      <c r="F1208" s="3">
        <v>12.2</v>
      </c>
      <c r="G1208" s="3">
        <v>4.5</v>
      </c>
      <c r="H1208" s="3">
        <v>20.399999999999999</v>
      </c>
      <c r="I1208" s="3">
        <v>2.1</v>
      </c>
      <c r="J1208" s="3">
        <v>7.4</v>
      </c>
      <c r="K1208" s="3">
        <v>140</v>
      </c>
      <c r="L1208" s="3">
        <v>4.2</v>
      </c>
      <c r="M1208" s="3">
        <v>110</v>
      </c>
      <c r="N1208" s="3">
        <v>1.7</v>
      </c>
      <c r="O1208" s="3">
        <v>1462</v>
      </c>
      <c r="P1208" s="3">
        <v>340</v>
      </c>
      <c r="Q1208" s="3">
        <v>1.9</v>
      </c>
      <c r="R1208" s="3">
        <v>22</v>
      </c>
      <c r="S1208" s="3">
        <v>55</v>
      </c>
      <c r="T1208" s="3">
        <v>7.1</v>
      </c>
      <c r="U1208" s="3">
        <v>995.5</v>
      </c>
      <c r="V1208" s="3">
        <v>1023.8</v>
      </c>
      <c r="W1208" s="3">
        <v>1018.1</v>
      </c>
      <c r="X1208" s="3">
        <v>1020.8</v>
      </c>
      <c r="Y1208" s="3">
        <v>17.399999999999999</v>
      </c>
      <c r="Z1208" s="3">
        <v>2.8</v>
      </c>
      <c r="AA1208">
        <v>36547</v>
      </c>
    </row>
    <row r="1209" spans="1:27" x14ac:dyDescent="0.3">
      <c r="A1209" s="2">
        <v>45039</v>
      </c>
      <c r="B1209">
        <v>0</v>
      </c>
      <c r="C1209">
        <v>0</v>
      </c>
      <c r="D1209">
        <f t="shared" si="37"/>
        <v>0</v>
      </c>
      <c r="E1209">
        <v>0</v>
      </c>
      <c r="F1209" s="3">
        <v>11.8</v>
      </c>
      <c r="G1209" s="3">
        <v>4.3</v>
      </c>
      <c r="H1209" s="3">
        <v>18.2</v>
      </c>
      <c r="I1209" s="3">
        <v>2.1</v>
      </c>
      <c r="J1209" s="3">
        <v>6</v>
      </c>
      <c r="K1209" s="3">
        <v>160</v>
      </c>
      <c r="L1209" s="3">
        <v>3.4</v>
      </c>
      <c r="M1209" s="3">
        <v>160</v>
      </c>
      <c r="N1209" s="3">
        <v>1.1000000000000001</v>
      </c>
      <c r="O1209" s="3">
        <v>983</v>
      </c>
      <c r="P1209" s="3">
        <v>340</v>
      </c>
      <c r="Q1209" s="3">
        <v>2.2999999999999998</v>
      </c>
      <c r="R1209" s="3">
        <v>23</v>
      </c>
      <c r="S1209" s="3">
        <v>58.6</v>
      </c>
      <c r="T1209" s="3">
        <v>7.4</v>
      </c>
      <c r="U1209" s="3">
        <v>998.8</v>
      </c>
      <c r="V1209" s="3">
        <v>1026.2</v>
      </c>
      <c r="W1209" s="3">
        <v>1021.3</v>
      </c>
      <c r="X1209" s="3">
        <v>1024.2</v>
      </c>
      <c r="Y1209" s="3">
        <v>17.3</v>
      </c>
      <c r="Z1209" s="3">
        <v>2.5</v>
      </c>
      <c r="AA1209">
        <v>36547</v>
      </c>
    </row>
    <row r="1210" spans="1:27" x14ac:dyDescent="0.3">
      <c r="A1210" s="2">
        <v>45040</v>
      </c>
      <c r="B1210">
        <v>45582.878407228302</v>
      </c>
      <c r="C1210">
        <v>65190</v>
      </c>
      <c r="D1210">
        <f t="shared" si="37"/>
        <v>181289159</v>
      </c>
      <c r="E1210">
        <v>186128500</v>
      </c>
      <c r="F1210" s="3">
        <v>10.9</v>
      </c>
      <c r="G1210" s="3">
        <v>5</v>
      </c>
      <c r="H1210" s="3">
        <v>16.7</v>
      </c>
      <c r="I1210" s="3">
        <v>2.1</v>
      </c>
      <c r="J1210" s="3">
        <v>6.4</v>
      </c>
      <c r="K1210" s="3">
        <v>110</v>
      </c>
      <c r="L1210" s="3">
        <v>4</v>
      </c>
      <c r="M1210" s="3">
        <v>140</v>
      </c>
      <c r="N1210" s="3">
        <v>1.8</v>
      </c>
      <c r="O1210" s="3">
        <v>1514</v>
      </c>
      <c r="P1210" s="3">
        <v>140</v>
      </c>
      <c r="Q1210" s="3">
        <v>3.8</v>
      </c>
      <c r="R1210" s="3">
        <v>39</v>
      </c>
      <c r="S1210" s="3">
        <v>64.400000000000006</v>
      </c>
      <c r="T1210" s="3">
        <v>8</v>
      </c>
      <c r="U1210" s="3">
        <v>999.5</v>
      </c>
      <c r="V1210" s="3">
        <v>1027.3</v>
      </c>
      <c r="W1210" s="3">
        <v>1023</v>
      </c>
      <c r="X1210" s="3">
        <v>1025</v>
      </c>
      <c r="Y1210" s="3">
        <v>17.100000000000001</v>
      </c>
      <c r="Z1210" s="3">
        <v>3.4</v>
      </c>
      <c r="AA1210">
        <v>36547</v>
      </c>
    </row>
    <row r="1211" spans="1:27" x14ac:dyDescent="0.3">
      <c r="A1211" s="2">
        <v>45041</v>
      </c>
      <c r="B1211">
        <v>40682.243691510062</v>
      </c>
      <c r="C1211">
        <v>77360</v>
      </c>
      <c r="D1211">
        <f t="shared" si="37"/>
        <v>206730818.19999999</v>
      </c>
      <c r="E1211">
        <v>212249300</v>
      </c>
      <c r="F1211" s="3">
        <v>7.6</v>
      </c>
      <c r="G1211" s="3">
        <v>3.6</v>
      </c>
      <c r="H1211" s="3">
        <v>9.9</v>
      </c>
      <c r="I1211" s="3">
        <v>4.7</v>
      </c>
      <c r="J1211" s="3">
        <v>7.3</v>
      </c>
      <c r="K1211" s="3">
        <v>290</v>
      </c>
      <c r="L1211" s="3">
        <v>4.3</v>
      </c>
      <c r="M1211" s="3">
        <v>290</v>
      </c>
      <c r="N1211" s="3">
        <v>0.9</v>
      </c>
      <c r="O1211" s="3">
        <v>809</v>
      </c>
      <c r="P1211" s="3">
        <v>320</v>
      </c>
      <c r="Q1211" s="3">
        <v>5.8</v>
      </c>
      <c r="R1211" s="3">
        <v>68</v>
      </c>
      <c r="S1211" s="3">
        <v>89.3</v>
      </c>
      <c r="T1211" s="3">
        <v>9.1999999999999993</v>
      </c>
      <c r="U1211" s="3">
        <v>990.7</v>
      </c>
      <c r="V1211" s="3">
        <v>1024.4000000000001</v>
      </c>
      <c r="W1211" s="3">
        <v>1011.6</v>
      </c>
      <c r="X1211" s="3">
        <v>1016.4</v>
      </c>
      <c r="Y1211" s="3">
        <v>11.1</v>
      </c>
      <c r="Z1211" s="3">
        <v>1.8</v>
      </c>
      <c r="AA1211">
        <v>36547</v>
      </c>
    </row>
    <row r="1212" spans="1:27" x14ac:dyDescent="0.3">
      <c r="A1212" s="2">
        <v>45042</v>
      </c>
      <c r="B1212">
        <v>45527.425858410432</v>
      </c>
      <c r="C1212">
        <v>59300</v>
      </c>
      <c r="D1212">
        <f t="shared" si="37"/>
        <v>158911509</v>
      </c>
      <c r="E1212">
        <v>163153500</v>
      </c>
      <c r="F1212" s="3">
        <v>9.3000000000000007</v>
      </c>
      <c r="G1212" s="3">
        <v>3</v>
      </c>
      <c r="H1212" s="3">
        <v>14.3</v>
      </c>
      <c r="I1212" s="3">
        <v>0.5</v>
      </c>
      <c r="J1212" s="3">
        <v>14.5</v>
      </c>
      <c r="K1212" s="3">
        <v>320</v>
      </c>
      <c r="L1212" s="3">
        <v>9.6</v>
      </c>
      <c r="M1212" s="3">
        <v>320</v>
      </c>
      <c r="N1212" s="3">
        <v>4</v>
      </c>
      <c r="O1212" s="3">
        <v>3470</v>
      </c>
      <c r="P1212" s="3">
        <v>320</v>
      </c>
      <c r="Q1212" s="3">
        <v>3.2</v>
      </c>
      <c r="R1212" s="3">
        <v>44</v>
      </c>
      <c r="S1212" s="3">
        <v>67.5</v>
      </c>
      <c r="T1212" s="3">
        <v>7.8</v>
      </c>
      <c r="U1212" s="3">
        <v>988</v>
      </c>
      <c r="V1212" s="3">
        <v>1019.2</v>
      </c>
      <c r="W1212" s="3">
        <v>1010.2</v>
      </c>
      <c r="X1212" s="3">
        <v>1013.4</v>
      </c>
      <c r="Y1212" s="3">
        <v>13.2</v>
      </c>
      <c r="Z1212" s="3">
        <v>0.4</v>
      </c>
      <c r="AA1212">
        <v>36547</v>
      </c>
    </row>
    <row r="1213" spans="1:27" x14ac:dyDescent="0.3">
      <c r="A1213" s="2">
        <v>45043</v>
      </c>
      <c r="B1213">
        <v>38009.377100856203</v>
      </c>
      <c r="C1213">
        <v>72580</v>
      </c>
      <c r="D1213">
        <f t="shared" si="37"/>
        <v>202123993</v>
      </c>
      <c r="E1213">
        <v>207519500</v>
      </c>
      <c r="F1213" s="3">
        <v>11.1</v>
      </c>
      <c r="G1213" s="3">
        <v>0.3</v>
      </c>
      <c r="H1213" s="3">
        <v>21.1</v>
      </c>
      <c r="I1213" s="3">
        <v>0.5</v>
      </c>
      <c r="J1213" s="3">
        <v>5.8</v>
      </c>
      <c r="K1213" s="3">
        <v>140</v>
      </c>
      <c r="L1213" s="3">
        <v>3.3</v>
      </c>
      <c r="M1213" s="3">
        <v>160</v>
      </c>
      <c r="N1213" s="3">
        <v>1.6</v>
      </c>
      <c r="O1213" s="3">
        <v>1354</v>
      </c>
      <c r="P1213" s="3">
        <v>320</v>
      </c>
      <c r="Q1213" s="3">
        <v>2.8</v>
      </c>
      <c r="R1213" s="3">
        <v>27</v>
      </c>
      <c r="S1213" s="3">
        <v>63</v>
      </c>
      <c r="T1213" s="3">
        <v>7.5</v>
      </c>
      <c r="U1213" s="3">
        <v>994.9</v>
      </c>
      <c r="V1213" s="3">
        <v>1022.5</v>
      </c>
      <c r="W1213" s="3">
        <v>1017.6</v>
      </c>
      <c r="X1213" s="3">
        <v>1020.2</v>
      </c>
      <c r="Y1213" s="3">
        <v>16.8</v>
      </c>
      <c r="Z1213" s="3">
        <v>-1.6</v>
      </c>
      <c r="AA1213">
        <v>36547</v>
      </c>
    </row>
    <row r="1214" spans="1:27" x14ac:dyDescent="0.3">
      <c r="A1214" s="2">
        <v>45044</v>
      </c>
      <c r="B1214">
        <v>46050.989209290463</v>
      </c>
      <c r="C1214">
        <v>35010</v>
      </c>
      <c r="D1214">
        <f t="shared" si="37"/>
        <v>104482733.2</v>
      </c>
      <c r="E1214">
        <v>107271800</v>
      </c>
      <c r="F1214" s="3">
        <v>15.5</v>
      </c>
      <c r="G1214" s="3">
        <v>3.6</v>
      </c>
      <c r="H1214" s="3">
        <v>24.8</v>
      </c>
      <c r="I1214" s="3">
        <v>0</v>
      </c>
      <c r="J1214" s="3">
        <v>9</v>
      </c>
      <c r="K1214" s="3">
        <v>320</v>
      </c>
      <c r="L1214" s="3">
        <v>5.9</v>
      </c>
      <c r="M1214" s="3">
        <v>320</v>
      </c>
      <c r="N1214" s="3">
        <v>1.8</v>
      </c>
      <c r="O1214" s="3">
        <v>1592</v>
      </c>
      <c r="P1214" s="3">
        <v>320</v>
      </c>
      <c r="Q1214" s="3">
        <v>5.3</v>
      </c>
      <c r="R1214" s="3">
        <v>20</v>
      </c>
      <c r="S1214" s="3">
        <v>56.9</v>
      </c>
      <c r="T1214" s="3">
        <v>9.1</v>
      </c>
      <c r="U1214" s="3">
        <v>990.9</v>
      </c>
      <c r="V1214" s="3">
        <v>1020.5</v>
      </c>
      <c r="W1214" s="3">
        <v>1011.2</v>
      </c>
      <c r="X1214" s="3">
        <v>1015.7</v>
      </c>
      <c r="Y1214" s="3">
        <v>20.399999999999999</v>
      </c>
      <c r="Z1214" s="3">
        <v>1</v>
      </c>
      <c r="AA1214">
        <v>36547</v>
      </c>
    </row>
    <row r="1215" spans="1:27" x14ac:dyDescent="0.3">
      <c r="A1215" s="2">
        <v>45045</v>
      </c>
      <c r="B1215">
        <v>34000.265193132247</v>
      </c>
      <c r="C1215">
        <v>12450</v>
      </c>
      <c r="D1215">
        <f t="shared" si="37"/>
        <v>34599402</v>
      </c>
      <c r="E1215">
        <v>35523000</v>
      </c>
      <c r="F1215" s="3">
        <v>13.3</v>
      </c>
      <c r="G1215" s="3">
        <v>9.4</v>
      </c>
      <c r="H1215" s="3">
        <v>17.3</v>
      </c>
      <c r="I1215" s="3">
        <v>8.9</v>
      </c>
      <c r="J1215" s="3">
        <v>16.899999999999999</v>
      </c>
      <c r="K1215" s="3">
        <v>290</v>
      </c>
      <c r="L1215" s="3">
        <v>9.1999999999999993</v>
      </c>
      <c r="M1215" s="3">
        <v>320</v>
      </c>
      <c r="N1215" s="3">
        <v>2.5</v>
      </c>
      <c r="O1215" s="3">
        <v>2151</v>
      </c>
      <c r="P1215" s="3">
        <v>290</v>
      </c>
      <c r="Q1215" s="3">
        <v>10.3</v>
      </c>
      <c r="R1215" s="3">
        <v>61</v>
      </c>
      <c r="S1215" s="3">
        <v>83.6</v>
      </c>
      <c r="T1215" s="3">
        <v>12.9</v>
      </c>
      <c r="U1215" s="3">
        <v>981.9</v>
      </c>
      <c r="V1215" s="3">
        <v>1012.8</v>
      </c>
      <c r="W1215" s="3">
        <v>1002.4</v>
      </c>
      <c r="X1215" s="3">
        <v>1006.7</v>
      </c>
      <c r="Y1215" s="3">
        <v>15.1</v>
      </c>
      <c r="Z1215" s="3">
        <v>9.3000000000000007</v>
      </c>
      <c r="AA1215">
        <v>36547</v>
      </c>
    </row>
    <row r="1216" spans="1:27" x14ac:dyDescent="0.3">
      <c r="A1216" s="2">
        <v>45046</v>
      </c>
      <c r="B1216">
        <v>0</v>
      </c>
      <c r="C1216">
        <v>0</v>
      </c>
      <c r="D1216">
        <f t="shared" si="37"/>
        <v>0</v>
      </c>
      <c r="E1216">
        <v>0</v>
      </c>
      <c r="F1216" s="3">
        <v>13</v>
      </c>
      <c r="G1216" s="3">
        <v>8.5</v>
      </c>
      <c r="H1216" s="3">
        <v>19.7</v>
      </c>
      <c r="I1216" s="3">
        <v>8.9</v>
      </c>
      <c r="J1216" s="3">
        <v>15</v>
      </c>
      <c r="K1216" s="3">
        <v>320</v>
      </c>
      <c r="L1216" s="3">
        <v>9.6999999999999993</v>
      </c>
      <c r="M1216" s="3">
        <v>320</v>
      </c>
      <c r="N1216" s="3">
        <v>5.0999999999999996</v>
      </c>
      <c r="O1216" s="3">
        <v>4435</v>
      </c>
      <c r="P1216" s="3">
        <v>320</v>
      </c>
      <c r="Q1216" s="3">
        <v>3.3</v>
      </c>
      <c r="R1216" s="3">
        <v>29</v>
      </c>
      <c r="S1216" s="3">
        <v>54.5</v>
      </c>
      <c r="T1216" s="3">
        <v>7.8</v>
      </c>
      <c r="U1216" s="3">
        <v>984.3</v>
      </c>
      <c r="V1216" s="3">
        <v>1011.3</v>
      </c>
      <c r="W1216" s="3">
        <v>1007</v>
      </c>
      <c r="X1216" s="3">
        <v>1009.1</v>
      </c>
      <c r="Y1216" s="3">
        <v>16.399999999999999</v>
      </c>
      <c r="Z1216" s="3">
        <v>5.6</v>
      </c>
      <c r="AA1216">
        <v>36547</v>
      </c>
    </row>
    <row r="1217" spans="1:27" x14ac:dyDescent="0.3">
      <c r="A1217" s="2">
        <v>45047</v>
      </c>
      <c r="B1217">
        <v>47151.567199349192</v>
      </c>
      <c r="C1217">
        <v>65125.599999999999</v>
      </c>
      <c r="D1217">
        <f>E1217*0.977</f>
        <v>190766577.5</v>
      </c>
      <c r="E1217">
        <v>195257500</v>
      </c>
      <c r="F1217" s="3">
        <v>13.7</v>
      </c>
      <c r="G1217" s="3">
        <v>8</v>
      </c>
      <c r="H1217" s="3">
        <v>19.3</v>
      </c>
      <c r="I1217" s="3">
        <v>0</v>
      </c>
      <c r="J1217" s="3">
        <v>12.9</v>
      </c>
      <c r="K1217" s="3">
        <v>290</v>
      </c>
      <c r="L1217" s="3">
        <v>7.5</v>
      </c>
      <c r="M1217" s="3">
        <v>320</v>
      </c>
      <c r="N1217" s="3">
        <v>4.0999999999999996</v>
      </c>
      <c r="O1217" s="3">
        <v>3554</v>
      </c>
      <c r="P1217" s="3">
        <v>290</v>
      </c>
      <c r="Q1217" s="3">
        <v>3.2</v>
      </c>
      <c r="R1217" s="3">
        <v>27</v>
      </c>
      <c r="S1217" s="3">
        <v>52.4</v>
      </c>
      <c r="T1217" s="3">
        <v>7.7</v>
      </c>
      <c r="U1217" s="3">
        <v>991.4</v>
      </c>
      <c r="V1217" s="3">
        <v>1022.1</v>
      </c>
      <c r="W1217" s="3">
        <v>1010.8</v>
      </c>
      <c r="X1217" s="3">
        <v>1016.4</v>
      </c>
      <c r="Y1217" s="3">
        <v>17.3</v>
      </c>
      <c r="Z1217" s="3">
        <v>4.9000000000000004</v>
      </c>
      <c r="AA1217">
        <v>36547</v>
      </c>
    </row>
    <row r="1218" spans="1:27" x14ac:dyDescent="0.3">
      <c r="A1218" s="2">
        <v>45048</v>
      </c>
      <c r="B1218">
        <v>52362.727323568542</v>
      </c>
      <c r="C1218">
        <v>59290</v>
      </c>
      <c r="D1218">
        <f t="shared" ref="D1218:D1247" si="38">E1218*0.977</f>
        <v>173243300.90000001</v>
      </c>
      <c r="E1218">
        <v>177321700</v>
      </c>
      <c r="F1218" s="3">
        <v>13.9</v>
      </c>
      <c r="G1218" s="3">
        <v>3</v>
      </c>
      <c r="H1218" s="3">
        <v>23.7</v>
      </c>
      <c r="I1218" s="3">
        <v>0</v>
      </c>
      <c r="J1218" s="3">
        <v>6.4</v>
      </c>
      <c r="K1218" s="3">
        <v>160</v>
      </c>
      <c r="L1218" s="3">
        <v>3.6</v>
      </c>
      <c r="M1218" s="3">
        <v>160</v>
      </c>
      <c r="N1218" s="3">
        <v>1.5</v>
      </c>
      <c r="O1218" s="3">
        <v>1288</v>
      </c>
      <c r="P1218" s="3">
        <v>320</v>
      </c>
      <c r="Q1218" s="3">
        <v>4.2</v>
      </c>
      <c r="R1218" s="3">
        <v>25</v>
      </c>
      <c r="S1218" s="3">
        <v>57.6</v>
      </c>
      <c r="T1218" s="3">
        <v>8.3000000000000007</v>
      </c>
      <c r="U1218" s="3">
        <v>997.9</v>
      </c>
      <c r="V1218" s="3">
        <v>1025.5999999999999</v>
      </c>
      <c r="W1218" s="3">
        <v>1020.3</v>
      </c>
      <c r="X1218" s="3">
        <v>1023</v>
      </c>
      <c r="Y1218" s="3">
        <v>18.8</v>
      </c>
      <c r="Z1218" s="3">
        <v>0.7</v>
      </c>
      <c r="AA1218">
        <v>36547</v>
      </c>
    </row>
    <row r="1219" spans="1:27" x14ac:dyDescent="0.3">
      <c r="A1219" s="2">
        <v>45049</v>
      </c>
      <c r="B1219">
        <v>47039.767797133223</v>
      </c>
      <c r="C1219">
        <v>82870</v>
      </c>
      <c r="D1219">
        <f t="shared" si="38"/>
        <v>227615109.5</v>
      </c>
      <c r="E1219">
        <v>232973500</v>
      </c>
      <c r="F1219" s="3">
        <v>17.3</v>
      </c>
      <c r="G1219" s="3">
        <v>8.6999999999999993</v>
      </c>
      <c r="H1219" s="3">
        <v>25.9</v>
      </c>
      <c r="I1219" s="3">
        <v>0</v>
      </c>
      <c r="J1219" s="3">
        <v>6.8</v>
      </c>
      <c r="K1219" s="3">
        <v>320</v>
      </c>
      <c r="L1219" s="3">
        <v>4.2</v>
      </c>
      <c r="M1219" s="3">
        <v>290</v>
      </c>
      <c r="N1219" s="3">
        <v>1.8</v>
      </c>
      <c r="O1219" s="3">
        <v>1565</v>
      </c>
      <c r="P1219" s="3">
        <v>140</v>
      </c>
      <c r="Q1219" s="3">
        <v>5.9</v>
      </c>
      <c r="R1219" s="3">
        <v>23</v>
      </c>
      <c r="S1219" s="3">
        <v>51.8</v>
      </c>
      <c r="T1219" s="3">
        <v>9.4</v>
      </c>
      <c r="U1219" s="3">
        <v>995.7</v>
      </c>
      <c r="V1219" s="3">
        <v>1023.9</v>
      </c>
      <c r="W1219" s="3">
        <v>1016.9</v>
      </c>
      <c r="X1219" s="3">
        <v>1020.5</v>
      </c>
      <c r="Y1219" s="3">
        <v>23.1</v>
      </c>
      <c r="Z1219" s="3">
        <v>7.4</v>
      </c>
      <c r="AA1219">
        <v>36547</v>
      </c>
    </row>
    <row r="1220" spans="1:27" x14ac:dyDescent="0.3">
      <c r="A1220" s="2">
        <v>45050</v>
      </c>
      <c r="B1220">
        <v>43653.43423321782</v>
      </c>
      <c r="C1220">
        <v>78790</v>
      </c>
      <c r="D1220">
        <f t="shared" si="38"/>
        <v>210389231.69999999</v>
      </c>
      <c r="E1220">
        <v>215342100</v>
      </c>
      <c r="F1220" s="3">
        <v>17.8</v>
      </c>
      <c r="G1220" s="3">
        <v>10.7</v>
      </c>
      <c r="H1220" s="3">
        <v>23.7</v>
      </c>
      <c r="I1220" s="3">
        <v>0</v>
      </c>
      <c r="J1220" s="3">
        <v>8.1</v>
      </c>
      <c r="K1220" s="3">
        <v>180</v>
      </c>
      <c r="L1220" s="3">
        <v>4.9000000000000004</v>
      </c>
      <c r="M1220" s="3">
        <v>180</v>
      </c>
      <c r="N1220" s="3">
        <v>1.6</v>
      </c>
      <c r="O1220" s="3">
        <v>1373</v>
      </c>
      <c r="P1220" s="3">
        <v>180</v>
      </c>
      <c r="Q1220" s="3">
        <v>11.5</v>
      </c>
      <c r="R1220" s="3">
        <v>49</v>
      </c>
      <c r="S1220" s="3">
        <v>68.3</v>
      </c>
      <c r="T1220" s="3">
        <v>13.6</v>
      </c>
      <c r="U1220" s="3">
        <v>990.6</v>
      </c>
      <c r="V1220" s="3">
        <v>1020.1</v>
      </c>
      <c r="W1220" s="3">
        <v>1011.5</v>
      </c>
      <c r="X1220" s="3">
        <v>1015.2</v>
      </c>
      <c r="Y1220" s="3">
        <v>23.3</v>
      </c>
      <c r="Z1220" s="3">
        <v>9.6999999999999993</v>
      </c>
      <c r="AA1220">
        <v>36547</v>
      </c>
    </row>
    <row r="1221" spans="1:27" x14ac:dyDescent="0.3">
      <c r="A1221" s="2">
        <v>45051</v>
      </c>
      <c r="B1221">
        <v>45639.240192792182</v>
      </c>
      <c r="C1221">
        <v>33080</v>
      </c>
      <c r="D1221">
        <f t="shared" si="38"/>
        <v>102534098.3</v>
      </c>
      <c r="E1221">
        <v>104947900</v>
      </c>
      <c r="F1221" s="3">
        <v>16.8</v>
      </c>
      <c r="G1221" s="3">
        <v>14.8</v>
      </c>
      <c r="H1221" s="3">
        <v>18</v>
      </c>
      <c r="I1221" s="3">
        <v>63.2</v>
      </c>
      <c r="J1221" s="3">
        <v>2.1</v>
      </c>
      <c r="K1221" s="3">
        <v>160</v>
      </c>
      <c r="L1221" s="3">
        <v>1.4</v>
      </c>
      <c r="M1221" s="3">
        <v>50</v>
      </c>
      <c r="N1221" s="3">
        <v>0.3</v>
      </c>
      <c r="O1221" s="3">
        <v>293</v>
      </c>
      <c r="P1221" s="3">
        <v>50</v>
      </c>
      <c r="Q1221" s="3">
        <v>16.7</v>
      </c>
      <c r="R1221" s="3">
        <v>72</v>
      </c>
      <c r="S1221" s="3">
        <v>100</v>
      </c>
      <c r="T1221" s="3">
        <v>19</v>
      </c>
      <c r="U1221" s="3">
        <v>981</v>
      </c>
      <c r="V1221" s="3">
        <v>1011.6</v>
      </c>
      <c r="W1221" s="3">
        <v>1002</v>
      </c>
      <c r="X1221" s="3">
        <v>1005.4</v>
      </c>
      <c r="Y1221" s="3">
        <v>18.100000000000001</v>
      </c>
      <c r="Z1221" s="3">
        <v>14.8</v>
      </c>
      <c r="AA1221">
        <v>36547</v>
      </c>
    </row>
    <row r="1222" spans="1:27" x14ac:dyDescent="0.3">
      <c r="A1222" s="2">
        <v>45052</v>
      </c>
      <c r="B1222">
        <v>34480.550462085092</v>
      </c>
      <c r="C1222">
        <v>13380</v>
      </c>
      <c r="D1222">
        <f t="shared" si="38"/>
        <v>40105263.799999997</v>
      </c>
      <c r="E1222">
        <v>41049400</v>
      </c>
      <c r="F1222" s="3">
        <v>12.6</v>
      </c>
      <c r="G1222" s="3">
        <v>9.1999999999999993</v>
      </c>
      <c r="H1222" s="3">
        <v>18.100000000000001</v>
      </c>
      <c r="I1222" s="3">
        <v>52.3</v>
      </c>
      <c r="J1222" s="3">
        <v>6</v>
      </c>
      <c r="K1222" s="3">
        <v>90</v>
      </c>
      <c r="L1222" s="3">
        <v>3.6</v>
      </c>
      <c r="M1222" s="3">
        <v>70</v>
      </c>
      <c r="N1222" s="3">
        <v>1</v>
      </c>
      <c r="O1222" s="3">
        <v>853</v>
      </c>
      <c r="P1222" s="3">
        <v>160</v>
      </c>
      <c r="Q1222" s="3">
        <v>12.1</v>
      </c>
      <c r="R1222" s="3">
        <v>73</v>
      </c>
      <c r="S1222" s="3">
        <v>97.3</v>
      </c>
      <c r="T1222" s="3">
        <v>14.2</v>
      </c>
      <c r="U1222" s="3">
        <v>982.9</v>
      </c>
      <c r="V1222" s="3">
        <v>1012.8</v>
      </c>
      <c r="W1222" s="3">
        <v>1001.8</v>
      </c>
      <c r="X1222" s="3">
        <v>1007.8</v>
      </c>
      <c r="Y1222" s="3">
        <v>16</v>
      </c>
      <c r="Z1222" s="3">
        <v>9.1</v>
      </c>
      <c r="AA1222">
        <v>36547</v>
      </c>
    </row>
    <row r="1223" spans="1:27" x14ac:dyDescent="0.3">
      <c r="A1223" s="2">
        <v>45053</v>
      </c>
      <c r="B1223">
        <v>0</v>
      </c>
      <c r="C1223">
        <v>0</v>
      </c>
      <c r="D1223">
        <f t="shared" si="38"/>
        <v>0</v>
      </c>
      <c r="E1223">
        <v>0</v>
      </c>
      <c r="F1223" s="3">
        <v>10.8</v>
      </c>
      <c r="G1223" s="3">
        <v>5.4</v>
      </c>
      <c r="H1223" s="3">
        <v>14.8</v>
      </c>
      <c r="I1223" s="3">
        <v>0.3</v>
      </c>
      <c r="J1223" s="3">
        <v>6.3</v>
      </c>
      <c r="K1223" s="3">
        <v>140</v>
      </c>
      <c r="L1223" s="3">
        <v>3.3</v>
      </c>
      <c r="M1223" s="3">
        <v>140</v>
      </c>
      <c r="N1223" s="3">
        <v>1.4</v>
      </c>
      <c r="O1223" s="3">
        <v>1198</v>
      </c>
      <c r="P1223" s="3">
        <v>320</v>
      </c>
      <c r="Q1223" s="3">
        <v>6.4</v>
      </c>
      <c r="R1223" s="3">
        <v>47</v>
      </c>
      <c r="S1223" s="3">
        <v>76.8</v>
      </c>
      <c r="T1223" s="3">
        <v>9.6999999999999993</v>
      </c>
      <c r="U1223" s="3">
        <v>987.8</v>
      </c>
      <c r="V1223" s="3">
        <v>1015.2</v>
      </c>
      <c r="W1223" s="3">
        <v>1011</v>
      </c>
      <c r="X1223" s="3">
        <v>1013</v>
      </c>
      <c r="Y1223" s="3">
        <v>13.9</v>
      </c>
      <c r="Z1223" s="3">
        <v>4.3</v>
      </c>
      <c r="AA1223">
        <v>36547</v>
      </c>
    </row>
    <row r="1224" spans="1:27" x14ac:dyDescent="0.3">
      <c r="A1224" s="2">
        <v>45054</v>
      </c>
      <c r="B1224">
        <v>52587.606708510713</v>
      </c>
      <c r="C1224">
        <v>73630</v>
      </c>
      <c r="D1224">
        <f t="shared" si="38"/>
        <v>233335346.79999998</v>
      </c>
      <c r="E1224">
        <v>238828400</v>
      </c>
      <c r="F1224" s="3">
        <v>12</v>
      </c>
      <c r="G1224" s="3">
        <v>2</v>
      </c>
      <c r="H1224" s="3">
        <v>21.4</v>
      </c>
      <c r="I1224" s="3">
        <v>0.3</v>
      </c>
      <c r="J1224" s="3">
        <v>6.9</v>
      </c>
      <c r="K1224" s="3">
        <v>160</v>
      </c>
      <c r="L1224" s="3">
        <v>3.7</v>
      </c>
      <c r="M1224" s="3">
        <v>180</v>
      </c>
      <c r="N1224" s="3">
        <v>1.4</v>
      </c>
      <c r="O1224" s="3">
        <v>1245</v>
      </c>
      <c r="P1224" s="3">
        <v>180</v>
      </c>
      <c r="Q1224" s="3">
        <v>4.2</v>
      </c>
      <c r="R1224" s="3">
        <v>24</v>
      </c>
      <c r="S1224" s="3">
        <v>65.900000000000006</v>
      </c>
      <c r="T1224" s="3">
        <v>8.4</v>
      </c>
      <c r="U1224" s="3">
        <v>991.2</v>
      </c>
      <c r="V1224" s="3">
        <v>1018</v>
      </c>
      <c r="W1224" s="3">
        <v>1014.4</v>
      </c>
      <c r="X1224" s="3">
        <v>1016.3</v>
      </c>
      <c r="Y1224" s="3">
        <v>16.7</v>
      </c>
      <c r="Z1224" s="3">
        <v>-0.4</v>
      </c>
      <c r="AA1224">
        <v>36547</v>
      </c>
    </row>
    <row r="1225" spans="1:27" x14ac:dyDescent="0.3">
      <c r="A1225" s="2">
        <v>45055</v>
      </c>
      <c r="B1225">
        <v>54771.323798014411</v>
      </c>
      <c r="C1225">
        <v>63570</v>
      </c>
      <c r="D1225">
        <f t="shared" si="38"/>
        <v>197101250.09999999</v>
      </c>
      <c r="E1225">
        <v>201741300</v>
      </c>
      <c r="F1225" s="3">
        <v>15.7</v>
      </c>
      <c r="G1225" s="3">
        <v>4.4000000000000004</v>
      </c>
      <c r="H1225" s="3">
        <v>25.1</v>
      </c>
      <c r="I1225" s="3">
        <v>0.3</v>
      </c>
      <c r="J1225" s="3">
        <v>12.2</v>
      </c>
      <c r="K1225" s="3">
        <v>320</v>
      </c>
      <c r="L1225" s="3">
        <v>7.5</v>
      </c>
      <c r="M1225" s="3">
        <v>290</v>
      </c>
      <c r="N1225" s="3">
        <v>3</v>
      </c>
      <c r="O1225" s="3">
        <v>2608</v>
      </c>
      <c r="P1225" s="3">
        <v>290</v>
      </c>
      <c r="Q1225" s="3">
        <v>4.4000000000000004</v>
      </c>
      <c r="R1225" s="3">
        <v>22</v>
      </c>
      <c r="S1225" s="3">
        <v>54.3</v>
      </c>
      <c r="T1225" s="3">
        <v>8.4</v>
      </c>
      <c r="U1225" s="3">
        <v>990.7</v>
      </c>
      <c r="V1225" s="3">
        <v>1018.9</v>
      </c>
      <c r="W1225" s="3">
        <v>1011.7</v>
      </c>
      <c r="X1225" s="3">
        <v>1015.5</v>
      </c>
      <c r="Y1225" s="3">
        <v>20.100000000000001</v>
      </c>
      <c r="Z1225" s="3">
        <v>1.9</v>
      </c>
      <c r="AA1225">
        <v>36547</v>
      </c>
    </row>
    <row r="1226" spans="1:27" x14ac:dyDescent="0.3">
      <c r="A1226" s="2">
        <v>45056</v>
      </c>
      <c r="B1226">
        <v>53874.785099066139</v>
      </c>
      <c r="C1226">
        <v>70290</v>
      </c>
      <c r="D1226">
        <f t="shared" si="38"/>
        <v>212326036.5</v>
      </c>
      <c r="E1226">
        <v>217324500</v>
      </c>
      <c r="F1226" s="3">
        <v>16.5</v>
      </c>
      <c r="G1226" s="3">
        <v>7</v>
      </c>
      <c r="H1226" s="3">
        <v>25.3</v>
      </c>
      <c r="I1226" s="3">
        <v>0.3</v>
      </c>
      <c r="J1226" s="3">
        <v>7.2</v>
      </c>
      <c r="K1226" s="3">
        <v>180</v>
      </c>
      <c r="L1226" s="3">
        <v>4.7</v>
      </c>
      <c r="M1226" s="3">
        <v>320</v>
      </c>
      <c r="N1226" s="3">
        <v>1.8</v>
      </c>
      <c r="O1226" s="3">
        <v>1524</v>
      </c>
      <c r="P1226" s="3">
        <v>320</v>
      </c>
      <c r="Q1226" s="3">
        <v>4.9000000000000004</v>
      </c>
      <c r="R1226" s="3">
        <v>19</v>
      </c>
      <c r="S1226" s="3">
        <v>51.9</v>
      </c>
      <c r="T1226" s="3">
        <v>8.6999999999999993</v>
      </c>
      <c r="U1226" s="3">
        <v>991.6</v>
      </c>
      <c r="V1226" s="3">
        <v>1019.2</v>
      </c>
      <c r="W1226" s="3">
        <v>1013.1</v>
      </c>
      <c r="X1226" s="3">
        <v>1016.3</v>
      </c>
      <c r="Y1226" s="3">
        <v>21.8</v>
      </c>
      <c r="Z1226" s="3">
        <v>5</v>
      </c>
      <c r="AA1226">
        <v>36547</v>
      </c>
    </row>
    <row r="1227" spans="1:27" x14ac:dyDescent="0.3">
      <c r="A1227" s="2">
        <v>45057</v>
      </c>
      <c r="B1227">
        <v>48175.843536676068</v>
      </c>
      <c r="C1227">
        <v>71320</v>
      </c>
      <c r="D1227">
        <f t="shared" si="38"/>
        <v>220048987.01999998</v>
      </c>
      <c r="E1227">
        <v>225229260</v>
      </c>
      <c r="F1227" s="3">
        <v>14.9</v>
      </c>
      <c r="G1227" s="3">
        <v>7.1</v>
      </c>
      <c r="H1227" s="3">
        <v>23.7</v>
      </c>
      <c r="I1227" s="3">
        <v>0.3</v>
      </c>
      <c r="J1227" s="3">
        <v>6.8</v>
      </c>
      <c r="K1227" s="3">
        <v>180</v>
      </c>
      <c r="L1227" s="3">
        <v>3.6</v>
      </c>
      <c r="M1227" s="3">
        <v>140</v>
      </c>
      <c r="N1227" s="3">
        <v>1.9</v>
      </c>
      <c r="O1227" s="3">
        <v>1632</v>
      </c>
      <c r="P1227" s="3">
        <v>160</v>
      </c>
      <c r="Q1227" s="3">
        <v>6.9</v>
      </c>
      <c r="R1227" s="3">
        <v>37</v>
      </c>
      <c r="S1227" s="3">
        <v>61.6</v>
      </c>
      <c r="T1227" s="3">
        <v>10</v>
      </c>
      <c r="U1227" s="3">
        <v>994.6</v>
      </c>
      <c r="V1227" s="3">
        <v>1021.5</v>
      </c>
      <c r="W1227" s="3">
        <v>1016.3</v>
      </c>
      <c r="X1227" s="3">
        <v>1019.5</v>
      </c>
      <c r="Y1227" s="3">
        <v>20.8</v>
      </c>
      <c r="Z1227" s="3">
        <v>5.4</v>
      </c>
      <c r="AA1227">
        <v>36547</v>
      </c>
    </row>
    <row r="1228" spans="1:27" x14ac:dyDescent="0.3">
      <c r="A1228" s="2">
        <v>45058</v>
      </c>
      <c r="B1228">
        <v>49255.065904723488</v>
      </c>
      <c r="C1228">
        <v>57710</v>
      </c>
      <c r="D1228">
        <f t="shared" si="38"/>
        <v>183434974.09999999</v>
      </c>
      <c r="E1228">
        <v>187753300</v>
      </c>
      <c r="F1228" s="3">
        <v>16.2</v>
      </c>
      <c r="G1228" s="3">
        <v>7.5</v>
      </c>
      <c r="H1228" s="3">
        <v>23.6</v>
      </c>
      <c r="I1228" s="3">
        <v>0.3</v>
      </c>
      <c r="J1228" s="3">
        <v>5.0999999999999996</v>
      </c>
      <c r="K1228" s="3">
        <v>180</v>
      </c>
      <c r="L1228" s="3">
        <v>3.1</v>
      </c>
      <c r="M1228" s="3">
        <v>160</v>
      </c>
      <c r="N1228" s="3">
        <v>1.2</v>
      </c>
      <c r="O1228" s="3">
        <v>1064</v>
      </c>
      <c r="P1228" s="3">
        <v>340</v>
      </c>
      <c r="Q1228" s="3">
        <v>7.5</v>
      </c>
      <c r="R1228" s="3">
        <v>26</v>
      </c>
      <c r="S1228" s="3">
        <v>60.1</v>
      </c>
      <c r="T1228" s="3">
        <v>10.4</v>
      </c>
      <c r="U1228" s="3">
        <v>992.1</v>
      </c>
      <c r="V1228" s="3">
        <v>1021</v>
      </c>
      <c r="W1228" s="3">
        <v>1013.1</v>
      </c>
      <c r="X1228" s="3">
        <v>1016.9</v>
      </c>
      <c r="Y1228" s="3">
        <v>21.1</v>
      </c>
      <c r="Z1228" s="3">
        <v>6.2</v>
      </c>
      <c r="AA1228">
        <v>36547</v>
      </c>
    </row>
    <row r="1229" spans="1:27" x14ac:dyDescent="0.3">
      <c r="A1229" s="2">
        <v>45059</v>
      </c>
      <c r="B1229">
        <v>41353.122834436232</v>
      </c>
      <c r="C1229">
        <v>13260</v>
      </c>
      <c r="D1229">
        <f t="shared" si="38"/>
        <v>42774623.199999996</v>
      </c>
      <c r="E1229">
        <v>43781600</v>
      </c>
      <c r="F1229" s="3">
        <v>16.5</v>
      </c>
      <c r="G1229" s="3">
        <v>9.6999999999999993</v>
      </c>
      <c r="H1229" s="3">
        <v>24.2</v>
      </c>
      <c r="I1229" s="3">
        <v>0</v>
      </c>
      <c r="J1229" s="3">
        <v>6.5</v>
      </c>
      <c r="K1229" s="3">
        <v>70</v>
      </c>
      <c r="L1229" s="3">
        <v>3.5</v>
      </c>
      <c r="M1229" s="3">
        <v>70</v>
      </c>
      <c r="N1229" s="3">
        <v>1.5</v>
      </c>
      <c r="O1229" s="3">
        <v>1312</v>
      </c>
      <c r="P1229" s="3">
        <v>160</v>
      </c>
      <c r="Q1229" s="3">
        <v>9.4</v>
      </c>
      <c r="R1229" s="3">
        <v>34</v>
      </c>
      <c r="S1229" s="3">
        <v>66.5</v>
      </c>
      <c r="T1229" s="3">
        <v>11.8</v>
      </c>
      <c r="U1229" s="3">
        <v>987.7</v>
      </c>
      <c r="V1229" s="3">
        <v>1016</v>
      </c>
      <c r="W1229" s="3">
        <v>1008.8</v>
      </c>
      <c r="X1229" s="3">
        <v>1012.3</v>
      </c>
      <c r="Y1229" s="3">
        <v>22.8</v>
      </c>
      <c r="Z1229" s="3">
        <v>8.1999999999999993</v>
      </c>
      <c r="AA1229">
        <v>36547</v>
      </c>
    </row>
    <row r="1230" spans="1:27" x14ac:dyDescent="0.3">
      <c r="A1230" s="2">
        <v>45060</v>
      </c>
      <c r="B1230">
        <v>0</v>
      </c>
      <c r="C1230">
        <v>0</v>
      </c>
      <c r="D1230">
        <f t="shared" si="38"/>
        <v>0</v>
      </c>
      <c r="E1230">
        <v>0</v>
      </c>
      <c r="F1230" s="3">
        <v>16.2</v>
      </c>
      <c r="G1230" s="3">
        <v>7.8</v>
      </c>
      <c r="H1230" s="3">
        <v>24.6</v>
      </c>
      <c r="I1230" s="3">
        <v>0</v>
      </c>
      <c r="J1230" s="3">
        <v>8.9</v>
      </c>
      <c r="K1230" s="3">
        <v>320</v>
      </c>
      <c r="L1230" s="3">
        <v>5.9</v>
      </c>
      <c r="M1230" s="3">
        <v>320</v>
      </c>
      <c r="N1230" s="3">
        <v>2.1</v>
      </c>
      <c r="O1230" s="3">
        <v>1808</v>
      </c>
      <c r="P1230" s="3">
        <v>320</v>
      </c>
      <c r="Q1230" s="3">
        <v>8.6999999999999993</v>
      </c>
      <c r="R1230" s="3">
        <v>31</v>
      </c>
      <c r="S1230" s="3">
        <v>67.5</v>
      </c>
      <c r="T1230" s="3">
        <v>11.3</v>
      </c>
      <c r="U1230" s="3">
        <v>984.4</v>
      </c>
      <c r="V1230" s="3">
        <v>1011.7</v>
      </c>
      <c r="W1230" s="3">
        <v>1006.1</v>
      </c>
      <c r="X1230" s="3">
        <v>1008.9</v>
      </c>
      <c r="Y1230" s="3">
        <v>22.2</v>
      </c>
      <c r="Z1230" s="3">
        <v>5.4</v>
      </c>
      <c r="AA1230">
        <v>36547</v>
      </c>
    </row>
    <row r="1231" spans="1:27" x14ac:dyDescent="0.3">
      <c r="A1231" s="2">
        <v>45061</v>
      </c>
      <c r="B1231">
        <v>54895.98174336923</v>
      </c>
      <c r="C1231">
        <v>101540</v>
      </c>
      <c r="D1231">
        <f t="shared" si="38"/>
        <v>297621458.30000001</v>
      </c>
      <c r="E1231">
        <v>304627900</v>
      </c>
      <c r="F1231" s="3">
        <v>18</v>
      </c>
      <c r="G1231" s="3">
        <v>8</v>
      </c>
      <c r="H1231" s="3">
        <v>26.7</v>
      </c>
      <c r="I1231" s="3">
        <v>0</v>
      </c>
      <c r="J1231" s="3">
        <v>6.1</v>
      </c>
      <c r="K1231" s="3">
        <v>180</v>
      </c>
      <c r="L1231" s="3">
        <v>3.5</v>
      </c>
      <c r="M1231" s="3">
        <v>140</v>
      </c>
      <c r="N1231" s="3">
        <v>1.5</v>
      </c>
      <c r="O1231" s="3">
        <v>1328</v>
      </c>
      <c r="P1231" s="3">
        <v>320</v>
      </c>
      <c r="Q1231" s="3">
        <v>9.3000000000000007</v>
      </c>
      <c r="R1231" s="3">
        <v>28</v>
      </c>
      <c r="S1231" s="3">
        <v>62.6</v>
      </c>
      <c r="T1231" s="3">
        <v>11.7</v>
      </c>
      <c r="U1231" s="3">
        <v>984.2</v>
      </c>
      <c r="V1231" s="3">
        <v>1010.4</v>
      </c>
      <c r="W1231" s="3">
        <v>1005.7</v>
      </c>
      <c r="X1231" s="3">
        <v>1008.6</v>
      </c>
      <c r="Y1231" s="3">
        <v>25</v>
      </c>
      <c r="Z1231" s="3">
        <v>5.7</v>
      </c>
      <c r="AA1231">
        <v>36547</v>
      </c>
    </row>
    <row r="1232" spans="1:27" x14ac:dyDescent="0.3">
      <c r="A1232" s="2">
        <v>45062</v>
      </c>
      <c r="B1232">
        <v>55273.405286122819</v>
      </c>
      <c r="C1232">
        <v>71730</v>
      </c>
      <c r="D1232">
        <f t="shared" si="38"/>
        <v>211347180.19999999</v>
      </c>
      <c r="E1232">
        <v>216322600</v>
      </c>
      <c r="F1232" s="3">
        <v>20.7</v>
      </c>
      <c r="G1232" s="3">
        <v>11.4</v>
      </c>
      <c r="H1232" s="3">
        <v>31.8</v>
      </c>
      <c r="I1232" s="3">
        <v>0</v>
      </c>
      <c r="J1232" s="3">
        <v>8.4</v>
      </c>
      <c r="K1232" s="3">
        <v>320</v>
      </c>
      <c r="L1232" s="3">
        <v>5.6</v>
      </c>
      <c r="M1232" s="3">
        <v>320</v>
      </c>
      <c r="N1232" s="3">
        <v>1.7</v>
      </c>
      <c r="O1232" s="3">
        <v>1505</v>
      </c>
      <c r="P1232" s="3">
        <v>160</v>
      </c>
      <c r="Q1232" s="3">
        <v>12.1</v>
      </c>
      <c r="R1232" s="3">
        <v>26</v>
      </c>
      <c r="S1232" s="3">
        <v>62.1</v>
      </c>
      <c r="T1232" s="3">
        <v>14.2</v>
      </c>
      <c r="U1232" s="3">
        <v>986.4</v>
      </c>
      <c r="V1232" s="3">
        <v>1013.5</v>
      </c>
      <c r="W1232" s="3">
        <v>1007.7</v>
      </c>
      <c r="X1232" s="3">
        <v>1010.7</v>
      </c>
      <c r="Y1232" s="3">
        <v>27</v>
      </c>
      <c r="Z1232" s="3">
        <v>9.5</v>
      </c>
      <c r="AA1232">
        <v>36547</v>
      </c>
    </row>
    <row r="1233" spans="1:27" x14ac:dyDescent="0.3">
      <c r="A1233" s="2">
        <v>45063</v>
      </c>
      <c r="B1233">
        <v>55434.033602346681</v>
      </c>
      <c r="C1233">
        <v>62370</v>
      </c>
      <c r="D1233">
        <f t="shared" si="38"/>
        <v>199369453.29999998</v>
      </c>
      <c r="E1233">
        <v>204062900</v>
      </c>
      <c r="F1233" s="3">
        <v>22.2</v>
      </c>
      <c r="G1233" s="3">
        <v>10.6</v>
      </c>
      <c r="H1233" s="3">
        <v>31</v>
      </c>
      <c r="I1233" s="3">
        <v>0</v>
      </c>
      <c r="J1233" s="3">
        <v>8.8000000000000007</v>
      </c>
      <c r="K1233" s="3">
        <v>180</v>
      </c>
      <c r="L1233" s="3">
        <v>4.8</v>
      </c>
      <c r="M1233" s="3">
        <v>180</v>
      </c>
      <c r="N1233" s="3">
        <v>2.2999999999999998</v>
      </c>
      <c r="O1233" s="3">
        <v>1957</v>
      </c>
      <c r="P1233" s="3">
        <v>290</v>
      </c>
      <c r="Q1233" s="3">
        <v>9.1999999999999993</v>
      </c>
      <c r="R1233" s="3">
        <v>20</v>
      </c>
      <c r="S1233" s="3">
        <v>48.1</v>
      </c>
      <c r="T1233" s="3">
        <v>11.7</v>
      </c>
      <c r="U1233" s="3">
        <v>988.5</v>
      </c>
      <c r="V1233" s="3">
        <v>1015.5</v>
      </c>
      <c r="W1233" s="3">
        <v>1009.5</v>
      </c>
      <c r="X1233" s="3">
        <v>1012.7</v>
      </c>
      <c r="Y1233" s="3">
        <v>28.2</v>
      </c>
      <c r="Z1233" s="3">
        <v>8.6999999999999993</v>
      </c>
      <c r="AA1233">
        <v>36547</v>
      </c>
    </row>
    <row r="1234" spans="1:27" x14ac:dyDescent="0.3">
      <c r="A1234" s="2">
        <v>45064</v>
      </c>
      <c r="B1234">
        <v>58705.397489623203</v>
      </c>
      <c r="C1234">
        <v>55320</v>
      </c>
      <c r="D1234">
        <f t="shared" si="38"/>
        <v>182459537.29999998</v>
      </c>
      <c r="E1234">
        <v>186754900</v>
      </c>
      <c r="F1234" s="3">
        <v>17.7</v>
      </c>
      <c r="G1234" s="3">
        <v>14.7</v>
      </c>
      <c r="H1234" s="3">
        <v>21.7</v>
      </c>
      <c r="I1234" s="3">
        <v>0</v>
      </c>
      <c r="J1234" s="3">
        <v>9.1999999999999993</v>
      </c>
      <c r="K1234" s="3">
        <v>140</v>
      </c>
      <c r="L1234" s="3">
        <v>5.0999999999999996</v>
      </c>
      <c r="M1234" s="3">
        <v>160</v>
      </c>
      <c r="N1234" s="3">
        <v>1.5</v>
      </c>
      <c r="O1234" s="3">
        <v>1291</v>
      </c>
      <c r="P1234" s="3">
        <v>160</v>
      </c>
      <c r="Q1234" s="3">
        <v>12.9</v>
      </c>
      <c r="R1234" s="3">
        <v>46</v>
      </c>
      <c r="S1234" s="3">
        <v>74.8</v>
      </c>
      <c r="T1234" s="3">
        <v>14.9</v>
      </c>
      <c r="U1234" s="3">
        <v>987.5</v>
      </c>
      <c r="V1234" s="3">
        <v>1013.7</v>
      </c>
      <c r="W1234" s="3">
        <v>1010.6</v>
      </c>
      <c r="X1234" s="3">
        <v>1012</v>
      </c>
      <c r="Y1234" s="3">
        <v>21.7</v>
      </c>
      <c r="Z1234" s="3">
        <v>12.4</v>
      </c>
      <c r="AA1234">
        <v>36547</v>
      </c>
    </row>
    <row r="1235" spans="1:27" x14ac:dyDescent="0.3">
      <c r="A1235" s="2">
        <v>45065</v>
      </c>
      <c r="B1235">
        <v>51703.642466907389</v>
      </c>
      <c r="C1235">
        <v>44860</v>
      </c>
      <c r="D1235">
        <f t="shared" si="38"/>
        <v>147904512.79999998</v>
      </c>
      <c r="E1235">
        <v>151386400</v>
      </c>
      <c r="F1235" s="3">
        <v>17.7</v>
      </c>
      <c r="G1235" s="3">
        <v>11.8</v>
      </c>
      <c r="H1235" s="3">
        <v>22.9</v>
      </c>
      <c r="I1235" s="3">
        <v>0</v>
      </c>
      <c r="J1235" s="3">
        <v>4.9000000000000004</v>
      </c>
      <c r="K1235" s="3">
        <v>110</v>
      </c>
      <c r="L1235" s="3">
        <v>2.7</v>
      </c>
      <c r="M1235" s="3">
        <v>110</v>
      </c>
      <c r="N1235" s="3">
        <v>1.4</v>
      </c>
      <c r="O1235" s="3">
        <v>1226</v>
      </c>
      <c r="P1235" s="3">
        <v>320</v>
      </c>
      <c r="Q1235" s="3">
        <v>12.7</v>
      </c>
      <c r="R1235" s="3">
        <v>50</v>
      </c>
      <c r="S1235" s="3">
        <v>75</v>
      </c>
      <c r="T1235" s="3">
        <v>14.8</v>
      </c>
      <c r="U1235" s="3">
        <v>985.5</v>
      </c>
      <c r="V1235" s="3">
        <v>1012.2</v>
      </c>
      <c r="W1235" s="3">
        <v>1008.6</v>
      </c>
      <c r="X1235" s="3">
        <v>1010</v>
      </c>
      <c r="Y1235" s="3">
        <v>22</v>
      </c>
      <c r="Z1235" s="3">
        <v>9.1</v>
      </c>
      <c r="AA1235">
        <v>36547</v>
      </c>
    </row>
    <row r="1236" spans="1:27" x14ac:dyDescent="0.3">
      <c r="A1236" s="2">
        <v>45066</v>
      </c>
      <c r="B1236">
        <v>38430.241877310567</v>
      </c>
      <c r="C1236">
        <v>4620</v>
      </c>
      <c r="D1236">
        <f t="shared" si="38"/>
        <v>17033311.100000001</v>
      </c>
      <c r="E1236">
        <v>17434300</v>
      </c>
      <c r="F1236" s="3">
        <v>19.399999999999999</v>
      </c>
      <c r="G1236" s="3">
        <v>9.6</v>
      </c>
      <c r="H1236" s="3">
        <v>27.2</v>
      </c>
      <c r="I1236" s="3">
        <v>0</v>
      </c>
      <c r="J1236" s="3">
        <v>11.4</v>
      </c>
      <c r="K1236" s="3">
        <v>320</v>
      </c>
      <c r="L1236" s="3">
        <v>7.1</v>
      </c>
      <c r="M1236" s="3">
        <v>320</v>
      </c>
      <c r="N1236" s="3">
        <v>2.6</v>
      </c>
      <c r="O1236" s="3">
        <v>2252</v>
      </c>
      <c r="P1236" s="3">
        <v>320</v>
      </c>
      <c r="Q1236" s="3">
        <v>12.7</v>
      </c>
      <c r="R1236" s="3">
        <v>45</v>
      </c>
      <c r="S1236" s="3">
        <v>68.5</v>
      </c>
      <c r="T1236" s="3">
        <v>14.7</v>
      </c>
      <c r="U1236" s="3">
        <v>985.8</v>
      </c>
      <c r="V1236" s="3">
        <v>1013.7</v>
      </c>
      <c r="W1236" s="3">
        <v>1006.6</v>
      </c>
      <c r="X1236" s="3">
        <v>1010.2</v>
      </c>
      <c r="Y1236" s="3">
        <v>26.1</v>
      </c>
      <c r="Z1236" s="3">
        <v>6.6</v>
      </c>
      <c r="AA1236">
        <v>36547</v>
      </c>
    </row>
    <row r="1237" spans="1:27" x14ac:dyDescent="0.3">
      <c r="A1237" s="2">
        <v>45067</v>
      </c>
      <c r="B1237">
        <v>0</v>
      </c>
      <c r="C1237">
        <v>0</v>
      </c>
      <c r="D1237">
        <f t="shared" si="38"/>
        <v>0</v>
      </c>
      <c r="E1237">
        <v>0</v>
      </c>
      <c r="F1237" s="3">
        <v>19.7</v>
      </c>
      <c r="G1237" s="3">
        <v>17.2</v>
      </c>
      <c r="H1237" s="3">
        <v>23.7</v>
      </c>
      <c r="I1237" s="3">
        <v>0</v>
      </c>
      <c r="J1237" s="3">
        <v>11.9</v>
      </c>
      <c r="K1237" s="3">
        <v>290</v>
      </c>
      <c r="L1237" s="3">
        <v>8.6</v>
      </c>
      <c r="M1237" s="3">
        <v>320</v>
      </c>
      <c r="N1237" s="3">
        <v>5.0999999999999996</v>
      </c>
      <c r="O1237" s="3">
        <v>4391</v>
      </c>
      <c r="P1237" s="3">
        <v>320</v>
      </c>
      <c r="Q1237" s="3">
        <v>10.4</v>
      </c>
      <c r="R1237" s="3">
        <v>36</v>
      </c>
      <c r="S1237" s="3">
        <v>56.1</v>
      </c>
      <c r="T1237" s="3">
        <v>12.7</v>
      </c>
      <c r="U1237" s="3">
        <v>983.9</v>
      </c>
      <c r="V1237" s="3">
        <v>1009.2</v>
      </c>
      <c r="W1237" s="3">
        <v>1006.8</v>
      </c>
      <c r="X1237" s="3">
        <v>1008</v>
      </c>
      <c r="Y1237" s="3">
        <v>25.5</v>
      </c>
      <c r="Z1237" s="3">
        <v>16.3</v>
      </c>
      <c r="AA1237">
        <v>36547</v>
      </c>
    </row>
    <row r="1238" spans="1:27" x14ac:dyDescent="0.3">
      <c r="A1238" s="2">
        <v>45068</v>
      </c>
      <c r="B1238">
        <v>51491.288583253277</v>
      </c>
      <c r="C1238">
        <v>80900</v>
      </c>
      <c r="D1238">
        <f t="shared" si="38"/>
        <v>239079813.69999999</v>
      </c>
      <c r="E1238">
        <v>244708100</v>
      </c>
      <c r="F1238" s="3">
        <v>17.2</v>
      </c>
      <c r="G1238" s="3">
        <v>12.3</v>
      </c>
      <c r="H1238" s="3">
        <v>21.5</v>
      </c>
      <c r="I1238" s="3">
        <v>0</v>
      </c>
      <c r="J1238" s="3">
        <v>6.9</v>
      </c>
      <c r="K1238" s="3">
        <v>320</v>
      </c>
      <c r="L1238" s="3">
        <v>4.7</v>
      </c>
      <c r="M1238" s="3">
        <v>290</v>
      </c>
      <c r="N1238" s="3">
        <v>1.7</v>
      </c>
      <c r="O1238" s="3">
        <v>1442</v>
      </c>
      <c r="P1238" s="3">
        <v>320</v>
      </c>
      <c r="Q1238" s="3">
        <v>9.8000000000000007</v>
      </c>
      <c r="R1238" s="3">
        <v>43</v>
      </c>
      <c r="S1238" s="3">
        <v>63.5</v>
      </c>
      <c r="T1238" s="3">
        <v>12.2</v>
      </c>
      <c r="U1238" s="3">
        <v>983.8</v>
      </c>
      <c r="V1238" s="3">
        <v>1010.1</v>
      </c>
      <c r="W1238" s="3">
        <v>1007.1</v>
      </c>
      <c r="X1238" s="3">
        <v>1008.3</v>
      </c>
      <c r="Y1238" s="3">
        <v>24.1</v>
      </c>
      <c r="Z1238" s="3">
        <v>10.3</v>
      </c>
      <c r="AA1238">
        <v>36547</v>
      </c>
    </row>
    <row r="1239" spans="1:27" x14ac:dyDescent="0.3">
      <c r="A1239" s="2">
        <v>45069</v>
      </c>
      <c r="B1239">
        <v>58022.122018478229</v>
      </c>
      <c r="C1239">
        <v>60090</v>
      </c>
      <c r="D1239">
        <f t="shared" si="38"/>
        <v>189299025.79999998</v>
      </c>
      <c r="E1239">
        <v>193755400</v>
      </c>
      <c r="F1239" s="3">
        <v>15.4</v>
      </c>
      <c r="G1239" s="3">
        <v>8.3000000000000007</v>
      </c>
      <c r="H1239" s="3">
        <v>24.4</v>
      </c>
      <c r="I1239" s="3">
        <v>0.5</v>
      </c>
      <c r="J1239" s="3">
        <v>8.6999999999999993</v>
      </c>
      <c r="K1239" s="3">
        <v>70</v>
      </c>
      <c r="L1239" s="3">
        <v>5.3</v>
      </c>
      <c r="M1239" s="3">
        <v>70</v>
      </c>
      <c r="N1239" s="3">
        <v>1.5</v>
      </c>
      <c r="O1239" s="3">
        <v>1262</v>
      </c>
      <c r="P1239" s="3">
        <v>320</v>
      </c>
      <c r="Q1239" s="3">
        <v>7.6</v>
      </c>
      <c r="R1239" s="3">
        <v>26</v>
      </c>
      <c r="S1239" s="3">
        <v>66.099999999999994</v>
      </c>
      <c r="T1239" s="3">
        <v>10.6</v>
      </c>
      <c r="U1239" s="3">
        <v>986.1</v>
      </c>
      <c r="V1239" s="3">
        <v>1014.6</v>
      </c>
      <c r="W1239" s="3">
        <v>1008</v>
      </c>
      <c r="X1239" s="3">
        <v>1010.8</v>
      </c>
      <c r="Y1239" s="3">
        <v>23.3</v>
      </c>
      <c r="Z1239" s="3">
        <v>5</v>
      </c>
      <c r="AA1239">
        <v>36547</v>
      </c>
    </row>
    <row r="1240" spans="1:27" x14ac:dyDescent="0.3">
      <c r="A1240" s="2">
        <v>45070</v>
      </c>
      <c r="B1240">
        <v>59155.724995711898</v>
      </c>
      <c r="C1240">
        <v>46130</v>
      </c>
      <c r="D1240">
        <f t="shared" si="38"/>
        <v>152969280.79999998</v>
      </c>
      <c r="E1240">
        <v>156570400</v>
      </c>
      <c r="F1240" s="3">
        <v>16.600000000000001</v>
      </c>
      <c r="G1240" s="3">
        <v>7.1</v>
      </c>
      <c r="H1240" s="3">
        <v>25.1</v>
      </c>
      <c r="I1240" s="3">
        <v>0.5</v>
      </c>
      <c r="J1240" s="3">
        <v>5.7</v>
      </c>
      <c r="K1240" s="3">
        <v>200</v>
      </c>
      <c r="L1240" s="3">
        <v>3.1</v>
      </c>
      <c r="M1240" s="3">
        <v>180</v>
      </c>
      <c r="N1240" s="3">
        <v>1.5</v>
      </c>
      <c r="O1240" s="3">
        <v>1290</v>
      </c>
      <c r="P1240" s="3">
        <v>320</v>
      </c>
      <c r="Q1240" s="3">
        <v>7.4</v>
      </c>
      <c r="R1240" s="3">
        <v>23</v>
      </c>
      <c r="S1240" s="3">
        <v>60.5</v>
      </c>
      <c r="T1240" s="3">
        <v>10.4</v>
      </c>
      <c r="U1240" s="3">
        <v>990.5</v>
      </c>
      <c r="V1240" s="3">
        <v>1017.1</v>
      </c>
      <c r="W1240" s="3">
        <v>1013.4</v>
      </c>
      <c r="X1240" s="3">
        <v>1015.2</v>
      </c>
      <c r="Y1240" s="3">
        <v>23.9</v>
      </c>
      <c r="Z1240" s="3">
        <v>4</v>
      </c>
      <c r="AA1240">
        <v>36547</v>
      </c>
    </row>
    <row r="1241" spans="1:27" x14ac:dyDescent="0.3">
      <c r="A1241" s="2">
        <v>45071</v>
      </c>
      <c r="B1241">
        <v>54635.18552852326</v>
      </c>
      <c r="C1241">
        <v>54498.400000000001</v>
      </c>
      <c r="D1241">
        <f t="shared" si="38"/>
        <v>199061209.79999998</v>
      </c>
      <c r="E1241">
        <v>203747400</v>
      </c>
      <c r="F1241" s="3">
        <v>20.100000000000001</v>
      </c>
      <c r="G1241" s="3">
        <v>11.3</v>
      </c>
      <c r="H1241" s="3">
        <v>26.8</v>
      </c>
      <c r="I1241" s="3">
        <v>0.5</v>
      </c>
      <c r="J1241" s="3">
        <v>6.9</v>
      </c>
      <c r="K1241" s="3">
        <v>180</v>
      </c>
      <c r="L1241" s="3">
        <v>4</v>
      </c>
      <c r="M1241" s="3">
        <v>160</v>
      </c>
      <c r="N1241" s="3">
        <v>1.7</v>
      </c>
      <c r="O1241" s="3">
        <v>1449</v>
      </c>
      <c r="P1241" s="3">
        <v>320</v>
      </c>
      <c r="Q1241" s="3">
        <v>8.1999999999999993</v>
      </c>
      <c r="R1241" s="3">
        <v>26</v>
      </c>
      <c r="S1241" s="3">
        <v>50.3</v>
      </c>
      <c r="T1241" s="3">
        <v>11</v>
      </c>
      <c r="U1241" s="3">
        <v>991.2</v>
      </c>
      <c r="V1241" s="3">
        <v>1018.4</v>
      </c>
      <c r="W1241" s="3">
        <v>1012.7</v>
      </c>
      <c r="X1241" s="3">
        <v>1015.7</v>
      </c>
      <c r="Y1241" s="3">
        <v>28.9</v>
      </c>
      <c r="Z1241" s="3">
        <v>9.4</v>
      </c>
      <c r="AA1241">
        <v>36547</v>
      </c>
    </row>
    <row r="1242" spans="1:27" x14ac:dyDescent="0.3">
      <c r="A1242" s="2">
        <v>45072</v>
      </c>
      <c r="B1242">
        <v>60987.46197199868</v>
      </c>
      <c r="C1242">
        <v>25650</v>
      </c>
      <c r="D1242">
        <f t="shared" si="38"/>
        <v>83169665.200000003</v>
      </c>
      <c r="E1242">
        <v>85127600</v>
      </c>
      <c r="F1242" s="3">
        <v>20.9</v>
      </c>
      <c r="G1242" s="3">
        <v>14.7</v>
      </c>
      <c r="H1242" s="3">
        <v>27.2</v>
      </c>
      <c r="I1242" s="3">
        <v>0</v>
      </c>
      <c r="J1242" s="3">
        <v>7.3</v>
      </c>
      <c r="K1242" s="3">
        <v>340</v>
      </c>
      <c r="L1242" s="3">
        <v>4.5999999999999996</v>
      </c>
      <c r="M1242" s="3">
        <v>320</v>
      </c>
      <c r="N1242" s="3">
        <v>1.9</v>
      </c>
      <c r="O1242" s="3">
        <v>1662</v>
      </c>
      <c r="P1242" s="3">
        <v>290</v>
      </c>
      <c r="Q1242" s="3">
        <v>10.9</v>
      </c>
      <c r="R1242" s="3">
        <v>37</v>
      </c>
      <c r="S1242" s="3">
        <v>54.6</v>
      </c>
      <c r="T1242" s="3">
        <v>13.2</v>
      </c>
      <c r="U1242" s="3">
        <v>993.4</v>
      </c>
      <c r="V1242" s="3">
        <v>1019.6</v>
      </c>
      <c r="W1242" s="3">
        <v>1015.8</v>
      </c>
      <c r="X1242" s="3">
        <v>1017.7</v>
      </c>
      <c r="Y1242" s="3">
        <v>29.8</v>
      </c>
      <c r="Z1242" s="3">
        <v>13.2</v>
      </c>
      <c r="AA1242">
        <v>36547</v>
      </c>
    </row>
    <row r="1243" spans="1:27" x14ac:dyDescent="0.3">
      <c r="A1243" s="2">
        <v>45073</v>
      </c>
      <c r="B1243">
        <v>39082.874658502769</v>
      </c>
      <c r="C1243">
        <v>13090</v>
      </c>
      <c r="D1243">
        <f t="shared" si="38"/>
        <v>43469074.799999997</v>
      </c>
      <c r="E1243">
        <v>44492400</v>
      </c>
      <c r="F1243" s="3">
        <v>18.899999999999999</v>
      </c>
      <c r="G1243" s="3">
        <v>14.8</v>
      </c>
      <c r="H1243" s="3">
        <v>22.2</v>
      </c>
      <c r="I1243" s="3">
        <v>0.8</v>
      </c>
      <c r="J1243" s="3">
        <v>3.5</v>
      </c>
      <c r="K1243" s="3">
        <v>160</v>
      </c>
      <c r="L1243" s="3">
        <v>2.2999999999999998</v>
      </c>
      <c r="M1243" s="3">
        <v>320</v>
      </c>
      <c r="N1243" s="3">
        <v>0.8</v>
      </c>
      <c r="O1243" s="3">
        <v>723</v>
      </c>
      <c r="P1243" s="3">
        <v>320</v>
      </c>
      <c r="Q1243" s="3">
        <v>16.3</v>
      </c>
      <c r="R1243" s="3">
        <v>64</v>
      </c>
      <c r="S1243" s="3">
        <v>85.9</v>
      </c>
      <c r="T1243" s="3">
        <v>18.7</v>
      </c>
      <c r="U1243" s="3">
        <v>993.5</v>
      </c>
      <c r="V1243" s="3">
        <v>1019.9</v>
      </c>
      <c r="W1243" s="3">
        <v>1016.1</v>
      </c>
      <c r="X1243" s="3">
        <v>1018</v>
      </c>
      <c r="Y1243" s="3">
        <v>22.1</v>
      </c>
      <c r="Z1243" s="3">
        <v>13.4</v>
      </c>
      <c r="AA1243">
        <v>36547</v>
      </c>
    </row>
    <row r="1244" spans="1:27" x14ac:dyDescent="0.3">
      <c r="A1244" s="2">
        <v>45074</v>
      </c>
      <c r="B1244">
        <v>0</v>
      </c>
      <c r="C1244">
        <v>0</v>
      </c>
      <c r="D1244">
        <f t="shared" si="38"/>
        <v>0</v>
      </c>
      <c r="E1244">
        <v>0</v>
      </c>
      <c r="F1244" s="3">
        <v>18.399999999999999</v>
      </c>
      <c r="G1244" s="3">
        <v>17.5</v>
      </c>
      <c r="H1244" s="3">
        <v>19.2</v>
      </c>
      <c r="I1244" s="3">
        <v>21.7</v>
      </c>
      <c r="J1244" s="3">
        <v>3.1</v>
      </c>
      <c r="K1244" s="3">
        <v>140</v>
      </c>
      <c r="L1244" s="3">
        <v>1.9</v>
      </c>
      <c r="M1244" s="3">
        <v>70</v>
      </c>
      <c r="N1244" s="3">
        <v>0.7</v>
      </c>
      <c r="O1244" s="3">
        <v>635</v>
      </c>
      <c r="P1244" s="3">
        <v>50</v>
      </c>
      <c r="Q1244" s="3">
        <v>18.3</v>
      </c>
      <c r="R1244" s="3">
        <v>100</v>
      </c>
      <c r="S1244" s="3">
        <v>100</v>
      </c>
      <c r="T1244" s="3">
        <v>21.1</v>
      </c>
      <c r="U1244" s="3">
        <v>989</v>
      </c>
      <c r="V1244" s="3">
        <v>1016.5</v>
      </c>
      <c r="W1244" s="3">
        <v>1011.5</v>
      </c>
      <c r="X1244" s="3">
        <v>1013.4</v>
      </c>
      <c r="Y1244" s="3">
        <v>20.3</v>
      </c>
      <c r="Z1244" s="3">
        <v>17.5</v>
      </c>
      <c r="AA1244">
        <v>36547</v>
      </c>
    </row>
    <row r="1245" spans="1:27" x14ac:dyDescent="0.3">
      <c r="A1245" s="2">
        <v>45075</v>
      </c>
      <c r="B1245">
        <v>54396.404967336573</v>
      </c>
      <c r="C1245">
        <v>18020</v>
      </c>
      <c r="D1245">
        <f t="shared" si="38"/>
        <v>56694235.299999997</v>
      </c>
      <c r="E1245">
        <v>58028900</v>
      </c>
      <c r="F1245" s="3">
        <v>19.600000000000001</v>
      </c>
      <c r="G1245" s="3">
        <v>17.899999999999999</v>
      </c>
      <c r="H1245" s="3">
        <v>22</v>
      </c>
      <c r="I1245" s="3">
        <v>21.9</v>
      </c>
      <c r="J1245" s="3">
        <v>3.3</v>
      </c>
      <c r="K1245" s="3">
        <v>140</v>
      </c>
      <c r="L1245" s="3">
        <v>1.9</v>
      </c>
      <c r="M1245" s="3">
        <v>140</v>
      </c>
      <c r="N1245" s="3">
        <v>0.5</v>
      </c>
      <c r="O1245" s="3">
        <v>470</v>
      </c>
      <c r="P1245" s="3">
        <v>140</v>
      </c>
      <c r="Q1245" s="3">
        <v>19.3</v>
      </c>
      <c r="R1245" s="3">
        <v>86</v>
      </c>
      <c r="S1245" s="3">
        <v>98.6</v>
      </c>
      <c r="T1245" s="3">
        <v>22.4</v>
      </c>
      <c r="U1245" s="3">
        <v>986.7</v>
      </c>
      <c r="V1245" s="3">
        <v>1012.9</v>
      </c>
      <c r="W1245" s="3">
        <v>1010.1</v>
      </c>
      <c r="X1245" s="3">
        <v>1010.9</v>
      </c>
      <c r="Y1245" s="3">
        <v>21.4</v>
      </c>
      <c r="Z1245" s="3">
        <v>16.8</v>
      </c>
      <c r="AA1245">
        <v>36547</v>
      </c>
    </row>
    <row r="1246" spans="1:27" x14ac:dyDescent="0.3">
      <c r="A1246" s="2">
        <v>45076</v>
      </c>
      <c r="B1246">
        <v>61274.92855656748</v>
      </c>
      <c r="C1246">
        <v>28440</v>
      </c>
      <c r="D1246">
        <f t="shared" si="38"/>
        <v>92615594.299999997</v>
      </c>
      <c r="E1246">
        <v>94795900</v>
      </c>
      <c r="F1246" s="3">
        <v>18.399999999999999</v>
      </c>
      <c r="G1246" s="3">
        <v>13</v>
      </c>
      <c r="H1246" s="3">
        <v>23.9</v>
      </c>
      <c r="I1246" s="3">
        <v>21.9</v>
      </c>
      <c r="J1246" s="3">
        <v>6.5</v>
      </c>
      <c r="K1246" s="3">
        <v>140</v>
      </c>
      <c r="L1246" s="3">
        <v>4</v>
      </c>
      <c r="M1246" s="3">
        <v>110</v>
      </c>
      <c r="N1246" s="3">
        <v>1.6</v>
      </c>
      <c r="O1246" s="3">
        <v>1353</v>
      </c>
      <c r="P1246" s="3">
        <v>320</v>
      </c>
      <c r="Q1246" s="3">
        <v>15.1</v>
      </c>
      <c r="R1246" s="3">
        <v>50</v>
      </c>
      <c r="S1246" s="3">
        <v>82.1</v>
      </c>
      <c r="T1246" s="3">
        <v>17.3</v>
      </c>
      <c r="U1246" s="3">
        <v>987.3</v>
      </c>
      <c r="V1246" s="3">
        <v>1013.6</v>
      </c>
      <c r="W1246" s="3">
        <v>1010</v>
      </c>
      <c r="X1246" s="3">
        <v>1011.8</v>
      </c>
      <c r="Y1246" s="3">
        <v>22.6</v>
      </c>
      <c r="Z1246" s="3">
        <v>11.9</v>
      </c>
      <c r="AA1246">
        <v>36547</v>
      </c>
    </row>
    <row r="1247" spans="1:27" x14ac:dyDescent="0.3">
      <c r="A1247" s="2">
        <v>45077</v>
      </c>
      <c r="B1247">
        <v>62706.173243650002</v>
      </c>
      <c r="C1247">
        <v>40400</v>
      </c>
      <c r="D1247">
        <f t="shared" si="38"/>
        <v>140811297.40000001</v>
      </c>
      <c r="E1247">
        <v>144126200</v>
      </c>
      <c r="F1247" s="3">
        <v>18.5</v>
      </c>
      <c r="G1247" s="3">
        <v>10.5</v>
      </c>
      <c r="H1247" s="3">
        <v>25.9</v>
      </c>
      <c r="I1247" s="3">
        <v>21.9</v>
      </c>
      <c r="J1247" s="3">
        <v>5.4</v>
      </c>
      <c r="K1247" s="3">
        <v>200</v>
      </c>
      <c r="L1247" s="3">
        <v>3.4</v>
      </c>
      <c r="M1247" s="3">
        <v>160</v>
      </c>
      <c r="N1247" s="3">
        <v>1.6</v>
      </c>
      <c r="O1247" s="3">
        <v>1402</v>
      </c>
      <c r="P1247" s="3">
        <v>320</v>
      </c>
      <c r="Q1247" s="3">
        <v>9.6999999999999993</v>
      </c>
      <c r="R1247" s="3">
        <v>31</v>
      </c>
      <c r="S1247" s="3">
        <v>61.3</v>
      </c>
      <c r="T1247" s="3">
        <v>12</v>
      </c>
      <c r="U1247" s="3">
        <v>987.5</v>
      </c>
      <c r="V1247" s="3">
        <v>1014.1</v>
      </c>
      <c r="W1247" s="3">
        <v>1008.9</v>
      </c>
      <c r="X1247" s="3">
        <v>1011.9</v>
      </c>
      <c r="Y1247" s="3">
        <v>25</v>
      </c>
      <c r="Z1247" s="3">
        <v>9</v>
      </c>
      <c r="AA1247">
        <v>36547</v>
      </c>
    </row>
    <row r="1248" spans="1:27" x14ac:dyDescent="0.3">
      <c r="A1248" s="2">
        <v>45078</v>
      </c>
      <c r="B1248">
        <v>66747.150914407932</v>
      </c>
      <c r="C1248">
        <v>41960</v>
      </c>
      <c r="D1248">
        <f>E1248*0.977</f>
        <v>155314178.5</v>
      </c>
      <c r="E1248">
        <v>158970500</v>
      </c>
      <c r="F1248" s="3">
        <v>19</v>
      </c>
      <c r="G1248" s="3">
        <v>12.6</v>
      </c>
      <c r="H1248" s="3">
        <v>25.1</v>
      </c>
      <c r="I1248" s="3">
        <v>21.9</v>
      </c>
      <c r="J1248" s="3">
        <v>4.5999999999999996</v>
      </c>
      <c r="K1248" s="3">
        <v>110</v>
      </c>
      <c r="L1248" s="3">
        <v>2.8</v>
      </c>
      <c r="M1248" s="3">
        <v>140</v>
      </c>
      <c r="N1248" s="3">
        <v>1.2</v>
      </c>
      <c r="O1248" s="3">
        <v>1018</v>
      </c>
      <c r="P1248" s="3">
        <v>160</v>
      </c>
      <c r="Q1248" s="3">
        <v>13.4</v>
      </c>
      <c r="R1248" s="3">
        <v>47</v>
      </c>
      <c r="S1248" s="3">
        <v>71.8</v>
      </c>
      <c r="T1248" s="3">
        <v>15.6</v>
      </c>
      <c r="U1248" s="3">
        <v>982.3</v>
      </c>
      <c r="V1248" s="3">
        <v>1011.8</v>
      </c>
      <c r="W1248" s="3">
        <v>1003</v>
      </c>
      <c r="X1248" s="3">
        <v>1006.4</v>
      </c>
      <c r="Y1248" s="3">
        <v>25.6</v>
      </c>
      <c r="Z1248" s="3">
        <v>11.8</v>
      </c>
      <c r="AA1248">
        <v>36547</v>
      </c>
    </row>
    <row r="1249" spans="1:27" x14ac:dyDescent="0.3">
      <c r="A1249" s="2">
        <v>45079</v>
      </c>
      <c r="B1249">
        <v>66324.332534968082</v>
      </c>
      <c r="C1249">
        <v>29982.799999999999</v>
      </c>
      <c r="D1249">
        <f t="shared" ref="D1249:D1277" si="39">E1249*0.977</f>
        <v>104946897.5</v>
      </c>
      <c r="E1249">
        <v>107417500</v>
      </c>
      <c r="F1249" s="3">
        <v>21.9</v>
      </c>
      <c r="G1249" s="3">
        <v>17.100000000000001</v>
      </c>
      <c r="H1249" s="3">
        <v>27.2</v>
      </c>
      <c r="I1249" s="3">
        <v>21.9</v>
      </c>
      <c r="J1249" s="3">
        <v>10.7</v>
      </c>
      <c r="K1249" s="3">
        <v>290</v>
      </c>
      <c r="L1249" s="3">
        <v>6</v>
      </c>
      <c r="M1249" s="3">
        <v>290</v>
      </c>
      <c r="N1249" s="3">
        <v>3.1</v>
      </c>
      <c r="O1249" s="3">
        <v>2701</v>
      </c>
      <c r="P1249" s="3">
        <v>290</v>
      </c>
      <c r="Q1249" s="3">
        <v>15</v>
      </c>
      <c r="R1249" s="3">
        <v>42</v>
      </c>
      <c r="S1249" s="3">
        <v>67.400000000000006</v>
      </c>
      <c r="T1249" s="3">
        <v>17.100000000000001</v>
      </c>
      <c r="U1249" s="3">
        <v>977.4</v>
      </c>
      <c r="V1249" s="3">
        <v>1004.9</v>
      </c>
      <c r="W1249" s="3">
        <v>998.9</v>
      </c>
      <c r="X1249" s="3">
        <v>1001.2</v>
      </c>
      <c r="Y1249" s="3">
        <v>29</v>
      </c>
      <c r="Z1249" s="3">
        <v>16.100000000000001</v>
      </c>
      <c r="AA1249">
        <v>36547</v>
      </c>
    </row>
    <row r="1250" spans="1:27" x14ac:dyDescent="0.3">
      <c r="A1250" s="2">
        <v>45080</v>
      </c>
      <c r="B1250">
        <v>52330.487528344667</v>
      </c>
      <c r="C1250">
        <v>21752</v>
      </c>
      <c r="D1250">
        <f t="shared" si="39"/>
        <v>90427505.099999994</v>
      </c>
      <c r="E1250">
        <v>92556300</v>
      </c>
      <c r="F1250" s="3">
        <v>21.1</v>
      </c>
      <c r="G1250" s="3">
        <v>14.2</v>
      </c>
      <c r="H1250" s="3">
        <v>27</v>
      </c>
      <c r="I1250" s="3">
        <v>21.9</v>
      </c>
      <c r="J1250" s="3">
        <v>13</v>
      </c>
      <c r="K1250" s="3">
        <v>290</v>
      </c>
      <c r="L1250" s="3">
        <v>6.1</v>
      </c>
      <c r="M1250" s="3">
        <v>290</v>
      </c>
      <c r="N1250" s="3">
        <v>2.7</v>
      </c>
      <c r="O1250" s="3">
        <v>2293</v>
      </c>
      <c r="P1250" s="3">
        <v>290</v>
      </c>
      <c r="Q1250" s="3">
        <v>11</v>
      </c>
      <c r="R1250" s="3">
        <v>31</v>
      </c>
      <c r="S1250" s="3">
        <v>57.6</v>
      </c>
      <c r="T1250" s="3">
        <v>13.4</v>
      </c>
      <c r="U1250" s="3">
        <v>983</v>
      </c>
      <c r="V1250" s="3">
        <v>1009.4</v>
      </c>
      <c r="W1250" s="3">
        <v>1004.7</v>
      </c>
      <c r="X1250" s="3">
        <v>1007.1</v>
      </c>
      <c r="Y1250" s="3">
        <v>28.5</v>
      </c>
      <c r="Z1250" s="3">
        <v>12.1</v>
      </c>
      <c r="AA1250">
        <v>36547</v>
      </c>
    </row>
    <row r="1251" spans="1:27" x14ac:dyDescent="0.3">
      <c r="A1251" s="2">
        <v>45081</v>
      </c>
      <c r="B1251">
        <v>0</v>
      </c>
      <c r="C1251">
        <v>0</v>
      </c>
      <c r="D1251">
        <f t="shared" si="39"/>
        <v>0</v>
      </c>
      <c r="E1251">
        <v>0</v>
      </c>
      <c r="F1251" s="3">
        <v>20.8</v>
      </c>
      <c r="G1251" s="3">
        <v>12.9</v>
      </c>
      <c r="H1251" s="3">
        <v>27.2</v>
      </c>
      <c r="I1251" s="3">
        <v>21.9</v>
      </c>
      <c r="J1251" s="3">
        <v>11.3</v>
      </c>
      <c r="K1251" s="3">
        <v>290</v>
      </c>
      <c r="L1251" s="3">
        <v>6.7</v>
      </c>
      <c r="M1251" s="3">
        <v>320</v>
      </c>
      <c r="N1251" s="3">
        <v>3.2</v>
      </c>
      <c r="O1251" s="3">
        <v>2772</v>
      </c>
      <c r="P1251" s="3">
        <v>290</v>
      </c>
      <c r="Q1251" s="3">
        <v>9.3000000000000007</v>
      </c>
      <c r="R1251" s="3">
        <v>29</v>
      </c>
      <c r="S1251" s="3">
        <v>50.5</v>
      </c>
      <c r="T1251" s="3">
        <v>11.8</v>
      </c>
      <c r="U1251" s="3">
        <v>985.7</v>
      </c>
      <c r="V1251" s="3">
        <v>1011.7</v>
      </c>
      <c r="W1251" s="3">
        <v>1007.9</v>
      </c>
      <c r="X1251" s="3">
        <v>1009.9</v>
      </c>
      <c r="Y1251" s="3">
        <v>28</v>
      </c>
      <c r="Z1251" s="3">
        <v>10.1</v>
      </c>
      <c r="AA1251">
        <v>36547</v>
      </c>
    </row>
    <row r="1252" spans="1:27" x14ac:dyDescent="0.3">
      <c r="A1252" s="2">
        <v>45082</v>
      </c>
      <c r="B1252">
        <v>75585.546732819479</v>
      </c>
      <c r="C1252">
        <v>37642</v>
      </c>
      <c r="D1252">
        <f t="shared" si="39"/>
        <v>160152868.69999999</v>
      </c>
      <c r="E1252">
        <v>163923100</v>
      </c>
      <c r="F1252" s="3">
        <v>21.1</v>
      </c>
      <c r="G1252" s="3">
        <v>13.1</v>
      </c>
      <c r="H1252" s="3">
        <v>26.5</v>
      </c>
      <c r="I1252" s="3">
        <v>21.9</v>
      </c>
      <c r="J1252" s="3">
        <v>12.4</v>
      </c>
      <c r="K1252" s="3">
        <v>320</v>
      </c>
      <c r="L1252" s="3">
        <v>7.1</v>
      </c>
      <c r="M1252" s="3">
        <v>320</v>
      </c>
      <c r="N1252" s="3">
        <v>3.1</v>
      </c>
      <c r="O1252" s="3">
        <v>2721</v>
      </c>
      <c r="P1252" s="3">
        <v>320</v>
      </c>
      <c r="Q1252" s="3">
        <v>11.7</v>
      </c>
      <c r="R1252" s="3">
        <v>41</v>
      </c>
      <c r="S1252" s="3">
        <v>56.5</v>
      </c>
      <c r="T1252" s="3">
        <v>13.8</v>
      </c>
      <c r="U1252" s="3">
        <v>986</v>
      </c>
      <c r="V1252" s="3">
        <v>1012.2</v>
      </c>
      <c r="W1252" s="3">
        <v>1008.2</v>
      </c>
      <c r="X1252" s="3">
        <v>1010.2</v>
      </c>
      <c r="Y1252" s="3">
        <v>26.9</v>
      </c>
      <c r="Z1252" s="3">
        <v>11.2</v>
      </c>
      <c r="AA1252">
        <v>36547</v>
      </c>
    </row>
    <row r="1253" spans="1:27" x14ac:dyDescent="0.3">
      <c r="A1253" s="2">
        <v>45083</v>
      </c>
      <c r="B1253">
        <v>93827.545778561354</v>
      </c>
      <c r="C1253">
        <v>31740</v>
      </c>
      <c r="D1253">
        <f t="shared" si="39"/>
        <v>153181582.90000001</v>
      </c>
      <c r="E1253">
        <v>156787700</v>
      </c>
      <c r="F1253" s="3">
        <v>21.4</v>
      </c>
      <c r="G1253" s="3">
        <v>16.100000000000001</v>
      </c>
      <c r="H1253" s="3">
        <v>27.7</v>
      </c>
      <c r="I1253" s="3">
        <v>21.9</v>
      </c>
      <c r="J1253" s="3">
        <v>10.3</v>
      </c>
      <c r="K1253" s="3">
        <v>290</v>
      </c>
      <c r="L1253" s="3">
        <v>6.7</v>
      </c>
      <c r="M1253" s="3">
        <v>320</v>
      </c>
      <c r="N1253" s="3">
        <v>3.3</v>
      </c>
      <c r="O1253" s="3">
        <v>2869</v>
      </c>
      <c r="P1253" s="3">
        <v>320</v>
      </c>
      <c r="Q1253" s="3">
        <v>13</v>
      </c>
      <c r="R1253" s="3">
        <v>35</v>
      </c>
      <c r="S1253" s="3">
        <v>60.3</v>
      </c>
      <c r="T1253" s="3">
        <v>15</v>
      </c>
      <c r="U1253" s="3">
        <v>982.2</v>
      </c>
      <c r="V1253" s="3">
        <v>1010.1</v>
      </c>
      <c r="W1253" s="3">
        <v>1003.2</v>
      </c>
      <c r="X1253" s="3">
        <v>1006.2</v>
      </c>
      <c r="Y1253" s="3">
        <v>28.9</v>
      </c>
      <c r="Z1253" s="3">
        <v>16.100000000000001</v>
      </c>
      <c r="AA1253">
        <v>36547</v>
      </c>
    </row>
    <row r="1254" spans="1:27" x14ac:dyDescent="0.3">
      <c r="A1254" s="2">
        <v>45084</v>
      </c>
      <c r="B1254">
        <v>78036.245168929105</v>
      </c>
      <c r="C1254">
        <v>34930</v>
      </c>
      <c r="D1254">
        <f t="shared" si="39"/>
        <v>133267391.89999999</v>
      </c>
      <c r="E1254">
        <v>136404700</v>
      </c>
      <c r="F1254" s="3">
        <v>21.2</v>
      </c>
      <c r="G1254" s="3">
        <v>17.7</v>
      </c>
      <c r="H1254" s="3">
        <v>26</v>
      </c>
      <c r="I1254" s="3">
        <v>21.9</v>
      </c>
      <c r="J1254" s="3">
        <v>10.4</v>
      </c>
      <c r="K1254" s="3">
        <v>320</v>
      </c>
      <c r="L1254" s="3">
        <v>7.4</v>
      </c>
      <c r="M1254" s="3">
        <v>320</v>
      </c>
      <c r="N1254" s="3">
        <v>3.4</v>
      </c>
      <c r="O1254" s="3">
        <v>2918</v>
      </c>
      <c r="P1254" s="3">
        <v>320</v>
      </c>
      <c r="Q1254" s="3">
        <v>15.3</v>
      </c>
      <c r="R1254" s="3">
        <v>54</v>
      </c>
      <c r="S1254" s="3">
        <v>70</v>
      </c>
      <c r="T1254" s="3">
        <v>17.5</v>
      </c>
      <c r="U1254" s="3">
        <v>984.2</v>
      </c>
      <c r="V1254" s="3">
        <v>1010.2</v>
      </c>
      <c r="W1254" s="3">
        <v>1006.6</v>
      </c>
      <c r="X1254" s="3">
        <v>1008.2</v>
      </c>
      <c r="Y1254" s="3">
        <v>27.4</v>
      </c>
      <c r="Z1254" s="3">
        <v>16.8</v>
      </c>
      <c r="AA1254">
        <v>36547</v>
      </c>
    </row>
    <row r="1255" spans="1:27" x14ac:dyDescent="0.3">
      <c r="A1255" s="2">
        <v>45085</v>
      </c>
      <c r="B1255">
        <v>69779.564257417733</v>
      </c>
      <c r="C1255">
        <v>35800</v>
      </c>
      <c r="D1255">
        <f t="shared" si="39"/>
        <v>125946926.3</v>
      </c>
      <c r="E1255">
        <v>128911900</v>
      </c>
      <c r="F1255" s="3">
        <v>20.7</v>
      </c>
      <c r="G1255" s="3">
        <v>15.8</v>
      </c>
      <c r="H1255" s="3">
        <v>28.6</v>
      </c>
      <c r="I1255" s="3">
        <v>24.6</v>
      </c>
      <c r="J1255" s="3">
        <v>14.3</v>
      </c>
      <c r="K1255" s="3">
        <v>230</v>
      </c>
      <c r="L1255" s="3">
        <v>7.6</v>
      </c>
      <c r="M1255" s="3">
        <v>250</v>
      </c>
      <c r="N1255" s="3">
        <v>1.8</v>
      </c>
      <c r="O1255" s="3">
        <v>1561</v>
      </c>
      <c r="P1255" s="3">
        <v>320</v>
      </c>
      <c r="Q1255" s="3">
        <v>15.8</v>
      </c>
      <c r="R1255" s="3">
        <v>40</v>
      </c>
      <c r="S1255" s="3">
        <v>77.599999999999994</v>
      </c>
      <c r="T1255" s="3">
        <v>18.100000000000001</v>
      </c>
      <c r="U1255" s="3">
        <v>980.5</v>
      </c>
      <c r="V1255" s="3">
        <v>1008</v>
      </c>
      <c r="W1255" s="3">
        <v>1000.9</v>
      </c>
      <c r="X1255" s="3">
        <v>1004.5</v>
      </c>
      <c r="Y1255" s="3">
        <v>27.7</v>
      </c>
      <c r="Z1255" s="3">
        <v>13</v>
      </c>
      <c r="AA1255">
        <v>36547</v>
      </c>
    </row>
    <row r="1256" spans="1:27" x14ac:dyDescent="0.3">
      <c r="A1256" s="2">
        <v>45086</v>
      </c>
      <c r="B1256">
        <v>78303.478705433416</v>
      </c>
      <c r="C1256">
        <v>30500</v>
      </c>
      <c r="D1256">
        <f t="shared" si="39"/>
        <v>126811669</v>
      </c>
      <c r="E1256">
        <v>129797000</v>
      </c>
      <c r="F1256" s="3">
        <v>21.3</v>
      </c>
      <c r="G1256" s="3">
        <v>15.7</v>
      </c>
      <c r="H1256" s="3">
        <v>27.4</v>
      </c>
      <c r="I1256" s="3">
        <v>0.1</v>
      </c>
      <c r="J1256" s="3">
        <v>9.8000000000000007</v>
      </c>
      <c r="K1256" s="3">
        <v>320</v>
      </c>
      <c r="L1256" s="3">
        <v>5.7</v>
      </c>
      <c r="M1256" s="3">
        <v>320</v>
      </c>
      <c r="N1256" s="3">
        <v>2.2000000000000002</v>
      </c>
      <c r="O1256" s="3">
        <v>1897</v>
      </c>
      <c r="P1256" s="3">
        <v>290</v>
      </c>
      <c r="Q1256" s="3">
        <v>13.3</v>
      </c>
      <c r="R1256" s="3">
        <v>28</v>
      </c>
      <c r="S1256" s="3">
        <v>65.5</v>
      </c>
      <c r="T1256" s="3">
        <v>15.5</v>
      </c>
      <c r="U1256" s="3">
        <v>979.8</v>
      </c>
      <c r="V1256" s="3">
        <v>1006.7</v>
      </c>
      <c r="W1256" s="3">
        <v>1002.3</v>
      </c>
      <c r="X1256" s="3">
        <v>1003.8</v>
      </c>
      <c r="Y1256" s="3">
        <v>27.3</v>
      </c>
      <c r="Z1256" s="3">
        <v>13.9</v>
      </c>
      <c r="AA1256">
        <v>36547</v>
      </c>
    </row>
    <row r="1257" spans="1:27" x14ac:dyDescent="0.3">
      <c r="A1257" s="2">
        <v>45087</v>
      </c>
      <c r="B1257">
        <v>65383.835708196333</v>
      </c>
      <c r="C1257">
        <v>6580</v>
      </c>
      <c r="D1257">
        <f t="shared" si="39"/>
        <v>26654416.300000001</v>
      </c>
      <c r="E1257">
        <v>27281900</v>
      </c>
      <c r="F1257" s="3">
        <v>20.7</v>
      </c>
      <c r="G1257" s="3">
        <v>15.1</v>
      </c>
      <c r="H1257" s="3">
        <v>28.3</v>
      </c>
      <c r="I1257" s="3">
        <v>1.5</v>
      </c>
      <c r="J1257" s="3">
        <v>8.6</v>
      </c>
      <c r="K1257" s="3">
        <v>110</v>
      </c>
      <c r="L1257" s="3">
        <v>4.7</v>
      </c>
      <c r="M1257" s="3">
        <v>110</v>
      </c>
      <c r="N1257" s="3">
        <v>1.2</v>
      </c>
      <c r="O1257" s="3">
        <v>1025</v>
      </c>
      <c r="P1257" s="3">
        <v>140</v>
      </c>
      <c r="Q1257" s="3">
        <v>15.4</v>
      </c>
      <c r="R1257" s="3">
        <v>37</v>
      </c>
      <c r="S1257" s="3">
        <v>75.099999999999994</v>
      </c>
      <c r="T1257" s="3">
        <v>17.600000000000001</v>
      </c>
      <c r="U1257" s="3">
        <v>981.7</v>
      </c>
      <c r="V1257" s="3">
        <v>1007.1</v>
      </c>
      <c r="W1257" s="3">
        <v>1003</v>
      </c>
      <c r="X1257" s="3">
        <v>1005.7</v>
      </c>
      <c r="Y1257" s="3">
        <v>27.4</v>
      </c>
      <c r="Z1257" s="3">
        <v>14.2</v>
      </c>
      <c r="AA1257">
        <v>36547</v>
      </c>
    </row>
    <row r="1258" spans="1:27" x14ac:dyDescent="0.3">
      <c r="A1258" s="2">
        <v>45088</v>
      </c>
      <c r="B1258">
        <v>0</v>
      </c>
      <c r="C1258">
        <v>0</v>
      </c>
      <c r="D1258">
        <f t="shared" si="39"/>
        <v>0</v>
      </c>
      <c r="E1258">
        <v>0</v>
      </c>
      <c r="F1258" s="3">
        <v>20.9</v>
      </c>
      <c r="G1258" s="3">
        <v>16.600000000000001</v>
      </c>
      <c r="H1258" s="3">
        <v>28</v>
      </c>
      <c r="I1258" s="3">
        <v>7</v>
      </c>
      <c r="J1258" s="3">
        <v>10.3</v>
      </c>
      <c r="K1258" s="3">
        <v>290</v>
      </c>
      <c r="L1258" s="3">
        <v>6.1</v>
      </c>
      <c r="M1258" s="3">
        <v>320</v>
      </c>
      <c r="N1258" s="3">
        <v>1.6</v>
      </c>
      <c r="O1258" s="3">
        <v>1361</v>
      </c>
      <c r="P1258" s="3">
        <v>160</v>
      </c>
      <c r="Q1258" s="3">
        <v>17.7</v>
      </c>
      <c r="R1258" s="3">
        <v>46</v>
      </c>
      <c r="S1258" s="3">
        <v>85.3</v>
      </c>
      <c r="T1258" s="3">
        <v>20.3</v>
      </c>
      <c r="U1258" s="3">
        <v>981.5</v>
      </c>
      <c r="V1258" s="3">
        <v>1007.3</v>
      </c>
      <c r="W1258" s="3">
        <v>1002.6</v>
      </c>
      <c r="X1258" s="3">
        <v>1005.5</v>
      </c>
      <c r="Y1258" s="3">
        <v>27.2</v>
      </c>
      <c r="Z1258" s="3">
        <v>16</v>
      </c>
      <c r="AA1258">
        <v>36547</v>
      </c>
    </row>
    <row r="1259" spans="1:27" x14ac:dyDescent="0.3">
      <c r="A1259" s="2">
        <v>45089</v>
      </c>
      <c r="B1259">
        <v>67130.958406931473</v>
      </c>
      <c r="C1259">
        <v>43325</v>
      </c>
      <c r="D1259">
        <f t="shared" si="39"/>
        <v>176259983.79999998</v>
      </c>
      <c r="E1259">
        <v>180409400</v>
      </c>
      <c r="F1259" s="3">
        <v>20.399999999999999</v>
      </c>
      <c r="G1259" s="3">
        <v>17.3</v>
      </c>
      <c r="H1259" s="3">
        <v>27</v>
      </c>
      <c r="I1259" s="3">
        <v>6.5</v>
      </c>
      <c r="J1259" s="3">
        <v>6</v>
      </c>
      <c r="K1259" s="3">
        <v>290</v>
      </c>
      <c r="L1259" s="3">
        <v>3.7</v>
      </c>
      <c r="M1259" s="3">
        <v>270</v>
      </c>
      <c r="N1259" s="3">
        <v>1.4</v>
      </c>
      <c r="O1259" s="3">
        <v>1252</v>
      </c>
      <c r="P1259" s="3">
        <v>290</v>
      </c>
      <c r="Q1259" s="3">
        <v>17.8</v>
      </c>
      <c r="R1259" s="3">
        <v>55</v>
      </c>
      <c r="S1259" s="3">
        <v>87.3</v>
      </c>
      <c r="T1259" s="3">
        <v>20.399999999999999</v>
      </c>
      <c r="U1259" s="3">
        <v>981.4</v>
      </c>
      <c r="V1259" s="3">
        <v>1007.5</v>
      </c>
      <c r="W1259" s="3">
        <v>1003.2</v>
      </c>
      <c r="X1259" s="3">
        <v>1005.5</v>
      </c>
      <c r="Y1259" s="3">
        <v>24.9</v>
      </c>
      <c r="Z1259" s="3">
        <v>16.899999999999999</v>
      </c>
      <c r="AA1259">
        <v>36547</v>
      </c>
    </row>
    <row r="1260" spans="1:27" x14ac:dyDescent="0.3">
      <c r="A1260" s="2">
        <v>45090</v>
      </c>
      <c r="B1260">
        <v>71668.928490124119</v>
      </c>
      <c r="C1260">
        <v>28315</v>
      </c>
      <c r="D1260">
        <f t="shared" si="39"/>
        <v>112121985.5</v>
      </c>
      <c r="E1260">
        <v>114761500</v>
      </c>
      <c r="F1260" s="3">
        <v>19.100000000000001</v>
      </c>
      <c r="G1260" s="3">
        <v>15.3</v>
      </c>
      <c r="H1260" s="3">
        <v>25.2</v>
      </c>
      <c r="I1260" s="3">
        <v>38.4</v>
      </c>
      <c r="J1260" s="3">
        <v>11.6</v>
      </c>
      <c r="K1260" s="3">
        <v>230</v>
      </c>
      <c r="L1260" s="3">
        <v>5.8</v>
      </c>
      <c r="M1260" s="3">
        <v>320</v>
      </c>
      <c r="N1260" s="3">
        <v>1.3</v>
      </c>
      <c r="O1260" s="3">
        <v>1095</v>
      </c>
      <c r="P1260" s="3">
        <v>20</v>
      </c>
      <c r="Q1260" s="3">
        <v>16.7</v>
      </c>
      <c r="R1260" s="3">
        <v>58</v>
      </c>
      <c r="S1260" s="3">
        <v>87.6</v>
      </c>
      <c r="T1260" s="3">
        <v>19.100000000000001</v>
      </c>
      <c r="U1260" s="3">
        <v>980.2</v>
      </c>
      <c r="V1260" s="3">
        <v>1005.7</v>
      </c>
      <c r="W1260" s="3">
        <v>1002.5</v>
      </c>
      <c r="X1260" s="3">
        <v>1004.3</v>
      </c>
      <c r="Y1260" s="3">
        <v>21.2</v>
      </c>
      <c r="Z1260" s="3">
        <v>13.2</v>
      </c>
      <c r="AA1260">
        <v>36547</v>
      </c>
    </row>
    <row r="1261" spans="1:27" x14ac:dyDescent="0.3">
      <c r="A1261" s="2">
        <v>45091</v>
      </c>
      <c r="B1261">
        <v>67269.324333559693</v>
      </c>
      <c r="C1261">
        <v>36840</v>
      </c>
      <c r="D1261">
        <f t="shared" si="39"/>
        <v>157340769.59999999</v>
      </c>
      <c r="E1261">
        <v>161044800</v>
      </c>
      <c r="F1261" s="3">
        <v>19.2</v>
      </c>
      <c r="G1261" s="3">
        <v>13.6</v>
      </c>
      <c r="H1261" s="3">
        <v>26</v>
      </c>
      <c r="I1261" s="3">
        <v>8.9</v>
      </c>
      <c r="J1261" s="3">
        <v>8.1999999999999993</v>
      </c>
      <c r="K1261" s="3">
        <v>290</v>
      </c>
      <c r="L1261" s="3">
        <v>4.7</v>
      </c>
      <c r="M1261" s="3">
        <v>320</v>
      </c>
      <c r="N1261" s="3">
        <v>1.6</v>
      </c>
      <c r="O1261" s="3">
        <v>1411</v>
      </c>
      <c r="P1261" s="3">
        <v>290</v>
      </c>
      <c r="Q1261" s="3">
        <v>15.3</v>
      </c>
      <c r="R1261" s="3">
        <v>46</v>
      </c>
      <c r="S1261" s="3">
        <v>81</v>
      </c>
      <c r="T1261" s="3">
        <v>17.399999999999999</v>
      </c>
      <c r="U1261" s="3">
        <v>981.9</v>
      </c>
      <c r="V1261" s="3">
        <v>1009.4</v>
      </c>
      <c r="W1261" s="3">
        <v>1003.8</v>
      </c>
      <c r="X1261" s="3">
        <v>1006.2</v>
      </c>
      <c r="Y1261" s="3">
        <v>24</v>
      </c>
      <c r="Z1261" s="3">
        <v>12</v>
      </c>
      <c r="AA1261">
        <v>36547</v>
      </c>
    </row>
    <row r="1262" spans="1:27" x14ac:dyDescent="0.3">
      <c r="A1262" s="2">
        <v>45092</v>
      </c>
      <c r="B1262">
        <v>71685.777600333065</v>
      </c>
      <c r="C1262">
        <v>23060</v>
      </c>
      <c r="D1262">
        <f t="shared" si="39"/>
        <v>91913131.299999997</v>
      </c>
      <c r="E1262">
        <v>94076900</v>
      </c>
      <c r="F1262" s="3">
        <v>17.100000000000001</v>
      </c>
      <c r="G1262" s="3">
        <v>13.3</v>
      </c>
      <c r="H1262" s="3">
        <v>23</v>
      </c>
      <c r="I1262" s="3">
        <v>11.2</v>
      </c>
      <c r="J1262" s="3">
        <v>10.7</v>
      </c>
      <c r="K1262" s="3">
        <v>20</v>
      </c>
      <c r="L1262" s="3">
        <v>6.1</v>
      </c>
      <c r="M1262" s="3">
        <v>20</v>
      </c>
      <c r="N1262" s="3">
        <v>1.1000000000000001</v>
      </c>
      <c r="O1262" s="3">
        <v>959</v>
      </c>
      <c r="P1262" s="3">
        <v>140</v>
      </c>
      <c r="Q1262" s="3">
        <v>15.8</v>
      </c>
      <c r="R1262" s="3">
        <v>67</v>
      </c>
      <c r="S1262" s="3">
        <v>92.8</v>
      </c>
      <c r="T1262" s="3">
        <v>18</v>
      </c>
      <c r="U1262" s="3">
        <v>984.8</v>
      </c>
      <c r="V1262" s="3">
        <v>1011.4</v>
      </c>
      <c r="W1262" s="3">
        <v>1007.1</v>
      </c>
      <c r="X1262" s="3">
        <v>1009.3</v>
      </c>
      <c r="Y1262" s="3">
        <v>19.7</v>
      </c>
      <c r="Z1262" s="3">
        <v>12.3</v>
      </c>
      <c r="AA1262">
        <v>36547</v>
      </c>
    </row>
    <row r="1263" spans="1:27" x14ac:dyDescent="0.3">
      <c r="A1263" s="2">
        <v>45093</v>
      </c>
      <c r="B1263">
        <v>71604.944248903819</v>
      </c>
      <c r="C1263">
        <v>30716</v>
      </c>
      <c r="D1263">
        <f t="shared" si="39"/>
        <v>144436455.90000001</v>
      </c>
      <c r="E1263">
        <v>147836700</v>
      </c>
      <c r="F1263" s="3">
        <v>21.9</v>
      </c>
      <c r="G1263" s="3">
        <v>14.4</v>
      </c>
      <c r="H1263" s="3">
        <v>29.2</v>
      </c>
      <c r="I1263" s="3">
        <v>11.2</v>
      </c>
      <c r="J1263" s="3">
        <v>9.3000000000000007</v>
      </c>
      <c r="K1263" s="3">
        <v>320</v>
      </c>
      <c r="L1263" s="3">
        <v>5.7</v>
      </c>
      <c r="M1263" s="3">
        <v>320</v>
      </c>
      <c r="N1263" s="3">
        <v>2.1</v>
      </c>
      <c r="O1263" s="3">
        <v>1838</v>
      </c>
      <c r="P1263" s="3">
        <v>290</v>
      </c>
      <c r="Q1263" s="3">
        <v>16.600000000000001</v>
      </c>
      <c r="R1263" s="3">
        <v>50</v>
      </c>
      <c r="S1263" s="3">
        <v>75.3</v>
      </c>
      <c r="T1263" s="3">
        <v>18.899999999999999</v>
      </c>
      <c r="U1263" s="3">
        <v>988.2</v>
      </c>
      <c r="V1263" s="3">
        <v>1014.6</v>
      </c>
      <c r="W1263" s="3">
        <v>1010.3</v>
      </c>
      <c r="X1263" s="3">
        <v>1012.3</v>
      </c>
      <c r="Y1263" s="3">
        <v>24.7</v>
      </c>
      <c r="Z1263" s="3">
        <v>13.4</v>
      </c>
      <c r="AA1263">
        <v>36547</v>
      </c>
    </row>
    <row r="1264" spans="1:27" x14ac:dyDescent="0.3">
      <c r="A1264" s="2">
        <v>45094</v>
      </c>
      <c r="B1264">
        <v>64793.96966753032</v>
      </c>
      <c r="C1264">
        <v>6030</v>
      </c>
      <c r="D1264">
        <f t="shared" si="39"/>
        <v>27462981.5</v>
      </c>
      <c r="E1264">
        <v>28109500</v>
      </c>
      <c r="F1264" s="3">
        <v>24.5</v>
      </c>
      <c r="G1264" s="3">
        <v>15.8</v>
      </c>
      <c r="H1264" s="3">
        <v>31.5</v>
      </c>
      <c r="I1264" s="3">
        <v>11.2</v>
      </c>
      <c r="J1264" s="3">
        <v>9.1</v>
      </c>
      <c r="K1264" s="3">
        <v>290</v>
      </c>
      <c r="L1264" s="3">
        <v>5.4</v>
      </c>
      <c r="M1264" s="3">
        <v>320</v>
      </c>
      <c r="N1264" s="3">
        <v>2.2000000000000002</v>
      </c>
      <c r="O1264" s="3">
        <v>1927</v>
      </c>
      <c r="P1264" s="3">
        <v>290</v>
      </c>
      <c r="Q1264" s="3">
        <v>16.600000000000001</v>
      </c>
      <c r="R1264" s="3">
        <v>39</v>
      </c>
      <c r="S1264" s="3">
        <v>64.900000000000006</v>
      </c>
      <c r="T1264" s="3">
        <v>18.899999999999999</v>
      </c>
      <c r="U1264" s="3">
        <v>987.3</v>
      </c>
      <c r="V1264" s="3">
        <v>1014.3</v>
      </c>
      <c r="W1264" s="3">
        <v>1008.9</v>
      </c>
      <c r="X1264" s="3">
        <v>1011.2</v>
      </c>
      <c r="Y1264" s="3">
        <v>28.3</v>
      </c>
      <c r="Z1264" s="3">
        <v>14.5</v>
      </c>
      <c r="AA1264">
        <v>36547</v>
      </c>
    </row>
    <row r="1265" spans="1:27" x14ac:dyDescent="0.3">
      <c r="A1265" s="2">
        <v>45095</v>
      </c>
      <c r="B1265">
        <v>0</v>
      </c>
      <c r="C1265">
        <v>0</v>
      </c>
      <c r="D1265">
        <f t="shared" si="39"/>
        <v>0</v>
      </c>
      <c r="E1265">
        <v>0</v>
      </c>
      <c r="F1265" s="3">
        <v>25.1</v>
      </c>
      <c r="G1265" s="3">
        <v>18.3</v>
      </c>
      <c r="H1265" s="3">
        <v>32.200000000000003</v>
      </c>
      <c r="I1265" s="3">
        <v>11.2</v>
      </c>
      <c r="J1265" s="3">
        <v>6.3</v>
      </c>
      <c r="K1265" s="3">
        <v>250</v>
      </c>
      <c r="L1265" s="3">
        <v>3.6</v>
      </c>
      <c r="M1265" s="3">
        <v>290</v>
      </c>
      <c r="N1265" s="3">
        <v>1.2</v>
      </c>
      <c r="O1265" s="3">
        <v>1041</v>
      </c>
      <c r="P1265" s="3">
        <v>160</v>
      </c>
      <c r="Q1265" s="3">
        <v>17.899999999999999</v>
      </c>
      <c r="R1265" s="3">
        <v>42</v>
      </c>
      <c r="S1265" s="3">
        <v>67.099999999999994</v>
      </c>
      <c r="T1265" s="3">
        <v>20.6</v>
      </c>
      <c r="U1265" s="3">
        <v>983.1</v>
      </c>
      <c r="V1265" s="3">
        <v>1009.4</v>
      </c>
      <c r="W1265" s="3">
        <v>1004.1</v>
      </c>
      <c r="X1265" s="3">
        <v>1006.8</v>
      </c>
      <c r="Y1265" s="3">
        <v>31.5</v>
      </c>
      <c r="Z1265" s="3">
        <v>17.2</v>
      </c>
      <c r="AA1265">
        <v>36547</v>
      </c>
    </row>
    <row r="1266" spans="1:27" x14ac:dyDescent="0.3">
      <c r="A1266" s="2">
        <v>45096</v>
      </c>
      <c r="B1266">
        <v>73595.829341947494</v>
      </c>
      <c r="C1266">
        <v>38700</v>
      </c>
      <c r="D1266">
        <f t="shared" si="39"/>
        <v>164096920</v>
      </c>
      <c r="E1266">
        <v>167960000</v>
      </c>
      <c r="F1266" s="3">
        <v>24.2</v>
      </c>
      <c r="G1266" s="3">
        <v>18.2</v>
      </c>
      <c r="H1266" s="3">
        <v>31.2</v>
      </c>
      <c r="I1266" s="3">
        <v>11.2</v>
      </c>
      <c r="J1266" s="3">
        <v>6.5</v>
      </c>
      <c r="K1266" s="3">
        <v>200</v>
      </c>
      <c r="L1266" s="3">
        <v>3.7</v>
      </c>
      <c r="M1266" s="3">
        <v>160</v>
      </c>
      <c r="N1266" s="3">
        <v>1.6</v>
      </c>
      <c r="O1266" s="3">
        <v>1418</v>
      </c>
      <c r="P1266" s="3">
        <v>160</v>
      </c>
      <c r="Q1266" s="3">
        <v>17</v>
      </c>
      <c r="R1266" s="3">
        <v>42</v>
      </c>
      <c r="S1266" s="3">
        <v>67.099999999999994</v>
      </c>
      <c r="T1266" s="3">
        <v>19.399999999999999</v>
      </c>
      <c r="U1266" s="3">
        <v>983.7</v>
      </c>
      <c r="V1266" s="3">
        <v>1009.6</v>
      </c>
      <c r="W1266" s="3">
        <v>1004.8</v>
      </c>
      <c r="X1266" s="3">
        <v>1007.5</v>
      </c>
      <c r="Y1266" s="3">
        <v>31.4</v>
      </c>
      <c r="Z1266" s="3">
        <v>17.399999999999999</v>
      </c>
      <c r="AA1266">
        <v>36547</v>
      </c>
    </row>
    <row r="1267" spans="1:27" x14ac:dyDescent="0.3">
      <c r="A1267" s="2">
        <v>45097</v>
      </c>
      <c r="B1267">
        <v>81489.650514069755</v>
      </c>
      <c r="C1267">
        <v>42580</v>
      </c>
      <c r="D1267">
        <f t="shared" si="39"/>
        <v>188224228.09999999</v>
      </c>
      <c r="E1267">
        <v>192655300</v>
      </c>
      <c r="F1267" s="3">
        <v>20.9</v>
      </c>
      <c r="G1267" s="3">
        <v>16.100000000000001</v>
      </c>
      <c r="H1267" s="3">
        <v>25.2</v>
      </c>
      <c r="I1267" s="3">
        <v>0</v>
      </c>
      <c r="J1267" s="3">
        <v>3.9</v>
      </c>
      <c r="K1267" s="3">
        <v>110</v>
      </c>
      <c r="L1267" s="3">
        <v>2.2000000000000002</v>
      </c>
      <c r="M1267" s="3">
        <v>140</v>
      </c>
      <c r="N1267" s="3">
        <v>1.2</v>
      </c>
      <c r="O1267" s="3">
        <v>1012</v>
      </c>
      <c r="P1267" s="3">
        <v>320</v>
      </c>
      <c r="Q1267" s="3">
        <v>15.9</v>
      </c>
      <c r="R1267" s="3">
        <v>52</v>
      </c>
      <c r="S1267" s="3">
        <v>75.099999999999994</v>
      </c>
      <c r="T1267" s="3">
        <v>18.100000000000001</v>
      </c>
      <c r="U1267" s="3">
        <v>982.5</v>
      </c>
      <c r="V1267" s="3">
        <v>1009.3</v>
      </c>
      <c r="W1267" s="3">
        <v>1004.4</v>
      </c>
      <c r="X1267" s="3">
        <v>1006.6</v>
      </c>
      <c r="Y1267" s="3">
        <v>26.6</v>
      </c>
      <c r="Z1267" s="3">
        <v>15.3</v>
      </c>
      <c r="AA1267">
        <v>36547</v>
      </c>
    </row>
    <row r="1268" spans="1:27" x14ac:dyDescent="0.3">
      <c r="A1268" s="2">
        <v>45098</v>
      </c>
      <c r="B1268">
        <v>89375.355188261878</v>
      </c>
      <c r="C1268">
        <v>17220</v>
      </c>
      <c r="D1268">
        <f t="shared" si="39"/>
        <v>82393829.5</v>
      </c>
      <c r="E1268">
        <v>84333500</v>
      </c>
      <c r="F1268" s="3">
        <v>18.8</v>
      </c>
      <c r="G1268" s="3">
        <v>16.3</v>
      </c>
      <c r="H1268" s="3">
        <v>20.8</v>
      </c>
      <c r="I1268" s="3">
        <v>51.2</v>
      </c>
      <c r="J1268" s="3">
        <v>4</v>
      </c>
      <c r="K1268" s="3">
        <v>270</v>
      </c>
      <c r="L1268" s="3">
        <v>2.5</v>
      </c>
      <c r="M1268" s="3">
        <v>270</v>
      </c>
      <c r="N1268" s="3">
        <v>0.5</v>
      </c>
      <c r="O1268" s="3">
        <v>389</v>
      </c>
      <c r="P1268" s="3">
        <v>320</v>
      </c>
      <c r="Q1268" s="3">
        <v>18.7</v>
      </c>
      <c r="R1268" s="3">
        <v>88</v>
      </c>
      <c r="S1268" s="3">
        <v>99.8</v>
      </c>
      <c r="T1268" s="3">
        <v>21.7</v>
      </c>
      <c r="U1268" s="3">
        <v>978.1</v>
      </c>
      <c r="V1268" s="3">
        <v>1005.3</v>
      </c>
      <c r="W1268" s="3">
        <v>1000.2</v>
      </c>
      <c r="X1268" s="3">
        <v>1002.3</v>
      </c>
      <c r="Y1268" s="3">
        <v>21.7</v>
      </c>
      <c r="Z1268" s="3">
        <v>16.3</v>
      </c>
      <c r="AA1268">
        <v>36547</v>
      </c>
    </row>
    <row r="1269" spans="1:27" x14ac:dyDescent="0.3">
      <c r="A1269" s="2">
        <v>45099</v>
      </c>
      <c r="B1269">
        <v>75045.71019965141</v>
      </c>
      <c r="C1269">
        <v>22565</v>
      </c>
      <c r="D1269">
        <f t="shared" si="39"/>
        <v>90804724.799999997</v>
      </c>
      <c r="E1269">
        <v>92942400</v>
      </c>
      <c r="F1269" s="3">
        <v>21.2</v>
      </c>
      <c r="G1269" s="3">
        <v>17.899999999999999</v>
      </c>
      <c r="H1269" s="3">
        <v>26.4</v>
      </c>
      <c r="I1269" s="3">
        <v>3.8</v>
      </c>
      <c r="J1269" s="3">
        <v>10.4</v>
      </c>
      <c r="K1269" s="3">
        <v>290</v>
      </c>
      <c r="L1269" s="3">
        <v>6.7</v>
      </c>
      <c r="M1269" s="3">
        <v>320</v>
      </c>
      <c r="N1269" s="3">
        <v>2.9</v>
      </c>
      <c r="O1269" s="3">
        <v>2521</v>
      </c>
      <c r="P1269" s="3">
        <v>320</v>
      </c>
      <c r="Q1269" s="3">
        <v>17.5</v>
      </c>
      <c r="R1269" s="3">
        <v>55</v>
      </c>
      <c r="S1269" s="3">
        <v>81.599999999999994</v>
      </c>
      <c r="T1269" s="3">
        <v>20.100000000000001</v>
      </c>
      <c r="U1269" s="3">
        <v>979.1</v>
      </c>
      <c r="V1269" s="3">
        <v>1005.8</v>
      </c>
      <c r="W1269" s="3">
        <v>1001.5</v>
      </c>
      <c r="X1269" s="3">
        <v>1003</v>
      </c>
      <c r="Y1269" s="3">
        <v>24.3</v>
      </c>
      <c r="Z1269" s="3">
        <v>16.8</v>
      </c>
      <c r="AA1269">
        <v>36547</v>
      </c>
    </row>
    <row r="1270" spans="1:27" x14ac:dyDescent="0.3">
      <c r="A1270" s="2">
        <v>45100</v>
      </c>
      <c r="B1270">
        <v>77926.816666985978</v>
      </c>
      <c r="C1270">
        <v>20170</v>
      </c>
      <c r="D1270">
        <f t="shared" si="39"/>
        <v>114006911.59999999</v>
      </c>
      <c r="E1270">
        <v>116690800</v>
      </c>
      <c r="F1270" s="3">
        <v>22.4</v>
      </c>
      <c r="G1270" s="3">
        <v>15.4</v>
      </c>
      <c r="H1270" s="3">
        <v>29</v>
      </c>
      <c r="I1270" s="3">
        <v>3.8</v>
      </c>
      <c r="J1270" s="3">
        <v>4.9000000000000004</v>
      </c>
      <c r="K1270" s="3">
        <v>160</v>
      </c>
      <c r="L1270" s="3">
        <v>2.8</v>
      </c>
      <c r="M1270" s="3">
        <v>50</v>
      </c>
      <c r="N1270" s="3">
        <v>1.2</v>
      </c>
      <c r="O1270" s="3">
        <v>1018</v>
      </c>
      <c r="P1270" s="3">
        <v>160</v>
      </c>
      <c r="Q1270" s="3">
        <v>18</v>
      </c>
      <c r="R1270" s="3">
        <v>48</v>
      </c>
      <c r="S1270" s="3">
        <v>79.099999999999994</v>
      </c>
      <c r="T1270" s="3">
        <v>20.7</v>
      </c>
      <c r="U1270" s="3">
        <v>985.5</v>
      </c>
      <c r="V1270" s="3">
        <v>1013.7</v>
      </c>
      <c r="W1270" s="3">
        <v>1005.8</v>
      </c>
      <c r="X1270" s="3">
        <v>1009.5</v>
      </c>
      <c r="Y1270" s="3">
        <v>27.6</v>
      </c>
      <c r="Z1270" s="3">
        <v>14.6</v>
      </c>
      <c r="AA1270">
        <v>36547</v>
      </c>
    </row>
    <row r="1271" spans="1:27" x14ac:dyDescent="0.3">
      <c r="A1271" s="2">
        <v>45101</v>
      </c>
      <c r="B1271">
        <v>86868.537895081288</v>
      </c>
      <c r="C1271">
        <v>6180</v>
      </c>
      <c r="D1271">
        <f t="shared" si="39"/>
        <v>32377389.199999999</v>
      </c>
      <c r="E1271">
        <v>33139600</v>
      </c>
      <c r="F1271" s="3">
        <v>23.8</v>
      </c>
      <c r="G1271" s="3">
        <v>17.7</v>
      </c>
      <c r="H1271" s="3">
        <v>29.8</v>
      </c>
      <c r="I1271" s="3">
        <v>3.8</v>
      </c>
      <c r="J1271" s="3">
        <v>5.5</v>
      </c>
      <c r="K1271" s="3">
        <v>140</v>
      </c>
      <c r="L1271" s="3">
        <v>2.9</v>
      </c>
      <c r="M1271" s="3">
        <v>140</v>
      </c>
      <c r="N1271" s="3">
        <v>1.3</v>
      </c>
      <c r="O1271" s="3">
        <v>1107</v>
      </c>
      <c r="P1271" s="3">
        <v>160</v>
      </c>
      <c r="Q1271" s="3">
        <v>18.600000000000001</v>
      </c>
      <c r="R1271" s="3">
        <v>48</v>
      </c>
      <c r="S1271" s="3">
        <v>75.900000000000006</v>
      </c>
      <c r="T1271" s="3">
        <v>21.4</v>
      </c>
      <c r="U1271" s="3">
        <v>990.4</v>
      </c>
      <c r="V1271" s="3">
        <v>1015.8</v>
      </c>
      <c r="W1271" s="3">
        <v>1012.1</v>
      </c>
      <c r="X1271" s="3">
        <v>1014.4</v>
      </c>
      <c r="Y1271" s="3">
        <v>30.6</v>
      </c>
      <c r="Z1271" s="3">
        <v>16.600000000000001</v>
      </c>
      <c r="AA1271">
        <v>36547</v>
      </c>
    </row>
    <row r="1272" spans="1:27" x14ac:dyDescent="0.3">
      <c r="A1272" s="2">
        <v>45102</v>
      </c>
      <c r="B1272">
        <v>0</v>
      </c>
      <c r="C1272">
        <v>0</v>
      </c>
      <c r="D1272">
        <f t="shared" si="39"/>
        <v>0</v>
      </c>
      <c r="E1272">
        <v>0</v>
      </c>
      <c r="F1272" s="3">
        <v>24.1</v>
      </c>
      <c r="G1272" s="3">
        <v>18.100000000000001</v>
      </c>
      <c r="H1272" s="3">
        <v>30</v>
      </c>
      <c r="I1272" s="3">
        <v>3.8</v>
      </c>
      <c r="J1272" s="3">
        <v>6</v>
      </c>
      <c r="K1272" s="3">
        <v>140</v>
      </c>
      <c r="L1272" s="3">
        <v>3.1</v>
      </c>
      <c r="M1272" s="3">
        <v>160</v>
      </c>
      <c r="N1272" s="3">
        <v>1.3</v>
      </c>
      <c r="O1272" s="3">
        <v>1122</v>
      </c>
      <c r="P1272" s="3">
        <v>140</v>
      </c>
      <c r="Q1272" s="3">
        <v>19.2</v>
      </c>
      <c r="R1272" s="3">
        <v>50</v>
      </c>
      <c r="S1272" s="3">
        <v>76.400000000000006</v>
      </c>
      <c r="T1272" s="3">
        <v>22.3</v>
      </c>
      <c r="U1272" s="3">
        <v>988.9</v>
      </c>
      <c r="V1272" s="3">
        <v>1015.7</v>
      </c>
      <c r="W1272" s="3">
        <v>1010.3</v>
      </c>
      <c r="X1272" s="3">
        <v>1012.7</v>
      </c>
      <c r="Y1272" s="3">
        <v>30.5</v>
      </c>
      <c r="Z1272" s="3">
        <v>16.600000000000001</v>
      </c>
      <c r="AA1272">
        <v>36547</v>
      </c>
    </row>
    <row r="1273" spans="1:27" x14ac:dyDescent="0.3">
      <c r="A1273" s="2">
        <v>45103</v>
      </c>
      <c r="B1273">
        <v>90660.829081405333</v>
      </c>
      <c r="C1273">
        <v>32030</v>
      </c>
      <c r="D1273">
        <f t="shared" si="39"/>
        <v>173023964.40000001</v>
      </c>
      <c r="E1273">
        <v>177097200</v>
      </c>
      <c r="F1273" s="3">
        <v>21</v>
      </c>
      <c r="G1273" s="3">
        <v>18.899999999999999</v>
      </c>
      <c r="H1273" s="3">
        <v>22.6</v>
      </c>
      <c r="I1273" s="3">
        <v>85.8</v>
      </c>
      <c r="J1273" s="3">
        <v>5.2</v>
      </c>
      <c r="K1273" s="3">
        <v>110</v>
      </c>
      <c r="L1273" s="3">
        <v>2.9</v>
      </c>
      <c r="M1273" s="3">
        <v>140</v>
      </c>
      <c r="N1273" s="3">
        <v>0.6</v>
      </c>
      <c r="O1273" s="3">
        <v>487</v>
      </c>
      <c r="P1273" s="3">
        <v>50</v>
      </c>
      <c r="Q1273" s="3">
        <v>20.8</v>
      </c>
      <c r="R1273" s="3">
        <v>77</v>
      </c>
      <c r="S1273" s="3">
        <v>99.4</v>
      </c>
      <c r="T1273" s="3">
        <v>24.6</v>
      </c>
      <c r="U1273" s="3">
        <v>984.7</v>
      </c>
      <c r="V1273" s="3">
        <v>1012</v>
      </c>
      <c r="W1273" s="3">
        <v>1006.6</v>
      </c>
      <c r="X1273" s="3">
        <v>1008.8</v>
      </c>
      <c r="Y1273" s="3">
        <v>23.2</v>
      </c>
      <c r="Z1273" s="3">
        <v>18.899999999999999</v>
      </c>
      <c r="AA1273">
        <v>36547</v>
      </c>
    </row>
    <row r="1274" spans="1:27" x14ac:dyDescent="0.3">
      <c r="A1274" s="2">
        <v>45104</v>
      </c>
      <c r="B1274">
        <v>87668.552043295684</v>
      </c>
      <c r="C1274">
        <v>22190</v>
      </c>
      <c r="D1274">
        <f t="shared" si="39"/>
        <v>93347953.5</v>
      </c>
      <c r="E1274">
        <v>95545500</v>
      </c>
      <c r="F1274" s="3">
        <v>24.7</v>
      </c>
      <c r="G1274" s="3">
        <v>21.5</v>
      </c>
      <c r="H1274" s="3">
        <v>28.7</v>
      </c>
      <c r="I1274" s="3">
        <v>26.7</v>
      </c>
      <c r="J1274" s="3">
        <v>12.5</v>
      </c>
      <c r="K1274" s="3">
        <v>320</v>
      </c>
      <c r="L1274" s="3">
        <v>7.7</v>
      </c>
      <c r="M1274" s="3">
        <v>320</v>
      </c>
      <c r="N1274" s="3">
        <v>2.7</v>
      </c>
      <c r="O1274" s="3">
        <v>2360</v>
      </c>
      <c r="P1274" s="3">
        <v>320</v>
      </c>
      <c r="Q1274" s="3">
        <v>20.2</v>
      </c>
      <c r="R1274" s="3">
        <v>55</v>
      </c>
      <c r="S1274" s="3">
        <v>78.599999999999994</v>
      </c>
      <c r="T1274" s="3">
        <v>23.8</v>
      </c>
      <c r="U1274" s="3">
        <v>984.5</v>
      </c>
      <c r="V1274" s="3">
        <v>1011.2</v>
      </c>
      <c r="W1274" s="3">
        <v>1004.9</v>
      </c>
      <c r="X1274" s="3">
        <v>1008.3</v>
      </c>
      <c r="Y1274" s="3">
        <v>27.4</v>
      </c>
      <c r="Z1274" s="3">
        <v>20.399999999999999</v>
      </c>
      <c r="AA1274">
        <v>36547</v>
      </c>
    </row>
    <row r="1275" spans="1:27" x14ac:dyDescent="0.3">
      <c r="A1275" s="2">
        <v>45105</v>
      </c>
      <c r="B1275">
        <v>88140.709750132475</v>
      </c>
      <c r="C1275">
        <v>29080</v>
      </c>
      <c r="D1275">
        <f t="shared" si="39"/>
        <v>147008799.19999999</v>
      </c>
      <c r="E1275">
        <v>150469600</v>
      </c>
      <c r="F1275" s="3">
        <v>24.1</v>
      </c>
      <c r="G1275" s="3">
        <v>19.399999999999999</v>
      </c>
      <c r="H1275" s="3">
        <v>28.8</v>
      </c>
      <c r="I1275" s="3">
        <v>0.7</v>
      </c>
      <c r="J1275" s="3">
        <v>9.3000000000000007</v>
      </c>
      <c r="K1275" s="3">
        <v>320</v>
      </c>
      <c r="L1275" s="3">
        <v>6.1</v>
      </c>
      <c r="M1275" s="3">
        <v>320</v>
      </c>
      <c r="N1275" s="3">
        <v>1.8</v>
      </c>
      <c r="O1275" s="3">
        <v>1558</v>
      </c>
      <c r="P1275" s="3">
        <v>110</v>
      </c>
      <c r="Q1275" s="3">
        <v>20.3</v>
      </c>
      <c r="R1275" s="3">
        <v>60</v>
      </c>
      <c r="S1275" s="3">
        <v>80.599999999999994</v>
      </c>
      <c r="T1275" s="3">
        <v>23.8</v>
      </c>
      <c r="U1275" s="3">
        <v>984</v>
      </c>
      <c r="V1275" s="3">
        <v>1011.2</v>
      </c>
      <c r="W1275" s="3">
        <v>1005.6</v>
      </c>
      <c r="X1275" s="3">
        <v>1007.9</v>
      </c>
      <c r="Y1275" s="3">
        <v>28</v>
      </c>
      <c r="Z1275" s="3">
        <v>18.8</v>
      </c>
      <c r="AA1275">
        <v>36547</v>
      </c>
    </row>
    <row r="1276" spans="1:27" x14ac:dyDescent="0.3">
      <c r="A1276" s="2">
        <v>45106</v>
      </c>
      <c r="B1276">
        <v>97641.747122449742</v>
      </c>
      <c r="C1276">
        <v>28970</v>
      </c>
      <c r="D1276">
        <f t="shared" si="39"/>
        <v>138244816.09999999</v>
      </c>
      <c r="E1276">
        <v>141499300</v>
      </c>
      <c r="F1276" s="3">
        <v>22.7</v>
      </c>
      <c r="G1276" s="3">
        <v>20.3</v>
      </c>
      <c r="H1276" s="3">
        <v>23.7</v>
      </c>
      <c r="I1276" s="3">
        <v>122</v>
      </c>
      <c r="J1276" s="3">
        <v>4.7</v>
      </c>
      <c r="K1276" s="3">
        <v>110</v>
      </c>
      <c r="L1276" s="3">
        <v>2.5</v>
      </c>
      <c r="M1276" s="3">
        <v>110</v>
      </c>
      <c r="N1276" s="3">
        <v>0.8</v>
      </c>
      <c r="O1276" s="3">
        <v>724</v>
      </c>
      <c r="P1276" s="3">
        <v>160</v>
      </c>
      <c r="Q1276" s="3">
        <v>22.5</v>
      </c>
      <c r="R1276" s="3">
        <v>91</v>
      </c>
      <c r="S1276" s="3">
        <v>99.8</v>
      </c>
      <c r="T1276" s="3">
        <v>27.3</v>
      </c>
      <c r="U1276" s="3">
        <v>978.3</v>
      </c>
      <c r="V1276" s="3">
        <v>1006.6</v>
      </c>
      <c r="W1276" s="3">
        <v>997.6</v>
      </c>
      <c r="X1276" s="3">
        <v>1002.1</v>
      </c>
      <c r="Y1276" s="3">
        <v>24</v>
      </c>
      <c r="Z1276" s="3">
        <v>19.3</v>
      </c>
      <c r="AA1276">
        <v>36547</v>
      </c>
    </row>
    <row r="1277" spans="1:27" x14ac:dyDescent="0.3">
      <c r="A1277" s="2">
        <v>45107</v>
      </c>
      <c r="B1277">
        <v>105214.12243224921</v>
      </c>
      <c r="C1277">
        <v>17836</v>
      </c>
      <c r="D1277">
        <f t="shared" si="39"/>
        <v>98696093.510999992</v>
      </c>
      <c r="E1277">
        <v>101019543</v>
      </c>
      <c r="F1277" s="3">
        <v>22.7</v>
      </c>
      <c r="G1277" s="3">
        <v>21.8</v>
      </c>
      <c r="H1277" s="3">
        <v>24.2</v>
      </c>
      <c r="I1277" s="3">
        <v>94.8</v>
      </c>
      <c r="J1277" s="3">
        <v>5</v>
      </c>
      <c r="K1277" s="3">
        <v>160</v>
      </c>
      <c r="L1277" s="3">
        <v>2.8</v>
      </c>
      <c r="M1277" s="3">
        <v>160</v>
      </c>
      <c r="N1277" s="3">
        <v>0.7</v>
      </c>
      <c r="O1277" s="3">
        <v>591</v>
      </c>
      <c r="P1277" s="3">
        <v>140</v>
      </c>
      <c r="Q1277" s="3">
        <v>22.6</v>
      </c>
      <c r="R1277" s="3">
        <v>100</v>
      </c>
      <c r="S1277" s="3">
        <v>100</v>
      </c>
      <c r="T1277" s="3">
        <v>27.5</v>
      </c>
      <c r="U1277" s="3">
        <v>977.2</v>
      </c>
      <c r="V1277" s="3">
        <v>1003.7</v>
      </c>
      <c r="W1277" s="3">
        <v>998.8</v>
      </c>
      <c r="X1277" s="3">
        <v>1000.9</v>
      </c>
      <c r="Y1277" s="3">
        <v>24.6</v>
      </c>
      <c r="Z1277" s="3">
        <v>21.8</v>
      </c>
      <c r="AA1277">
        <v>36547</v>
      </c>
    </row>
    <row r="1278" spans="1:27" x14ac:dyDescent="0.3">
      <c r="A1278" s="2">
        <v>45108</v>
      </c>
      <c r="B1278">
        <v>68241.690009337079</v>
      </c>
      <c r="C1278">
        <v>5140</v>
      </c>
      <c r="D1278">
        <f>E1278*0.978</f>
        <v>26641306.800000001</v>
      </c>
      <c r="E1278">
        <v>27240600</v>
      </c>
      <c r="F1278" s="3">
        <v>24.7</v>
      </c>
      <c r="G1278" s="3">
        <v>21</v>
      </c>
      <c r="H1278" s="3">
        <v>30.1</v>
      </c>
      <c r="I1278" s="3">
        <v>94.8</v>
      </c>
      <c r="J1278" s="3">
        <v>5</v>
      </c>
      <c r="K1278" s="3">
        <v>160</v>
      </c>
      <c r="L1278" s="3">
        <v>2.9</v>
      </c>
      <c r="M1278" s="3">
        <v>160</v>
      </c>
      <c r="N1278" s="3">
        <v>1.1000000000000001</v>
      </c>
      <c r="O1278" s="3">
        <v>936</v>
      </c>
      <c r="P1278" s="3">
        <v>160</v>
      </c>
      <c r="Q1278" s="3">
        <v>22</v>
      </c>
      <c r="R1278" s="3">
        <v>63</v>
      </c>
      <c r="S1278" s="3">
        <v>86.9</v>
      </c>
      <c r="T1278" s="3">
        <v>26.5</v>
      </c>
      <c r="U1278" s="3">
        <v>981.9</v>
      </c>
      <c r="V1278" s="3">
        <v>1007.6</v>
      </c>
      <c r="W1278" s="3">
        <v>1003.6</v>
      </c>
      <c r="X1278" s="3">
        <v>1005.6</v>
      </c>
      <c r="Y1278" s="3">
        <v>29.9</v>
      </c>
      <c r="Z1278" s="3">
        <v>20.5</v>
      </c>
      <c r="AA1278">
        <v>36547</v>
      </c>
    </row>
    <row r="1279" spans="1:27" x14ac:dyDescent="0.3">
      <c r="A1279" s="2">
        <v>45109</v>
      </c>
      <c r="B1279">
        <v>0</v>
      </c>
      <c r="C1279">
        <v>0</v>
      </c>
      <c r="D1279">
        <f t="shared" ref="D1279:D1308" si="40">E1279*0.978</f>
        <v>0</v>
      </c>
      <c r="E1279">
        <v>0</v>
      </c>
      <c r="F1279" s="3">
        <v>25.3</v>
      </c>
      <c r="G1279" s="3">
        <v>20.8</v>
      </c>
      <c r="H1279" s="3">
        <v>31.8</v>
      </c>
      <c r="I1279" s="3">
        <v>94.8</v>
      </c>
      <c r="J1279" s="3">
        <v>8</v>
      </c>
      <c r="K1279" s="3">
        <v>290</v>
      </c>
      <c r="L1279" s="3">
        <v>5.3</v>
      </c>
      <c r="M1279" s="3">
        <v>320</v>
      </c>
      <c r="N1279" s="3">
        <v>1.3</v>
      </c>
      <c r="O1279" s="3">
        <v>1143</v>
      </c>
      <c r="P1279" s="3">
        <v>140</v>
      </c>
      <c r="Q1279" s="3">
        <v>22.5</v>
      </c>
      <c r="R1279" s="3">
        <v>50</v>
      </c>
      <c r="S1279" s="3">
        <v>86.9</v>
      </c>
      <c r="T1279" s="3">
        <v>27.3</v>
      </c>
      <c r="U1279" s="3">
        <v>984.5</v>
      </c>
      <c r="V1279" s="3">
        <v>1009.9</v>
      </c>
      <c r="W1279" s="3">
        <v>1006.4</v>
      </c>
      <c r="X1279" s="3">
        <v>1008.2</v>
      </c>
      <c r="Y1279" s="3">
        <v>28.7</v>
      </c>
      <c r="Z1279" s="3">
        <v>19.2</v>
      </c>
      <c r="AA1279">
        <v>36547</v>
      </c>
    </row>
    <row r="1280" spans="1:27" x14ac:dyDescent="0.3">
      <c r="A1280" s="2">
        <v>45110</v>
      </c>
      <c r="B1280">
        <v>97065.875002821267</v>
      </c>
      <c r="C1280">
        <v>30512</v>
      </c>
      <c r="D1280">
        <f t="shared" si="40"/>
        <v>143998372.80000001</v>
      </c>
      <c r="E1280">
        <v>147237600</v>
      </c>
      <c r="F1280" s="3">
        <v>25.5</v>
      </c>
      <c r="G1280" s="3">
        <v>20</v>
      </c>
      <c r="H1280" s="3">
        <v>31.8</v>
      </c>
      <c r="I1280" s="3">
        <v>94.8</v>
      </c>
      <c r="J1280" s="3">
        <v>5.8</v>
      </c>
      <c r="K1280" s="3">
        <v>200</v>
      </c>
      <c r="L1280" s="3">
        <v>2.6</v>
      </c>
      <c r="M1280" s="3">
        <v>320</v>
      </c>
      <c r="N1280" s="3">
        <v>1.3</v>
      </c>
      <c r="O1280" s="3">
        <v>1082</v>
      </c>
      <c r="P1280" s="3">
        <v>290</v>
      </c>
      <c r="Q1280" s="3">
        <v>20.9</v>
      </c>
      <c r="R1280" s="3">
        <v>50</v>
      </c>
      <c r="S1280" s="3">
        <v>79</v>
      </c>
      <c r="T1280" s="3">
        <v>24.7</v>
      </c>
      <c r="U1280" s="3">
        <v>982.7</v>
      </c>
      <c r="V1280" s="3">
        <v>1009.1</v>
      </c>
      <c r="W1280" s="3">
        <v>1003.6</v>
      </c>
      <c r="X1280" s="3">
        <v>1006.3</v>
      </c>
      <c r="Y1280" s="3">
        <v>31.2</v>
      </c>
      <c r="Z1280" s="3">
        <v>18.899999999999999</v>
      </c>
      <c r="AA1280">
        <v>36547</v>
      </c>
    </row>
    <row r="1281" spans="1:27" x14ac:dyDescent="0.3">
      <c r="A1281" s="2">
        <v>45111</v>
      </c>
      <c r="B1281">
        <v>81458.051641791419</v>
      </c>
      <c r="C1281">
        <v>32340</v>
      </c>
      <c r="D1281">
        <f t="shared" si="40"/>
        <v>151994794.19999999</v>
      </c>
      <c r="E1281">
        <v>155413900</v>
      </c>
      <c r="F1281" s="3">
        <v>23.1</v>
      </c>
      <c r="G1281" s="3">
        <v>21</v>
      </c>
      <c r="H1281" s="3">
        <v>26.5</v>
      </c>
      <c r="I1281" s="3">
        <v>42.1</v>
      </c>
      <c r="J1281" s="3">
        <v>4.5999999999999996</v>
      </c>
      <c r="K1281" s="3">
        <v>160</v>
      </c>
      <c r="L1281" s="3">
        <v>2.5</v>
      </c>
      <c r="M1281" s="3">
        <v>160</v>
      </c>
      <c r="N1281" s="3">
        <v>1</v>
      </c>
      <c r="O1281" s="3">
        <v>853</v>
      </c>
      <c r="P1281" s="3">
        <v>110</v>
      </c>
      <c r="Q1281" s="3">
        <v>22</v>
      </c>
      <c r="R1281" s="3">
        <v>72</v>
      </c>
      <c r="S1281" s="3">
        <v>94.6</v>
      </c>
      <c r="T1281" s="3">
        <v>26.5</v>
      </c>
      <c r="U1281" s="3">
        <v>978.5</v>
      </c>
      <c r="V1281" s="3">
        <v>1006.3</v>
      </c>
      <c r="W1281" s="3">
        <v>997.4</v>
      </c>
      <c r="X1281" s="3">
        <v>1002.2</v>
      </c>
      <c r="Y1281" s="3">
        <v>26.4</v>
      </c>
      <c r="Z1281" s="3">
        <v>20.399999999999999</v>
      </c>
      <c r="AA1281">
        <v>36547</v>
      </c>
    </row>
    <row r="1282" spans="1:27" x14ac:dyDescent="0.3">
      <c r="A1282" s="2">
        <v>45112</v>
      </c>
      <c r="B1282">
        <v>94474.823105929856</v>
      </c>
      <c r="C1282">
        <v>15000</v>
      </c>
      <c r="D1282">
        <f t="shared" si="40"/>
        <v>82949167.799999997</v>
      </c>
      <c r="E1282">
        <v>84815100</v>
      </c>
      <c r="F1282" s="3">
        <v>23.6</v>
      </c>
      <c r="G1282" s="3">
        <v>19.8</v>
      </c>
      <c r="H1282" s="3">
        <v>26.8</v>
      </c>
      <c r="I1282" s="3">
        <v>42.5</v>
      </c>
      <c r="J1282" s="3">
        <v>16.100000000000001</v>
      </c>
      <c r="K1282" s="3">
        <v>320</v>
      </c>
      <c r="L1282" s="3">
        <v>8.8000000000000007</v>
      </c>
      <c r="M1282" s="3">
        <v>290</v>
      </c>
      <c r="N1282" s="3">
        <v>3.5</v>
      </c>
      <c r="O1282" s="3">
        <v>3050</v>
      </c>
      <c r="P1282" s="3">
        <v>290</v>
      </c>
      <c r="Q1282" s="3">
        <v>20.2</v>
      </c>
      <c r="R1282" s="3">
        <v>63</v>
      </c>
      <c r="S1282" s="3">
        <v>82.8</v>
      </c>
      <c r="T1282" s="3">
        <v>23.7</v>
      </c>
      <c r="U1282" s="3">
        <v>971.4</v>
      </c>
      <c r="V1282" s="3">
        <v>1000.5</v>
      </c>
      <c r="W1282" s="3">
        <v>992</v>
      </c>
      <c r="X1282" s="3">
        <v>994.9</v>
      </c>
      <c r="Y1282" s="3">
        <v>26.3</v>
      </c>
      <c r="Z1282" s="3">
        <v>18</v>
      </c>
      <c r="AA1282">
        <v>36547</v>
      </c>
    </row>
    <row r="1283" spans="1:27" x14ac:dyDescent="0.3">
      <c r="A1283" s="2">
        <v>45113</v>
      </c>
      <c r="B1283">
        <v>81477.981113522343</v>
      </c>
      <c r="C1283">
        <v>31482</v>
      </c>
      <c r="D1283">
        <f t="shared" si="40"/>
        <v>146281807.19999999</v>
      </c>
      <c r="E1283">
        <v>149572400</v>
      </c>
      <c r="F1283" s="3">
        <v>24.2</v>
      </c>
      <c r="G1283" s="3">
        <v>18.2</v>
      </c>
      <c r="H1283" s="3">
        <v>31.3</v>
      </c>
      <c r="I1283" s="3">
        <v>42.5</v>
      </c>
      <c r="J1283" s="3">
        <v>6.3</v>
      </c>
      <c r="K1283" s="3">
        <v>200</v>
      </c>
      <c r="L1283" s="3">
        <v>3.8</v>
      </c>
      <c r="M1283" s="3">
        <v>160</v>
      </c>
      <c r="N1283" s="3">
        <v>1.5</v>
      </c>
      <c r="O1283" s="3">
        <v>1293</v>
      </c>
      <c r="P1283" s="3">
        <v>160</v>
      </c>
      <c r="Q1283" s="3">
        <v>20</v>
      </c>
      <c r="R1283" s="3">
        <v>52</v>
      </c>
      <c r="S1283" s="3">
        <v>79.099999999999994</v>
      </c>
      <c r="T1283" s="3">
        <v>23.5</v>
      </c>
      <c r="U1283" s="3">
        <v>979.1</v>
      </c>
      <c r="V1283" s="3">
        <v>1004.6</v>
      </c>
      <c r="W1283" s="3">
        <v>1000.5</v>
      </c>
      <c r="X1283" s="3">
        <v>1002.7</v>
      </c>
      <c r="Y1283" s="3">
        <v>30.1</v>
      </c>
      <c r="Z1283" s="3">
        <v>17.100000000000001</v>
      </c>
      <c r="AA1283">
        <v>36547</v>
      </c>
    </row>
    <row r="1284" spans="1:27" x14ac:dyDescent="0.3">
      <c r="A1284" s="2">
        <v>45114</v>
      </c>
      <c r="B1284">
        <v>76971.274562523729</v>
      </c>
      <c r="C1284">
        <v>29540</v>
      </c>
      <c r="D1284">
        <f t="shared" si="40"/>
        <v>139587006</v>
      </c>
      <c r="E1284">
        <v>142727000</v>
      </c>
      <c r="F1284" s="3">
        <v>20.5</v>
      </c>
      <c r="G1284" s="3">
        <v>17.899999999999999</v>
      </c>
      <c r="H1284" s="3">
        <v>24.6</v>
      </c>
      <c r="I1284" s="3">
        <v>30.9</v>
      </c>
      <c r="J1284" s="3">
        <v>6.3</v>
      </c>
      <c r="K1284" s="3">
        <v>360</v>
      </c>
      <c r="L1284" s="3">
        <v>3.2</v>
      </c>
      <c r="M1284" s="3">
        <v>360</v>
      </c>
      <c r="N1284" s="3">
        <v>1</v>
      </c>
      <c r="O1284" s="3">
        <v>888</v>
      </c>
      <c r="P1284" s="3">
        <v>140</v>
      </c>
      <c r="Q1284" s="3">
        <v>18.8</v>
      </c>
      <c r="R1284" s="3">
        <v>72</v>
      </c>
      <c r="S1284" s="3">
        <v>91</v>
      </c>
      <c r="T1284" s="3">
        <v>21.7</v>
      </c>
      <c r="U1284" s="3">
        <v>980.2</v>
      </c>
      <c r="V1284" s="3">
        <v>1005.5</v>
      </c>
      <c r="W1284" s="3">
        <v>1003.3</v>
      </c>
      <c r="X1284" s="3">
        <v>1004.2</v>
      </c>
      <c r="Y1284" s="3">
        <v>23.3</v>
      </c>
      <c r="Z1284" s="3">
        <v>17.899999999999999</v>
      </c>
      <c r="AA1284">
        <v>36547</v>
      </c>
    </row>
    <row r="1285" spans="1:27" x14ac:dyDescent="0.3">
      <c r="A1285" s="2">
        <v>45115</v>
      </c>
      <c r="B1285">
        <v>51637.6404494382</v>
      </c>
      <c r="C1285">
        <v>2490</v>
      </c>
      <c r="D1285">
        <f t="shared" si="40"/>
        <v>12480453.6</v>
      </c>
      <c r="E1285">
        <v>12761200</v>
      </c>
      <c r="F1285" s="3">
        <v>23.4</v>
      </c>
      <c r="G1285" s="3">
        <v>18.3</v>
      </c>
      <c r="H1285" s="3">
        <v>27.8</v>
      </c>
      <c r="I1285" s="3">
        <v>2.6</v>
      </c>
      <c r="J1285" s="3">
        <v>4.2</v>
      </c>
      <c r="K1285" s="3">
        <v>160</v>
      </c>
      <c r="L1285" s="3">
        <v>2.4</v>
      </c>
      <c r="M1285" s="3">
        <v>140</v>
      </c>
      <c r="N1285" s="3">
        <v>0.8</v>
      </c>
      <c r="O1285" s="3">
        <v>665</v>
      </c>
      <c r="P1285" s="3">
        <v>160</v>
      </c>
      <c r="Q1285" s="3">
        <v>21.3</v>
      </c>
      <c r="R1285" s="3">
        <v>72</v>
      </c>
      <c r="S1285" s="3">
        <v>88.9</v>
      </c>
      <c r="T1285" s="3">
        <v>25.4</v>
      </c>
      <c r="U1285" s="3">
        <v>979.5</v>
      </c>
      <c r="V1285" s="3">
        <v>1004.7</v>
      </c>
      <c r="W1285" s="3">
        <v>1001.6</v>
      </c>
      <c r="X1285" s="3">
        <v>1003.2</v>
      </c>
      <c r="Y1285" s="3">
        <v>28.1</v>
      </c>
      <c r="Z1285" s="3">
        <v>18.3</v>
      </c>
      <c r="AA1285">
        <v>36547</v>
      </c>
    </row>
    <row r="1286" spans="1:27" x14ac:dyDescent="0.3">
      <c r="A1286" s="2">
        <v>45116</v>
      </c>
      <c r="B1286">
        <v>0</v>
      </c>
      <c r="C1286">
        <v>0</v>
      </c>
      <c r="D1286">
        <f t="shared" si="40"/>
        <v>0</v>
      </c>
      <c r="E1286">
        <v>0</v>
      </c>
      <c r="F1286" s="3">
        <v>23.4</v>
      </c>
      <c r="G1286" s="3">
        <v>21</v>
      </c>
      <c r="H1286" s="3">
        <v>27.2</v>
      </c>
      <c r="I1286" s="3">
        <v>10.9</v>
      </c>
      <c r="J1286" s="3">
        <v>13.9</v>
      </c>
      <c r="K1286" s="3">
        <v>320</v>
      </c>
      <c r="L1286" s="3">
        <v>5.5</v>
      </c>
      <c r="M1286" s="3">
        <v>290</v>
      </c>
      <c r="N1286" s="3">
        <v>0.8</v>
      </c>
      <c r="O1286" s="3">
        <v>654</v>
      </c>
      <c r="P1286" s="3">
        <v>140</v>
      </c>
      <c r="Q1286" s="3">
        <v>22.6</v>
      </c>
      <c r="R1286" s="3">
        <v>73</v>
      </c>
      <c r="S1286" s="3">
        <v>96.1</v>
      </c>
      <c r="T1286" s="3">
        <v>27.5</v>
      </c>
      <c r="U1286" s="3">
        <v>979.9</v>
      </c>
      <c r="V1286" s="3">
        <v>1005.3</v>
      </c>
      <c r="W1286" s="3">
        <v>1001.4</v>
      </c>
      <c r="X1286" s="3">
        <v>1003.7</v>
      </c>
      <c r="Y1286" s="3">
        <v>26.2</v>
      </c>
      <c r="Z1286" s="3">
        <v>20.6</v>
      </c>
      <c r="AA1286">
        <v>36547</v>
      </c>
    </row>
    <row r="1287" spans="1:27" x14ac:dyDescent="0.3">
      <c r="A1287" s="2">
        <v>45117</v>
      </c>
      <c r="B1287">
        <v>67726.186118436322</v>
      </c>
      <c r="C1287">
        <v>30140</v>
      </c>
      <c r="D1287">
        <f t="shared" si="40"/>
        <v>99553651.799999997</v>
      </c>
      <c r="E1287">
        <v>101793100</v>
      </c>
      <c r="F1287" s="3">
        <v>23.8</v>
      </c>
      <c r="G1287" s="3">
        <v>19.8</v>
      </c>
      <c r="H1287" s="3">
        <v>30.1</v>
      </c>
      <c r="I1287" s="3">
        <v>30.4</v>
      </c>
      <c r="J1287" s="3">
        <v>5.7</v>
      </c>
      <c r="K1287" s="3">
        <v>200</v>
      </c>
      <c r="L1287" s="3">
        <v>2.9</v>
      </c>
      <c r="M1287" s="3">
        <v>160</v>
      </c>
      <c r="N1287" s="3">
        <v>1</v>
      </c>
      <c r="O1287" s="3">
        <v>866</v>
      </c>
      <c r="P1287" s="3">
        <v>160</v>
      </c>
      <c r="Q1287" s="3">
        <v>21.9</v>
      </c>
      <c r="R1287" s="3">
        <v>62</v>
      </c>
      <c r="S1287" s="3">
        <v>90.5</v>
      </c>
      <c r="T1287" s="3">
        <v>26.3</v>
      </c>
      <c r="U1287" s="3">
        <v>980.9</v>
      </c>
      <c r="V1287" s="3">
        <v>1006.7</v>
      </c>
      <c r="W1287" s="3">
        <v>1002.3</v>
      </c>
      <c r="X1287" s="3">
        <v>1004.7</v>
      </c>
      <c r="Y1287" s="3">
        <v>26.9</v>
      </c>
      <c r="Z1287" s="3">
        <v>19.399999999999999</v>
      </c>
      <c r="AA1287">
        <v>36547</v>
      </c>
    </row>
    <row r="1288" spans="1:27" x14ac:dyDescent="0.3">
      <c r="A1288" s="2">
        <v>45118</v>
      </c>
      <c r="B1288">
        <v>82453.220928773284</v>
      </c>
      <c r="C1288">
        <v>44498</v>
      </c>
      <c r="D1288">
        <f t="shared" si="40"/>
        <v>190380316.19999999</v>
      </c>
      <c r="E1288">
        <v>194662900</v>
      </c>
      <c r="F1288" s="3">
        <v>22.7</v>
      </c>
      <c r="G1288" s="3">
        <v>20.3</v>
      </c>
      <c r="H1288" s="3">
        <v>24.3</v>
      </c>
      <c r="I1288" s="3">
        <v>17.7</v>
      </c>
      <c r="J1288" s="3">
        <v>6.5</v>
      </c>
      <c r="K1288" s="3">
        <v>250</v>
      </c>
      <c r="L1288" s="3">
        <v>2.4</v>
      </c>
      <c r="M1288" s="3">
        <v>290</v>
      </c>
      <c r="N1288" s="3">
        <v>0.9</v>
      </c>
      <c r="O1288" s="3">
        <v>743</v>
      </c>
      <c r="P1288" s="3">
        <v>160</v>
      </c>
      <c r="Q1288" s="3">
        <v>22.4</v>
      </c>
      <c r="R1288" s="3">
        <v>89</v>
      </c>
      <c r="S1288" s="3">
        <v>99</v>
      </c>
      <c r="T1288" s="3">
        <v>27.2</v>
      </c>
      <c r="U1288" s="3">
        <v>982.1</v>
      </c>
      <c r="V1288" s="3">
        <v>1007.8</v>
      </c>
      <c r="W1288" s="3">
        <v>1003.8</v>
      </c>
      <c r="X1288" s="3">
        <v>1006</v>
      </c>
      <c r="Y1288" s="3">
        <v>25</v>
      </c>
      <c r="Z1288" s="3">
        <v>19.7</v>
      </c>
      <c r="AA1288">
        <v>36547</v>
      </c>
    </row>
    <row r="1289" spans="1:27" x14ac:dyDescent="0.3">
      <c r="A1289" s="2">
        <v>45119</v>
      </c>
      <c r="B1289">
        <v>74933.531276764901</v>
      </c>
      <c r="C1289">
        <v>37840</v>
      </c>
      <c r="D1289">
        <f t="shared" si="40"/>
        <v>120485590.2</v>
      </c>
      <c r="E1289">
        <v>123195900</v>
      </c>
      <c r="F1289" s="3">
        <v>24.3</v>
      </c>
      <c r="G1289" s="3">
        <v>20.9</v>
      </c>
      <c r="H1289" s="3">
        <v>29.4</v>
      </c>
      <c r="I1289" s="3">
        <v>0.3</v>
      </c>
      <c r="J1289" s="3">
        <v>4.9000000000000004</v>
      </c>
      <c r="K1289" s="3">
        <v>320</v>
      </c>
      <c r="L1289" s="3">
        <v>2.8</v>
      </c>
      <c r="M1289" s="3">
        <v>320</v>
      </c>
      <c r="N1289" s="3">
        <v>1</v>
      </c>
      <c r="O1289" s="3">
        <v>877</v>
      </c>
      <c r="P1289" s="3">
        <v>340</v>
      </c>
      <c r="Q1289" s="3">
        <v>22.7</v>
      </c>
      <c r="R1289" s="3">
        <v>66</v>
      </c>
      <c r="S1289" s="3">
        <v>91.8</v>
      </c>
      <c r="T1289" s="3">
        <v>27.6</v>
      </c>
      <c r="U1289" s="3">
        <v>981.9</v>
      </c>
      <c r="V1289" s="3">
        <v>1006.7</v>
      </c>
      <c r="W1289" s="3">
        <v>1003.9</v>
      </c>
      <c r="X1289" s="3">
        <v>1005.6</v>
      </c>
      <c r="Y1289" s="3">
        <v>28</v>
      </c>
      <c r="Z1289" s="3">
        <v>20.9</v>
      </c>
      <c r="AA1289">
        <v>36547</v>
      </c>
    </row>
    <row r="1290" spans="1:27" x14ac:dyDescent="0.3">
      <c r="A1290" s="2">
        <v>45120</v>
      </c>
      <c r="B1290">
        <v>80830.373155374124</v>
      </c>
      <c r="C1290">
        <v>56400</v>
      </c>
      <c r="D1290">
        <f t="shared" si="40"/>
        <v>185501758.79999998</v>
      </c>
      <c r="E1290">
        <v>189674600</v>
      </c>
      <c r="F1290" s="3">
        <v>23.5</v>
      </c>
      <c r="G1290" s="3">
        <v>21.8</v>
      </c>
      <c r="H1290" s="3">
        <v>24.8</v>
      </c>
      <c r="I1290" s="3">
        <v>45.2</v>
      </c>
      <c r="J1290" s="3">
        <v>3.3</v>
      </c>
      <c r="K1290" s="3">
        <v>200</v>
      </c>
      <c r="L1290" s="3">
        <v>1.9</v>
      </c>
      <c r="M1290" s="3">
        <v>70</v>
      </c>
      <c r="N1290" s="3">
        <v>0.7</v>
      </c>
      <c r="O1290" s="3">
        <v>590</v>
      </c>
      <c r="P1290" s="3">
        <v>70</v>
      </c>
      <c r="Q1290" s="3">
        <v>23.4</v>
      </c>
      <c r="R1290" s="3">
        <v>100</v>
      </c>
      <c r="S1290" s="3">
        <v>100</v>
      </c>
      <c r="T1290" s="3">
        <v>28.8</v>
      </c>
      <c r="U1290" s="3">
        <v>981.8</v>
      </c>
      <c r="V1290" s="3">
        <v>1007</v>
      </c>
      <c r="W1290" s="3">
        <v>1003.3</v>
      </c>
      <c r="X1290" s="3">
        <v>1005.5</v>
      </c>
      <c r="Y1290" s="3">
        <v>25.2</v>
      </c>
      <c r="Z1290" s="3">
        <v>21.8</v>
      </c>
      <c r="AA1290">
        <v>36547</v>
      </c>
    </row>
    <row r="1291" spans="1:27" x14ac:dyDescent="0.3">
      <c r="A1291" s="2">
        <v>45121</v>
      </c>
      <c r="B1291">
        <v>59004.824961201462</v>
      </c>
      <c r="C1291">
        <v>27890</v>
      </c>
      <c r="D1291">
        <f t="shared" si="40"/>
        <v>91198206.599999994</v>
      </c>
      <c r="E1291">
        <v>93249700</v>
      </c>
      <c r="F1291" s="3">
        <v>23.7</v>
      </c>
      <c r="G1291" s="3">
        <v>22.7</v>
      </c>
      <c r="H1291" s="3">
        <v>24.6</v>
      </c>
      <c r="I1291" s="3">
        <v>123.3</v>
      </c>
      <c r="J1291" s="3">
        <v>8.6999999999999993</v>
      </c>
      <c r="K1291" s="3">
        <v>140</v>
      </c>
      <c r="L1291" s="3">
        <v>4.5999999999999996</v>
      </c>
      <c r="M1291" s="3">
        <v>160</v>
      </c>
      <c r="N1291" s="3">
        <v>1.9</v>
      </c>
      <c r="O1291" s="3">
        <v>1641</v>
      </c>
      <c r="P1291" s="3">
        <v>160</v>
      </c>
      <c r="Q1291" s="3">
        <v>23.6</v>
      </c>
      <c r="R1291" s="3">
        <v>100</v>
      </c>
      <c r="S1291" s="3">
        <v>100</v>
      </c>
      <c r="T1291" s="3">
        <v>29.1</v>
      </c>
      <c r="U1291" s="3">
        <v>976</v>
      </c>
      <c r="V1291" s="3">
        <v>1004</v>
      </c>
      <c r="W1291" s="3">
        <v>998.5</v>
      </c>
      <c r="X1291" s="3">
        <v>999.5</v>
      </c>
      <c r="Y1291" s="3">
        <v>24.8</v>
      </c>
      <c r="Z1291" s="3">
        <v>22.7</v>
      </c>
      <c r="AA1291">
        <v>36547</v>
      </c>
    </row>
    <row r="1292" spans="1:27" x14ac:dyDescent="0.3">
      <c r="A1292" s="2">
        <v>45122</v>
      </c>
      <c r="B1292">
        <v>52428.717287319181</v>
      </c>
      <c r="C1292">
        <v>33535</v>
      </c>
      <c r="D1292">
        <f t="shared" si="40"/>
        <v>88501567.200000003</v>
      </c>
      <c r="E1292">
        <v>90492400</v>
      </c>
      <c r="F1292" s="3">
        <v>22</v>
      </c>
      <c r="G1292" s="3">
        <v>20.2</v>
      </c>
      <c r="H1292" s="3">
        <v>23.5</v>
      </c>
      <c r="I1292" s="3">
        <v>161.6</v>
      </c>
      <c r="J1292" s="3">
        <v>7.1</v>
      </c>
      <c r="K1292" s="3">
        <v>290</v>
      </c>
      <c r="L1292" s="3">
        <v>3.7</v>
      </c>
      <c r="M1292" s="3">
        <v>290</v>
      </c>
      <c r="N1292" s="3">
        <v>1.1000000000000001</v>
      </c>
      <c r="O1292" s="3">
        <v>910</v>
      </c>
      <c r="P1292" s="3">
        <v>110</v>
      </c>
      <c r="Q1292" s="3">
        <v>21.9</v>
      </c>
      <c r="R1292" s="3">
        <v>93</v>
      </c>
      <c r="S1292" s="3">
        <v>100</v>
      </c>
      <c r="T1292" s="3">
        <v>26.3</v>
      </c>
      <c r="U1292" s="3">
        <v>978.4</v>
      </c>
      <c r="V1292" s="3">
        <v>1005.9</v>
      </c>
      <c r="W1292" s="3">
        <v>998.8</v>
      </c>
      <c r="X1292" s="3">
        <v>1002.3</v>
      </c>
      <c r="Y1292" s="3">
        <v>23.3</v>
      </c>
      <c r="Z1292" s="3">
        <v>20.2</v>
      </c>
      <c r="AA1292">
        <v>36547</v>
      </c>
    </row>
    <row r="1293" spans="1:27" x14ac:dyDescent="0.3">
      <c r="A1293" s="2">
        <v>45123</v>
      </c>
      <c r="B1293">
        <v>0</v>
      </c>
      <c r="C1293">
        <v>0</v>
      </c>
      <c r="D1293">
        <f t="shared" si="40"/>
        <v>0</v>
      </c>
      <c r="E1293">
        <v>0</v>
      </c>
      <c r="F1293" s="3">
        <v>23</v>
      </c>
      <c r="G1293" s="3">
        <v>20</v>
      </c>
      <c r="H1293" s="3">
        <v>26.8</v>
      </c>
      <c r="I1293" s="3">
        <v>0.9</v>
      </c>
      <c r="J1293" s="3">
        <v>2.9</v>
      </c>
      <c r="K1293" s="3">
        <v>140</v>
      </c>
      <c r="L1293" s="3">
        <v>1.9</v>
      </c>
      <c r="M1293" s="3">
        <v>290</v>
      </c>
      <c r="N1293" s="3">
        <v>0.4</v>
      </c>
      <c r="O1293" s="3">
        <v>388</v>
      </c>
      <c r="P1293" s="3">
        <v>20</v>
      </c>
      <c r="Q1293" s="3">
        <v>22.5</v>
      </c>
      <c r="R1293" s="3">
        <v>86</v>
      </c>
      <c r="S1293" s="3">
        <v>97.6</v>
      </c>
      <c r="T1293" s="3">
        <v>27.4</v>
      </c>
      <c r="U1293" s="3">
        <v>984.1</v>
      </c>
      <c r="V1293" s="3">
        <v>1010.9</v>
      </c>
      <c r="W1293" s="3">
        <v>1005.7</v>
      </c>
      <c r="X1293" s="3">
        <v>1008</v>
      </c>
      <c r="Y1293" s="3">
        <v>25.4</v>
      </c>
      <c r="Z1293" s="3">
        <v>20</v>
      </c>
      <c r="AA1293">
        <v>36547</v>
      </c>
    </row>
    <row r="1294" spans="1:27" x14ac:dyDescent="0.3">
      <c r="A1294" s="2">
        <v>45124</v>
      </c>
      <c r="B1294">
        <v>78822.200745393508</v>
      </c>
      <c r="C1294">
        <v>44945</v>
      </c>
      <c r="D1294">
        <f t="shared" si="40"/>
        <v>177823676.40000001</v>
      </c>
      <c r="E1294">
        <v>181823800</v>
      </c>
      <c r="F1294" s="3">
        <v>25</v>
      </c>
      <c r="G1294" s="3">
        <v>22</v>
      </c>
      <c r="H1294" s="3">
        <v>30.5</v>
      </c>
      <c r="I1294" s="3">
        <v>4.3</v>
      </c>
      <c r="J1294" s="3">
        <v>7.1</v>
      </c>
      <c r="K1294" s="3">
        <v>320</v>
      </c>
      <c r="L1294" s="3">
        <v>4.2</v>
      </c>
      <c r="M1294" s="3">
        <v>320</v>
      </c>
      <c r="N1294" s="3">
        <v>1.3</v>
      </c>
      <c r="O1294" s="3">
        <v>1092</v>
      </c>
      <c r="P1294" s="3">
        <v>70</v>
      </c>
      <c r="Q1294" s="3">
        <v>23.6</v>
      </c>
      <c r="R1294" s="3">
        <v>65</v>
      </c>
      <c r="S1294" s="3">
        <v>93.4</v>
      </c>
      <c r="T1294" s="3">
        <v>29.2</v>
      </c>
      <c r="U1294" s="3">
        <v>988</v>
      </c>
      <c r="V1294" s="3">
        <v>1013.6</v>
      </c>
      <c r="W1294" s="3">
        <v>1010.2</v>
      </c>
      <c r="X1294" s="3">
        <v>1011.8</v>
      </c>
      <c r="Y1294" s="3">
        <v>28.6</v>
      </c>
      <c r="Z1294" s="3">
        <v>22</v>
      </c>
      <c r="AA1294">
        <v>36547</v>
      </c>
    </row>
    <row r="1295" spans="1:27" x14ac:dyDescent="0.3">
      <c r="A1295" s="2">
        <v>45125</v>
      </c>
      <c r="B1295">
        <v>65038.794916167601</v>
      </c>
      <c r="C1295">
        <v>66075</v>
      </c>
      <c r="D1295">
        <f t="shared" si="40"/>
        <v>236828959.19999999</v>
      </c>
      <c r="E1295">
        <v>242156400</v>
      </c>
      <c r="F1295" s="3">
        <v>22.9</v>
      </c>
      <c r="G1295" s="3">
        <v>21.6</v>
      </c>
      <c r="H1295" s="3">
        <v>24.6</v>
      </c>
      <c r="I1295" s="3">
        <v>21.3</v>
      </c>
      <c r="J1295" s="3">
        <v>4.0999999999999996</v>
      </c>
      <c r="K1295" s="3">
        <v>320</v>
      </c>
      <c r="L1295" s="3">
        <v>2.8</v>
      </c>
      <c r="M1295" s="3">
        <v>320</v>
      </c>
      <c r="N1295" s="3">
        <v>0.7</v>
      </c>
      <c r="O1295" s="3">
        <v>622</v>
      </c>
      <c r="P1295" s="3">
        <v>140</v>
      </c>
      <c r="Q1295" s="3">
        <v>22.7</v>
      </c>
      <c r="R1295" s="3">
        <v>97</v>
      </c>
      <c r="S1295" s="3">
        <v>99.9</v>
      </c>
      <c r="T1295" s="3">
        <v>27.7</v>
      </c>
      <c r="U1295" s="3">
        <v>987.4</v>
      </c>
      <c r="V1295" s="3">
        <v>1014.3</v>
      </c>
      <c r="W1295" s="3">
        <v>1007.7</v>
      </c>
      <c r="X1295" s="3">
        <v>1011.3</v>
      </c>
      <c r="Y1295" s="3">
        <v>25.1</v>
      </c>
      <c r="Z1295" s="3">
        <v>21.6</v>
      </c>
      <c r="AA1295">
        <v>36547</v>
      </c>
    </row>
    <row r="1296" spans="1:27" x14ac:dyDescent="0.3">
      <c r="A1296" s="2">
        <v>45126</v>
      </c>
      <c r="B1296">
        <v>71816.960040535472</v>
      </c>
      <c r="C1296">
        <v>28000</v>
      </c>
      <c r="D1296">
        <f t="shared" si="40"/>
        <v>97928802.599999994</v>
      </c>
      <c r="E1296">
        <v>100131700</v>
      </c>
      <c r="F1296" s="3">
        <v>25</v>
      </c>
      <c r="G1296" s="3">
        <v>19.600000000000001</v>
      </c>
      <c r="H1296" s="3">
        <v>30.7</v>
      </c>
      <c r="I1296" s="3">
        <v>21.3</v>
      </c>
      <c r="J1296" s="3">
        <v>5.3</v>
      </c>
      <c r="K1296" s="3">
        <v>200</v>
      </c>
      <c r="L1296" s="3">
        <v>3</v>
      </c>
      <c r="M1296" s="3">
        <v>180</v>
      </c>
      <c r="N1296" s="3">
        <v>1.1000000000000001</v>
      </c>
      <c r="O1296" s="3">
        <v>963</v>
      </c>
      <c r="P1296" s="3">
        <v>320</v>
      </c>
      <c r="Q1296" s="3">
        <v>22.3</v>
      </c>
      <c r="R1296" s="3">
        <v>58</v>
      </c>
      <c r="S1296" s="3">
        <v>86.9</v>
      </c>
      <c r="T1296" s="3">
        <v>27</v>
      </c>
      <c r="U1296" s="3">
        <v>983.4</v>
      </c>
      <c r="V1296" s="3">
        <v>1008.8</v>
      </c>
      <c r="W1296" s="3">
        <v>1005.2</v>
      </c>
      <c r="X1296" s="3">
        <v>1007.2</v>
      </c>
      <c r="Y1296" s="3">
        <v>31.5</v>
      </c>
      <c r="Z1296" s="3">
        <v>19.5</v>
      </c>
      <c r="AA1296">
        <v>36547</v>
      </c>
    </row>
    <row r="1297" spans="1:27" x14ac:dyDescent="0.3">
      <c r="A1297" s="2">
        <v>45127</v>
      </c>
      <c r="B1297">
        <v>70437.507927581901</v>
      </c>
      <c r="C1297">
        <v>84105</v>
      </c>
      <c r="D1297">
        <f t="shared" si="40"/>
        <v>262348695.59999999</v>
      </c>
      <c r="E1297">
        <v>268250200</v>
      </c>
      <c r="F1297" s="3">
        <v>25.9</v>
      </c>
      <c r="G1297" s="3">
        <v>20.9</v>
      </c>
      <c r="H1297" s="3">
        <v>32.1</v>
      </c>
      <c r="I1297" s="3">
        <v>21.3</v>
      </c>
      <c r="J1297" s="3">
        <v>6.6</v>
      </c>
      <c r="K1297" s="3">
        <v>290</v>
      </c>
      <c r="L1297" s="3">
        <v>4.2</v>
      </c>
      <c r="M1297" s="3">
        <v>320</v>
      </c>
      <c r="N1297" s="3">
        <v>1.3</v>
      </c>
      <c r="O1297" s="3">
        <v>1125</v>
      </c>
      <c r="P1297" s="3">
        <v>290</v>
      </c>
      <c r="Q1297" s="3">
        <v>22.3</v>
      </c>
      <c r="R1297" s="3">
        <v>49</v>
      </c>
      <c r="S1297" s="3">
        <v>83.1</v>
      </c>
      <c r="T1297" s="3">
        <v>26.9</v>
      </c>
      <c r="U1297" s="3">
        <v>985.1</v>
      </c>
      <c r="V1297" s="3">
        <v>1011.1</v>
      </c>
      <c r="W1297" s="3">
        <v>1007</v>
      </c>
      <c r="X1297" s="3">
        <v>1008.8</v>
      </c>
      <c r="Y1297" s="3">
        <v>30.8</v>
      </c>
      <c r="Z1297" s="3">
        <v>20.5</v>
      </c>
      <c r="AA1297">
        <v>36547</v>
      </c>
    </row>
    <row r="1298" spans="1:27" x14ac:dyDescent="0.3">
      <c r="A1298" s="2">
        <v>45128</v>
      </c>
      <c r="B1298">
        <v>47537.757503473527</v>
      </c>
      <c r="C1298">
        <v>118270</v>
      </c>
      <c r="D1298">
        <f t="shared" si="40"/>
        <v>314675509.80000001</v>
      </c>
      <c r="E1298">
        <v>321754100</v>
      </c>
      <c r="F1298" s="3">
        <v>25.8</v>
      </c>
      <c r="G1298" s="3">
        <v>20.6</v>
      </c>
      <c r="H1298" s="3">
        <v>32.1</v>
      </c>
      <c r="I1298" s="3">
        <v>21.3</v>
      </c>
      <c r="J1298" s="3">
        <v>8.9</v>
      </c>
      <c r="K1298" s="3">
        <v>160</v>
      </c>
      <c r="L1298" s="3">
        <v>5.2</v>
      </c>
      <c r="M1298" s="3">
        <v>160</v>
      </c>
      <c r="N1298" s="3">
        <v>1.2</v>
      </c>
      <c r="O1298" s="3">
        <v>1030</v>
      </c>
      <c r="P1298" s="3">
        <v>160</v>
      </c>
      <c r="Q1298" s="3">
        <v>22.7</v>
      </c>
      <c r="R1298" s="3">
        <v>55</v>
      </c>
      <c r="S1298" s="3">
        <v>85.3</v>
      </c>
      <c r="T1298" s="3">
        <v>27.6</v>
      </c>
      <c r="U1298" s="3">
        <v>988.9</v>
      </c>
      <c r="V1298" s="3">
        <v>1015.1</v>
      </c>
      <c r="W1298" s="3">
        <v>1011</v>
      </c>
      <c r="X1298" s="3">
        <v>1012.7</v>
      </c>
      <c r="Y1298" s="3">
        <v>33</v>
      </c>
      <c r="Z1298" s="3">
        <v>20.3</v>
      </c>
      <c r="AA1298">
        <v>36547</v>
      </c>
    </row>
    <row r="1299" spans="1:27" x14ac:dyDescent="0.3">
      <c r="A1299" s="2">
        <v>45129</v>
      </c>
      <c r="B1299">
        <v>46724.097107321642</v>
      </c>
      <c r="C1299">
        <v>54006</v>
      </c>
      <c r="D1299">
        <f t="shared" si="40"/>
        <v>148096975.19999999</v>
      </c>
      <c r="E1299">
        <v>151428400</v>
      </c>
      <c r="F1299" s="3">
        <v>24.8</v>
      </c>
      <c r="G1299" s="3">
        <v>21</v>
      </c>
      <c r="H1299" s="3">
        <v>29.6</v>
      </c>
      <c r="I1299" s="3">
        <v>21.3</v>
      </c>
      <c r="J1299" s="3">
        <v>5.6</v>
      </c>
      <c r="K1299" s="3">
        <v>230</v>
      </c>
      <c r="L1299" s="3">
        <v>3</v>
      </c>
      <c r="M1299" s="3">
        <v>200</v>
      </c>
      <c r="N1299" s="3">
        <v>1.1000000000000001</v>
      </c>
      <c r="O1299" s="3">
        <v>912</v>
      </c>
      <c r="P1299" s="3">
        <v>140</v>
      </c>
      <c r="Q1299" s="3">
        <v>21</v>
      </c>
      <c r="R1299" s="3">
        <v>56</v>
      </c>
      <c r="S1299" s="3">
        <v>81</v>
      </c>
      <c r="T1299" s="3">
        <v>24.9</v>
      </c>
      <c r="U1299" s="3">
        <v>990.1</v>
      </c>
      <c r="V1299" s="3">
        <v>1015.9</v>
      </c>
      <c r="W1299" s="3">
        <v>1012.2</v>
      </c>
      <c r="X1299" s="3">
        <v>1014</v>
      </c>
      <c r="Y1299" s="3">
        <v>31.6</v>
      </c>
      <c r="Z1299" s="3">
        <v>20.2</v>
      </c>
      <c r="AA1299">
        <v>36547</v>
      </c>
    </row>
    <row r="1300" spans="1:27" x14ac:dyDescent="0.3">
      <c r="A1300" s="2">
        <v>45130</v>
      </c>
      <c r="B1300">
        <v>0</v>
      </c>
      <c r="C1300">
        <v>0</v>
      </c>
      <c r="D1300">
        <f t="shared" si="40"/>
        <v>0</v>
      </c>
      <c r="E1300">
        <v>0</v>
      </c>
      <c r="F1300" s="3">
        <v>24.9</v>
      </c>
      <c r="G1300" s="3">
        <v>23.2</v>
      </c>
      <c r="H1300" s="3">
        <v>27.9</v>
      </c>
      <c r="I1300" s="3">
        <v>5.9</v>
      </c>
      <c r="J1300" s="3">
        <v>5.0999999999999996</v>
      </c>
      <c r="K1300" s="3">
        <v>180</v>
      </c>
      <c r="L1300" s="3">
        <v>2.8</v>
      </c>
      <c r="M1300" s="3">
        <v>160</v>
      </c>
      <c r="N1300" s="3">
        <v>0.8</v>
      </c>
      <c r="O1300" s="3">
        <v>676</v>
      </c>
      <c r="P1300" s="3">
        <v>50</v>
      </c>
      <c r="Q1300" s="3">
        <v>24.1</v>
      </c>
      <c r="R1300" s="3">
        <v>82</v>
      </c>
      <c r="S1300" s="3">
        <v>95.9</v>
      </c>
      <c r="T1300" s="3">
        <v>30</v>
      </c>
      <c r="U1300" s="3">
        <v>985.7</v>
      </c>
      <c r="V1300" s="3">
        <v>1013</v>
      </c>
      <c r="W1300" s="3">
        <v>1007.3</v>
      </c>
      <c r="X1300" s="3">
        <v>1009.4</v>
      </c>
      <c r="Y1300" s="3">
        <v>27.5</v>
      </c>
      <c r="Z1300" s="3">
        <v>23.2</v>
      </c>
      <c r="AA1300">
        <v>36547</v>
      </c>
    </row>
    <row r="1301" spans="1:27" x14ac:dyDescent="0.3">
      <c r="A1301" s="2">
        <v>45131</v>
      </c>
      <c r="B1301">
        <v>39763.511405530277</v>
      </c>
      <c r="C1301">
        <v>117855</v>
      </c>
      <c r="D1301">
        <f t="shared" si="40"/>
        <v>371175254.39999998</v>
      </c>
      <c r="E1301">
        <v>379524800</v>
      </c>
      <c r="F1301" s="3">
        <v>25.1</v>
      </c>
      <c r="G1301" s="3">
        <v>22.7</v>
      </c>
      <c r="H1301" s="3">
        <v>29.3</v>
      </c>
      <c r="I1301" s="3">
        <v>17.600000000000001</v>
      </c>
      <c r="J1301" s="3">
        <v>5.4</v>
      </c>
      <c r="K1301" s="3">
        <v>180</v>
      </c>
      <c r="L1301" s="3">
        <v>3.4</v>
      </c>
      <c r="M1301" s="3">
        <v>180</v>
      </c>
      <c r="N1301" s="3">
        <v>1.2</v>
      </c>
      <c r="O1301" s="3">
        <v>1023</v>
      </c>
      <c r="P1301" s="3">
        <v>140</v>
      </c>
      <c r="Q1301" s="3">
        <v>23.7</v>
      </c>
      <c r="R1301" s="3">
        <v>70</v>
      </c>
      <c r="S1301" s="3">
        <v>92.9</v>
      </c>
      <c r="T1301" s="3">
        <v>29.3</v>
      </c>
      <c r="U1301" s="3">
        <v>985.5</v>
      </c>
      <c r="V1301" s="3">
        <v>1011.6</v>
      </c>
      <c r="W1301" s="3">
        <v>1007.7</v>
      </c>
      <c r="X1301" s="3">
        <v>1009.2</v>
      </c>
      <c r="Y1301" s="3">
        <v>28.9</v>
      </c>
      <c r="Z1301" s="3">
        <v>22.7</v>
      </c>
      <c r="AA1301">
        <v>36547</v>
      </c>
    </row>
    <row r="1302" spans="1:27" x14ac:dyDescent="0.3">
      <c r="A1302" s="2">
        <v>45132</v>
      </c>
      <c r="B1302">
        <v>43589.851276215013</v>
      </c>
      <c r="C1302">
        <v>60562</v>
      </c>
      <c r="D1302">
        <f t="shared" si="40"/>
        <v>202378322.40000001</v>
      </c>
      <c r="E1302">
        <v>206930800</v>
      </c>
      <c r="F1302" s="3">
        <v>24.7</v>
      </c>
      <c r="G1302" s="3">
        <v>22.5</v>
      </c>
      <c r="H1302" s="3">
        <v>29.4</v>
      </c>
      <c r="I1302" s="3">
        <v>3.4</v>
      </c>
      <c r="J1302" s="3">
        <v>7.2</v>
      </c>
      <c r="K1302" s="3">
        <v>230</v>
      </c>
      <c r="L1302" s="3">
        <v>3.6</v>
      </c>
      <c r="M1302" s="3">
        <v>180</v>
      </c>
      <c r="N1302" s="3">
        <v>1</v>
      </c>
      <c r="O1302" s="3">
        <v>842</v>
      </c>
      <c r="P1302" s="3">
        <v>160</v>
      </c>
      <c r="Q1302" s="3">
        <v>23.5</v>
      </c>
      <c r="R1302" s="3">
        <v>72</v>
      </c>
      <c r="S1302" s="3">
        <v>94</v>
      </c>
      <c r="T1302" s="3">
        <v>29</v>
      </c>
      <c r="U1302" s="3">
        <v>989.4</v>
      </c>
      <c r="V1302" s="3">
        <v>1015.3</v>
      </c>
      <c r="W1302" s="3">
        <v>1011.3</v>
      </c>
      <c r="X1302" s="3">
        <v>1013.3</v>
      </c>
      <c r="Y1302" s="3">
        <v>28.7</v>
      </c>
      <c r="Z1302" s="3">
        <v>22.5</v>
      </c>
      <c r="AA1302">
        <v>36547</v>
      </c>
    </row>
    <row r="1303" spans="1:27" x14ac:dyDescent="0.3">
      <c r="A1303" s="2">
        <v>45133</v>
      </c>
      <c r="B1303">
        <v>42530.068685106533</v>
      </c>
      <c r="C1303">
        <v>91715</v>
      </c>
      <c r="D1303">
        <f t="shared" si="40"/>
        <v>264789294.59999999</v>
      </c>
      <c r="E1303">
        <v>270745700</v>
      </c>
      <c r="F1303" s="3">
        <v>23.9</v>
      </c>
      <c r="G1303" s="3">
        <v>22.3</v>
      </c>
      <c r="H1303" s="3">
        <v>28.7</v>
      </c>
      <c r="I1303" s="3">
        <v>54.7</v>
      </c>
      <c r="J1303" s="3">
        <v>9.5</v>
      </c>
      <c r="K1303" s="3">
        <v>290</v>
      </c>
      <c r="L1303" s="3">
        <v>6.2</v>
      </c>
      <c r="M1303" s="3">
        <v>320</v>
      </c>
      <c r="N1303" s="3">
        <v>1</v>
      </c>
      <c r="O1303" s="3">
        <v>859</v>
      </c>
      <c r="P1303" s="3">
        <v>140</v>
      </c>
      <c r="Q1303" s="3">
        <v>23.3</v>
      </c>
      <c r="R1303" s="3">
        <v>81</v>
      </c>
      <c r="S1303" s="3">
        <v>97</v>
      </c>
      <c r="T1303" s="3">
        <v>28.6</v>
      </c>
      <c r="U1303" s="3">
        <v>991.6</v>
      </c>
      <c r="V1303" s="3">
        <v>1017</v>
      </c>
      <c r="W1303" s="3">
        <v>1013.9</v>
      </c>
      <c r="X1303" s="3">
        <v>1015.6</v>
      </c>
      <c r="Y1303" s="3">
        <v>27</v>
      </c>
      <c r="Z1303" s="3">
        <v>22.3</v>
      </c>
      <c r="AA1303">
        <v>36547</v>
      </c>
    </row>
    <row r="1304" spans="1:27" x14ac:dyDescent="0.3">
      <c r="A1304" s="2">
        <v>45134</v>
      </c>
      <c r="B1304">
        <v>46115.607063686613</v>
      </c>
      <c r="C1304">
        <v>108626</v>
      </c>
      <c r="D1304">
        <f t="shared" si="40"/>
        <v>308719196.39999998</v>
      </c>
      <c r="E1304">
        <v>315663800</v>
      </c>
      <c r="F1304" s="3">
        <v>25.4</v>
      </c>
      <c r="G1304" s="3">
        <v>21.5</v>
      </c>
      <c r="H1304" s="3">
        <v>30.6</v>
      </c>
      <c r="I1304" s="3">
        <v>54.7</v>
      </c>
      <c r="J1304" s="3">
        <v>3.8</v>
      </c>
      <c r="K1304" s="3">
        <v>140</v>
      </c>
      <c r="L1304" s="3">
        <v>2.2000000000000002</v>
      </c>
      <c r="M1304" s="3">
        <v>140</v>
      </c>
      <c r="N1304" s="3">
        <v>0.9</v>
      </c>
      <c r="O1304" s="3">
        <v>743</v>
      </c>
      <c r="P1304" s="3">
        <v>140</v>
      </c>
      <c r="Q1304" s="3">
        <v>24</v>
      </c>
      <c r="R1304" s="3">
        <v>69</v>
      </c>
      <c r="S1304" s="3">
        <v>92.9</v>
      </c>
      <c r="T1304" s="3">
        <v>29.9</v>
      </c>
      <c r="U1304" s="3">
        <v>991</v>
      </c>
      <c r="V1304" s="3">
        <v>1016.4</v>
      </c>
      <c r="W1304" s="3">
        <v>1012.4</v>
      </c>
      <c r="X1304" s="3">
        <v>1014.8</v>
      </c>
      <c r="Y1304" s="3">
        <v>29.6</v>
      </c>
      <c r="Z1304" s="3">
        <v>21.5</v>
      </c>
      <c r="AA1304">
        <v>36547</v>
      </c>
    </row>
    <row r="1305" spans="1:27" x14ac:dyDescent="0.3">
      <c r="A1305" s="2">
        <v>45135</v>
      </c>
      <c r="B1305">
        <v>43683.68008625511</v>
      </c>
      <c r="C1305">
        <v>87303.2</v>
      </c>
      <c r="D1305">
        <f t="shared" si="40"/>
        <v>227456394</v>
      </c>
      <c r="E1305">
        <v>232573000</v>
      </c>
      <c r="F1305" s="3">
        <v>26.9</v>
      </c>
      <c r="G1305" s="3">
        <v>22.3</v>
      </c>
      <c r="H1305" s="3">
        <v>32.9</v>
      </c>
      <c r="I1305" s="3">
        <v>54.7</v>
      </c>
      <c r="J1305" s="3">
        <v>5.7</v>
      </c>
      <c r="K1305" s="3">
        <v>180</v>
      </c>
      <c r="L1305" s="3">
        <v>3.4</v>
      </c>
      <c r="M1305" s="3">
        <v>180</v>
      </c>
      <c r="N1305" s="3">
        <v>1.4</v>
      </c>
      <c r="O1305" s="3">
        <v>1222</v>
      </c>
      <c r="P1305" s="3">
        <v>180</v>
      </c>
      <c r="Q1305" s="3">
        <v>24.1</v>
      </c>
      <c r="R1305" s="3">
        <v>55</v>
      </c>
      <c r="S1305" s="3">
        <v>86.9</v>
      </c>
      <c r="T1305" s="3">
        <v>30</v>
      </c>
      <c r="U1305" s="3">
        <v>990.6</v>
      </c>
      <c r="V1305" s="3">
        <v>1015.7</v>
      </c>
      <c r="W1305" s="3">
        <v>1012.3</v>
      </c>
      <c r="X1305" s="3">
        <v>1014.4</v>
      </c>
      <c r="Y1305" s="3">
        <v>32.299999999999997</v>
      </c>
      <c r="Z1305" s="3">
        <v>22.2</v>
      </c>
      <c r="AA1305">
        <v>36547</v>
      </c>
    </row>
    <row r="1306" spans="1:27" x14ac:dyDescent="0.3">
      <c r="A1306" s="2">
        <v>45136</v>
      </c>
      <c r="B1306">
        <v>40909.432371843563</v>
      </c>
      <c r="C1306">
        <v>30107.200000000001</v>
      </c>
      <c r="D1306">
        <f t="shared" si="40"/>
        <v>73168092</v>
      </c>
      <c r="E1306">
        <v>74814000</v>
      </c>
      <c r="F1306" s="3">
        <v>27.1</v>
      </c>
      <c r="G1306" s="3">
        <v>22.5</v>
      </c>
      <c r="H1306" s="3">
        <v>33.4</v>
      </c>
      <c r="I1306" s="3">
        <v>54.7</v>
      </c>
      <c r="J1306" s="3">
        <v>5.5</v>
      </c>
      <c r="K1306" s="3">
        <v>160</v>
      </c>
      <c r="L1306" s="3">
        <v>3.3</v>
      </c>
      <c r="M1306" s="3">
        <v>140</v>
      </c>
      <c r="N1306" s="3">
        <v>1.2</v>
      </c>
      <c r="O1306" s="3">
        <v>1040</v>
      </c>
      <c r="P1306" s="3">
        <v>160</v>
      </c>
      <c r="Q1306" s="3">
        <v>23.9</v>
      </c>
      <c r="R1306" s="3">
        <v>58</v>
      </c>
      <c r="S1306" s="3">
        <v>84.3</v>
      </c>
      <c r="T1306" s="3">
        <v>29.7</v>
      </c>
      <c r="U1306" s="3">
        <v>990.7</v>
      </c>
      <c r="V1306" s="3">
        <v>1015.7</v>
      </c>
      <c r="W1306" s="3">
        <v>1012.6</v>
      </c>
      <c r="X1306" s="3">
        <v>1014.4</v>
      </c>
      <c r="Y1306" s="3">
        <v>33.9</v>
      </c>
      <c r="Z1306" s="3">
        <v>22.4</v>
      </c>
      <c r="AA1306">
        <v>36547</v>
      </c>
    </row>
    <row r="1307" spans="1:27" x14ac:dyDescent="0.3">
      <c r="A1307" s="2">
        <v>45137</v>
      </c>
      <c r="B1307">
        <v>0</v>
      </c>
      <c r="C1307">
        <v>0</v>
      </c>
      <c r="D1307">
        <f t="shared" si="40"/>
        <v>0</v>
      </c>
      <c r="E1307">
        <v>0</v>
      </c>
      <c r="F1307" s="3">
        <v>27.8</v>
      </c>
      <c r="G1307" s="3">
        <v>22.1</v>
      </c>
      <c r="H1307" s="3">
        <v>33.6</v>
      </c>
      <c r="I1307" s="3">
        <v>54.7</v>
      </c>
      <c r="J1307" s="3">
        <v>4.7</v>
      </c>
      <c r="K1307" s="3">
        <v>200</v>
      </c>
      <c r="L1307" s="3">
        <v>2.5</v>
      </c>
      <c r="M1307" s="3">
        <v>160</v>
      </c>
      <c r="N1307" s="3">
        <v>1.3</v>
      </c>
      <c r="O1307" s="3">
        <v>1100</v>
      </c>
      <c r="P1307" s="3">
        <v>160</v>
      </c>
      <c r="Q1307" s="3">
        <v>23</v>
      </c>
      <c r="R1307" s="3">
        <v>49</v>
      </c>
      <c r="S1307" s="3">
        <v>78.099999999999994</v>
      </c>
      <c r="T1307" s="3">
        <v>28.2</v>
      </c>
      <c r="U1307" s="3">
        <v>989.4</v>
      </c>
      <c r="V1307" s="3">
        <v>1014.9</v>
      </c>
      <c r="W1307" s="3">
        <v>1010.6</v>
      </c>
      <c r="X1307" s="3">
        <v>1013.1</v>
      </c>
      <c r="Y1307" s="3">
        <v>35.1</v>
      </c>
      <c r="Z1307" s="3">
        <v>22.1</v>
      </c>
      <c r="AA1307">
        <v>36547</v>
      </c>
    </row>
    <row r="1308" spans="1:27" x14ac:dyDescent="0.3">
      <c r="A1308" s="2">
        <v>45138</v>
      </c>
      <c r="B1308">
        <v>42885.640991954962</v>
      </c>
      <c r="C1308">
        <v>140091.20000000001</v>
      </c>
      <c r="D1308">
        <f t="shared" si="40"/>
        <v>432062502.59999996</v>
      </c>
      <c r="E1308">
        <v>441781700</v>
      </c>
      <c r="F1308" s="3">
        <v>26.7</v>
      </c>
      <c r="G1308" s="3">
        <v>22.7</v>
      </c>
      <c r="H1308" s="3">
        <v>32.5</v>
      </c>
      <c r="I1308" s="3">
        <v>1.1000000000000001</v>
      </c>
      <c r="J1308" s="3">
        <v>10</v>
      </c>
      <c r="K1308" s="3">
        <v>50</v>
      </c>
      <c r="L1308" s="3">
        <v>5.8</v>
      </c>
      <c r="M1308" s="3">
        <v>70</v>
      </c>
      <c r="N1308" s="3">
        <v>1.2</v>
      </c>
      <c r="O1308" s="3">
        <v>1070</v>
      </c>
      <c r="P1308" s="3">
        <v>320</v>
      </c>
      <c r="Q1308" s="3">
        <v>23.9</v>
      </c>
      <c r="R1308" s="3">
        <v>60</v>
      </c>
      <c r="S1308" s="3">
        <v>86.3</v>
      </c>
      <c r="T1308" s="3">
        <v>29.6</v>
      </c>
      <c r="U1308" s="3">
        <v>988.9</v>
      </c>
      <c r="V1308" s="3">
        <v>1014.5</v>
      </c>
      <c r="W1308" s="3">
        <v>1010.8</v>
      </c>
      <c r="X1308" s="3">
        <v>1012.6</v>
      </c>
      <c r="Y1308" s="3">
        <v>33.1</v>
      </c>
      <c r="Z1308" s="3">
        <v>22.2</v>
      </c>
      <c r="AA1308">
        <v>36547</v>
      </c>
    </row>
    <row r="1309" spans="1:27" x14ac:dyDescent="0.3">
      <c r="A1309" s="2">
        <v>45139</v>
      </c>
      <c r="B1309">
        <v>44115.613100477924</v>
      </c>
      <c r="C1309">
        <v>89575</v>
      </c>
      <c r="D1309">
        <f>E1309*0.987</f>
        <v>290371353.30000001</v>
      </c>
      <c r="E1309">
        <v>294195900</v>
      </c>
      <c r="F1309" s="3">
        <v>26.9</v>
      </c>
      <c r="G1309" s="3">
        <v>21.7</v>
      </c>
      <c r="H1309" s="3">
        <v>32.9</v>
      </c>
      <c r="I1309" s="3">
        <v>1.1000000000000001</v>
      </c>
      <c r="J1309" s="3">
        <v>4.2</v>
      </c>
      <c r="K1309" s="3">
        <v>110</v>
      </c>
      <c r="L1309" s="3">
        <v>2.7</v>
      </c>
      <c r="M1309" s="3">
        <v>160</v>
      </c>
      <c r="N1309" s="3">
        <v>1.3</v>
      </c>
      <c r="O1309" s="3">
        <v>1101</v>
      </c>
      <c r="P1309" s="3">
        <v>320</v>
      </c>
      <c r="Q1309" s="3">
        <v>22.6</v>
      </c>
      <c r="R1309" s="3">
        <v>52</v>
      </c>
      <c r="S1309" s="3">
        <v>79.900000000000006</v>
      </c>
      <c r="T1309" s="3">
        <v>27.4</v>
      </c>
      <c r="U1309" s="3">
        <v>987.3</v>
      </c>
      <c r="V1309" s="3">
        <v>1013.3</v>
      </c>
      <c r="W1309" s="3">
        <v>1008.6</v>
      </c>
      <c r="X1309" s="3">
        <v>1010.9</v>
      </c>
      <c r="Y1309" s="3">
        <v>33.299999999999997</v>
      </c>
      <c r="Z1309" s="3">
        <v>21.7</v>
      </c>
      <c r="AA1309">
        <v>36547</v>
      </c>
    </row>
    <row r="1310" spans="1:27" x14ac:dyDescent="0.3">
      <c r="A1310" s="2">
        <v>45140</v>
      </c>
      <c r="B1310">
        <v>49343.714000714594</v>
      </c>
      <c r="C1310">
        <v>102753</v>
      </c>
      <c r="D1310">
        <f t="shared" ref="D1310:D1339" si="41">E1310*0.987</f>
        <v>337289582.69999999</v>
      </c>
      <c r="E1310">
        <v>341732100</v>
      </c>
      <c r="F1310" s="3">
        <v>27.5</v>
      </c>
      <c r="G1310" s="3">
        <v>22.2</v>
      </c>
      <c r="H1310" s="3">
        <v>33.6</v>
      </c>
      <c r="I1310" s="3">
        <v>1.1000000000000001</v>
      </c>
      <c r="J1310" s="3">
        <v>5.9</v>
      </c>
      <c r="K1310" s="3">
        <v>290</v>
      </c>
      <c r="L1310" s="3">
        <v>3.5</v>
      </c>
      <c r="M1310" s="3">
        <v>320</v>
      </c>
      <c r="N1310" s="3">
        <v>1.4</v>
      </c>
      <c r="O1310" s="3">
        <v>1201</v>
      </c>
      <c r="P1310" s="3">
        <v>320</v>
      </c>
      <c r="Q1310" s="3">
        <v>23.5</v>
      </c>
      <c r="R1310" s="3">
        <v>50</v>
      </c>
      <c r="S1310" s="3">
        <v>80.8</v>
      </c>
      <c r="T1310" s="3">
        <v>28.9</v>
      </c>
      <c r="U1310" s="3">
        <v>984.2</v>
      </c>
      <c r="V1310" s="3">
        <v>1010.4</v>
      </c>
      <c r="W1310" s="3">
        <v>1005</v>
      </c>
      <c r="X1310" s="3">
        <v>1007.7</v>
      </c>
      <c r="Y1310" s="3">
        <v>34.6</v>
      </c>
      <c r="Z1310" s="3">
        <v>21.8</v>
      </c>
      <c r="AA1310">
        <v>36547</v>
      </c>
    </row>
    <row r="1311" spans="1:27" x14ac:dyDescent="0.3">
      <c r="A1311" s="2">
        <v>45141</v>
      </c>
      <c r="B1311">
        <v>45688.122650249963</v>
      </c>
      <c r="C1311">
        <v>101347.2</v>
      </c>
      <c r="D1311">
        <f t="shared" si="41"/>
        <v>356101901.39999998</v>
      </c>
      <c r="E1311">
        <v>360792200</v>
      </c>
      <c r="F1311" s="3">
        <v>27.8</v>
      </c>
      <c r="G1311" s="3">
        <v>21.9</v>
      </c>
      <c r="H1311" s="3">
        <v>33.4</v>
      </c>
      <c r="I1311" s="3">
        <v>1.1000000000000001</v>
      </c>
      <c r="J1311" s="3">
        <v>10.3</v>
      </c>
      <c r="K1311" s="3">
        <v>290</v>
      </c>
      <c r="L1311" s="3">
        <v>6.9</v>
      </c>
      <c r="M1311" s="3">
        <v>320</v>
      </c>
      <c r="N1311" s="3">
        <v>2</v>
      </c>
      <c r="O1311" s="3">
        <v>1709</v>
      </c>
      <c r="P1311" s="3">
        <v>320</v>
      </c>
      <c r="Q1311" s="3">
        <v>23</v>
      </c>
      <c r="R1311" s="3">
        <v>51</v>
      </c>
      <c r="S1311" s="3">
        <v>78.3</v>
      </c>
      <c r="T1311" s="3">
        <v>28.2</v>
      </c>
      <c r="U1311" s="3">
        <v>982.5</v>
      </c>
      <c r="V1311" s="3">
        <v>1008.1</v>
      </c>
      <c r="W1311" s="3">
        <v>1004.1</v>
      </c>
      <c r="X1311" s="3">
        <v>1006</v>
      </c>
      <c r="Y1311" s="3">
        <v>35.4</v>
      </c>
      <c r="Z1311" s="3">
        <v>21.7</v>
      </c>
      <c r="AA1311">
        <v>36547</v>
      </c>
    </row>
    <row r="1312" spans="1:27" x14ac:dyDescent="0.3">
      <c r="A1312" s="2">
        <v>45142</v>
      </c>
      <c r="B1312">
        <v>59300.066845494963</v>
      </c>
      <c r="C1312">
        <v>75412.399999999994</v>
      </c>
      <c r="D1312">
        <f t="shared" si="41"/>
        <v>276427806.89999998</v>
      </c>
      <c r="E1312">
        <v>280068700</v>
      </c>
      <c r="F1312" s="3">
        <v>27.7</v>
      </c>
      <c r="G1312" s="3">
        <v>22.8</v>
      </c>
      <c r="H1312" s="3">
        <v>33.799999999999997</v>
      </c>
      <c r="I1312" s="3">
        <v>1.1000000000000001</v>
      </c>
      <c r="J1312" s="3">
        <v>8.1</v>
      </c>
      <c r="K1312" s="3">
        <v>320</v>
      </c>
      <c r="L1312" s="3">
        <v>4.9000000000000004</v>
      </c>
      <c r="M1312" s="3">
        <v>320</v>
      </c>
      <c r="N1312" s="3">
        <v>1.6</v>
      </c>
      <c r="O1312" s="3">
        <v>1391</v>
      </c>
      <c r="P1312" s="3">
        <v>290</v>
      </c>
      <c r="Q1312" s="3">
        <v>23.7</v>
      </c>
      <c r="R1312" s="3">
        <v>53</v>
      </c>
      <c r="S1312" s="3">
        <v>81.400000000000006</v>
      </c>
      <c r="T1312" s="3">
        <v>29.3</v>
      </c>
      <c r="U1312" s="3">
        <v>980.7</v>
      </c>
      <c r="V1312" s="3">
        <v>1006.2</v>
      </c>
      <c r="W1312" s="3">
        <v>1002.4</v>
      </c>
      <c r="X1312" s="3">
        <v>1004.2</v>
      </c>
      <c r="Y1312" s="3">
        <v>35.299999999999997</v>
      </c>
      <c r="Z1312" s="3">
        <v>22.4</v>
      </c>
      <c r="AA1312">
        <v>36547</v>
      </c>
    </row>
    <row r="1313" spans="1:27" x14ac:dyDescent="0.3">
      <c r="A1313" s="2">
        <v>45143</v>
      </c>
      <c r="B1313">
        <v>108177.79946642611</v>
      </c>
      <c r="C1313">
        <v>16755</v>
      </c>
      <c r="D1313">
        <f t="shared" si="41"/>
        <v>64017214.799999997</v>
      </c>
      <c r="E1313">
        <v>64860400</v>
      </c>
      <c r="F1313" s="3">
        <v>28.4</v>
      </c>
      <c r="G1313" s="3">
        <v>22.7</v>
      </c>
      <c r="H1313" s="3">
        <v>34.700000000000003</v>
      </c>
      <c r="I1313" s="3">
        <v>1.1000000000000001</v>
      </c>
      <c r="J1313" s="3">
        <v>6.3</v>
      </c>
      <c r="K1313" s="3">
        <v>290</v>
      </c>
      <c r="L1313" s="3">
        <v>4</v>
      </c>
      <c r="M1313" s="3">
        <v>320</v>
      </c>
      <c r="N1313" s="3">
        <v>1.6</v>
      </c>
      <c r="O1313" s="3">
        <v>1387</v>
      </c>
      <c r="P1313" s="3">
        <v>290</v>
      </c>
      <c r="Q1313" s="3">
        <v>23.3</v>
      </c>
      <c r="R1313" s="3">
        <v>47</v>
      </c>
      <c r="S1313" s="3">
        <v>76.900000000000006</v>
      </c>
      <c r="T1313" s="3">
        <v>28.6</v>
      </c>
      <c r="U1313" s="3">
        <v>977</v>
      </c>
      <c r="V1313" s="3">
        <v>1002.8</v>
      </c>
      <c r="W1313" s="3">
        <v>997.7</v>
      </c>
      <c r="X1313" s="3">
        <v>1000.4</v>
      </c>
      <c r="Y1313" s="3">
        <v>36.799999999999997</v>
      </c>
      <c r="Z1313" s="3">
        <v>22.2</v>
      </c>
      <c r="AA1313">
        <v>36547</v>
      </c>
    </row>
    <row r="1314" spans="1:27" x14ac:dyDescent="0.3">
      <c r="A1314" s="2">
        <v>45144</v>
      </c>
      <c r="B1314">
        <v>0</v>
      </c>
      <c r="C1314">
        <v>0</v>
      </c>
      <c r="D1314">
        <f t="shared" si="41"/>
        <v>0</v>
      </c>
      <c r="E1314">
        <v>0</v>
      </c>
      <c r="F1314" s="3">
        <v>27.4</v>
      </c>
      <c r="G1314" s="3">
        <v>23.1</v>
      </c>
      <c r="H1314" s="3">
        <v>34.799999999999997</v>
      </c>
      <c r="I1314" s="3">
        <v>0.4</v>
      </c>
      <c r="J1314" s="3">
        <v>10.4</v>
      </c>
      <c r="K1314" s="3">
        <v>360</v>
      </c>
      <c r="L1314" s="3">
        <v>5.7</v>
      </c>
      <c r="M1314" s="3">
        <v>20</v>
      </c>
      <c r="N1314" s="3">
        <v>1.5</v>
      </c>
      <c r="O1314" s="3">
        <v>1300</v>
      </c>
      <c r="P1314" s="3">
        <v>160</v>
      </c>
      <c r="Q1314" s="3">
        <v>23.8</v>
      </c>
      <c r="R1314" s="3">
        <v>47</v>
      </c>
      <c r="S1314" s="3">
        <v>83.6</v>
      </c>
      <c r="T1314" s="3">
        <v>29.5</v>
      </c>
      <c r="U1314" s="3">
        <v>975.6</v>
      </c>
      <c r="V1314" s="3">
        <v>1000.8</v>
      </c>
      <c r="W1314" s="3">
        <v>996.1</v>
      </c>
      <c r="X1314" s="3">
        <v>998.9</v>
      </c>
      <c r="Y1314" s="3">
        <v>36.799999999999997</v>
      </c>
      <c r="Z1314" s="3">
        <v>22.6</v>
      </c>
      <c r="AA1314">
        <v>36547</v>
      </c>
    </row>
    <row r="1315" spans="1:27" x14ac:dyDescent="0.3">
      <c r="A1315" s="2">
        <v>45145</v>
      </c>
      <c r="B1315">
        <v>64267.330721335187</v>
      </c>
      <c r="C1315">
        <v>155716.9</v>
      </c>
      <c r="D1315">
        <f t="shared" si="41"/>
        <v>652709120.70000005</v>
      </c>
      <c r="E1315">
        <v>661306100</v>
      </c>
      <c r="F1315" s="3">
        <v>26.5</v>
      </c>
      <c r="G1315" s="3">
        <v>23.1</v>
      </c>
      <c r="H1315" s="3">
        <v>34.6</v>
      </c>
      <c r="I1315" s="3">
        <v>0</v>
      </c>
      <c r="J1315" s="3">
        <v>7.5</v>
      </c>
      <c r="K1315" s="3">
        <v>160</v>
      </c>
      <c r="L1315" s="3">
        <v>4.4000000000000004</v>
      </c>
      <c r="M1315" s="3">
        <v>140</v>
      </c>
      <c r="N1315" s="3">
        <v>1.5</v>
      </c>
      <c r="O1315" s="3">
        <v>1332</v>
      </c>
      <c r="P1315" s="3">
        <v>160</v>
      </c>
      <c r="Q1315" s="3">
        <v>24</v>
      </c>
      <c r="R1315" s="3">
        <v>51</v>
      </c>
      <c r="S1315" s="3">
        <v>88.4</v>
      </c>
      <c r="T1315" s="3">
        <v>29.9</v>
      </c>
      <c r="U1315" s="3">
        <v>976.9</v>
      </c>
      <c r="V1315" s="3">
        <v>1002</v>
      </c>
      <c r="W1315" s="3">
        <v>998.2</v>
      </c>
      <c r="X1315" s="3">
        <v>1000.3</v>
      </c>
      <c r="Y1315" s="3">
        <v>32</v>
      </c>
      <c r="Z1315" s="3">
        <v>22.6</v>
      </c>
      <c r="AA1315">
        <v>36547</v>
      </c>
    </row>
    <row r="1316" spans="1:27" x14ac:dyDescent="0.3">
      <c r="A1316" s="2">
        <v>45146</v>
      </c>
      <c r="B1316">
        <v>75035.368068240292</v>
      </c>
      <c r="C1316">
        <v>109963</v>
      </c>
      <c r="D1316">
        <f t="shared" si="41"/>
        <v>465561780.60000002</v>
      </c>
      <c r="E1316">
        <v>471693800</v>
      </c>
      <c r="F1316" s="3">
        <v>27.6</v>
      </c>
      <c r="G1316" s="3">
        <v>23.2</v>
      </c>
      <c r="H1316" s="3">
        <v>33.799999999999997</v>
      </c>
      <c r="I1316" s="3">
        <v>0</v>
      </c>
      <c r="J1316" s="3">
        <v>7.5</v>
      </c>
      <c r="K1316" s="3">
        <v>160</v>
      </c>
      <c r="L1316" s="3">
        <v>4.4000000000000004</v>
      </c>
      <c r="M1316" s="3">
        <v>160</v>
      </c>
      <c r="N1316" s="3">
        <v>1.3</v>
      </c>
      <c r="O1316" s="3">
        <v>1109</v>
      </c>
      <c r="P1316" s="3">
        <v>140</v>
      </c>
      <c r="Q1316" s="3">
        <v>22.9</v>
      </c>
      <c r="R1316" s="3">
        <v>52</v>
      </c>
      <c r="S1316" s="3">
        <v>78</v>
      </c>
      <c r="T1316" s="3">
        <v>28</v>
      </c>
      <c r="U1316" s="3">
        <v>979.6</v>
      </c>
      <c r="V1316" s="3">
        <v>1005.2</v>
      </c>
      <c r="W1316" s="3">
        <v>1001.3</v>
      </c>
      <c r="X1316" s="3">
        <v>1003.1</v>
      </c>
      <c r="Y1316" s="3">
        <v>36</v>
      </c>
      <c r="Z1316" s="3">
        <v>22.5</v>
      </c>
      <c r="AA1316">
        <v>36547</v>
      </c>
    </row>
    <row r="1317" spans="1:27" x14ac:dyDescent="0.3">
      <c r="A1317" s="2">
        <v>45147</v>
      </c>
      <c r="B1317">
        <v>75841.926241810506</v>
      </c>
      <c r="C1317">
        <v>153612.4</v>
      </c>
      <c r="D1317">
        <f t="shared" si="41"/>
        <v>661992744</v>
      </c>
      <c r="E1317">
        <v>670712000</v>
      </c>
      <c r="F1317" s="3">
        <v>24.8</v>
      </c>
      <c r="G1317" s="3">
        <v>22.9</v>
      </c>
      <c r="H1317" s="3">
        <v>29.4</v>
      </c>
      <c r="I1317" s="3">
        <v>23.6</v>
      </c>
      <c r="J1317" s="3">
        <v>5.5</v>
      </c>
      <c r="K1317" s="3">
        <v>290</v>
      </c>
      <c r="L1317" s="3">
        <v>3.3</v>
      </c>
      <c r="M1317" s="3">
        <v>290</v>
      </c>
      <c r="N1317" s="3">
        <v>1.2</v>
      </c>
      <c r="O1317" s="3">
        <v>1075</v>
      </c>
      <c r="P1317" s="3">
        <v>320</v>
      </c>
      <c r="Q1317" s="3">
        <v>23</v>
      </c>
      <c r="R1317" s="3">
        <v>65</v>
      </c>
      <c r="S1317" s="3">
        <v>91.1</v>
      </c>
      <c r="T1317" s="3">
        <v>28.2</v>
      </c>
      <c r="U1317" s="3">
        <v>980.3</v>
      </c>
      <c r="V1317" s="3">
        <v>1005</v>
      </c>
      <c r="W1317" s="3">
        <v>1001.6</v>
      </c>
      <c r="X1317" s="3">
        <v>1003.9</v>
      </c>
      <c r="Y1317" s="3">
        <v>28.9</v>
      </c>
      <c r="Z1317" s="3">
        <v>22.9</v>
      </c>
      <c r="AA1317">
        <v>36547</v>
      </c>
    </row>
    <row r="1318" spans="1:27" x14ac:dyDescent="0.3">
      <c r="A1318" s="2">
        <v>45148</v>
      </c>
      <c r="B1318">
        <v>78874.771808997859</v>
      </c>
      <c r="C1318">
        <v>121832.6</v>
      </c>
      <c r="D1318">
        <f t="shared" si="41"/>
        <v>526838293.80000001</v>
      </c>
      <c r="E1318">
        <v>533777400</v>
      </c>
      <c r="F1318" s="3">
        <v>21.8</v>
      </c>
      <c r="G1318" s="3">
        <v>20.3</v>
      </c>
      <c r="H1318" s="3">
        <v>24.1</v>
      </c>
      <c r="I1318" s="3">
        <v>108.8</v>
      </c>
      <c r="J1318" s="3">
        <v>14.4</v>
      </c>
      <c r="K1318" s="3">
        <v>70</v>
      </c>
      <c r="L1318" s="3">
        <v>7.3</v>
      </c>
      <c r="M1318" s="3">
        <v>110</v>
      </c>
      <c r="N1318" s="3">
        <v>2.2999999999999998</v>
      </c>
      <c r="O1318" s="3">
        <v>1969</v>
      </c>
      <c r="P1318" s="3">
        <v>160</v>
      </c>
      <c r="Q1318" s="3">
        <v>21.5</v>
      </c>
      <c r="R1318" s="3">
        <v>82</v>
      </c>
      <c r="S1318" s="3">
        <v>99</v>
      </c>
      <c r="T1318" s="3">
        <v>25.7</v>
      </c>
      <c r="U1318" s="3">
        <v>970.4</v>
      </c>
      <c r="V1318" s="3">
        <v>1001.6</v>
      </c>
      <c r="W1318" s="3">
        <v>986.3</v>
      </c>
      <c r="X1318" s="3">
        <v>994.1</v>
      </c>
      <c r="Y1318" s="3">
        <v>23.5</v>
      </c>
      <c r="Z1318" s="3">
        <v>20.3</v>
      </c>
      <c r="AA1318">
        <v>36547</v>
      </c>
    </row>
    <row r="1319" spans="1:27" x14ac:dyDescent="0.3">
      <c r="A1319" s="2">
        <v>45149</v>
      </c>
      <c r="B1319">
        <v>72003.978149471077</v>
      </c>
      <c r="C1319">
        <v>39020</v>
      </c>
      <c r="D1319">
        <f t="shared" si="41"/>
        <v>168707515.19999999</v>
      </c>
      <c r="E1319">
        <v>170929600</v>
      </c>
      <c r="F1319" s="3">
        <v>24</v>
      </c>
      <c r="G1319" s="3">
        <v>20.5</v>
      </c>
      <c r="H1319" s="3">
        <v>29.8</v>
      </c>
      <c r="I1319" s="3">
        <v>0.6</v>
      </c>
      <c r="J1319" s="3">
        <v>7.6</v>
      </c>
      <c r="K1319" s="3">
        <v>200</v>
      </c>
      <c r="L1319" s="3">
        <v>4.4000000000000004</v>
      </c>
      <c r="M1319" s="3">
        <v>180</v>
      </c>
      <c r="N1319" s="3">
        <v>1.7</v>
      </c>
      <c r="O1319" s="3">
        <v>1439</v>
      </c>
      <c r="P1319" s="3">
        <v>180</v>
      </c>
      <c r="Q1319" s="3">
        <v>22.1</v>
      </c>
      <c r="R1319" s="3">
        <v>59</v>
      </c>
      <c r="S1319" s="3">
        <v>90.6</v>
      </c>
      <c r="T1319" s="3">
        <v>26.7</v>
      </c>
      <c r="U1319" s="3">
        <v>977.3</v>
      </c>
      <c r="V1319" s="3">
        <v>1003.8</v>
      </c>
      <c r="W1319" s="3">
        <v>996.7</v>
      </c>
      <c r="X1319" s="3">
        <v>1001</v>
      </c>
      <c r="Y1319" s="3">
        <v>28.1</v>
      </c>
      <c r="Z1319" s="3">
        <v>20.5</v>
      </c>
      <c r="AA1319">
        <v>36547</v>
      </c>
    </row>
    <row r="1320" spans="1:27" x14ac:dyDescent="0.3">
      <c r="A1320" s="2">
        <v>45150</v>
      </c>
      <c r="B1320">
        <v>77796.192323902666</v>
      </c>
      <c r="C1320">
        <v>28149</v>
      </c>
      <c r="D1320">
        <f t="shared" si="41"/>
        <v>109070705.09999999</v>
      </c>
      <c r="E1320">
        <v>110507300</v>
      </c>
      <c r="F1320" s="3">
        <v>24.1</v>
      </c>
      <c r="G1320" s="3">
        <v>21.1</v>
      </c>
      <c r="H1320" s="3">
        <v>28.7</v>
      </c>
      <c r="I1320" s="3">
        <v>0.1</v>
      </c>
      <c r="J1320" s="3">
        <v>7.7</v>
      </c>
      <c r="K1320" s="3">
        <v>290</v>
      </c>
      <c r="L1320" s="3">
        <v>4.5</v>
      </c>
      <c r="M1320" s="3">
        <v>290</v>
      </c>
      <c r="N1320" s="3">
        <v>1.1000000000000001</v>
      </c>
      <c r="O1320" s="3">
        <v>971</v>
      </c>
      <c r="P1320" s="3">
        <v>320</v>
      </c>
      <c r="Q1320" s="3">
        <v>21.7</v>
      </c>
      <c r="R1320" s="3">
        <v>59</v>
      </c>
      <c r="S1320" s="3">
        <v>87.9</v>
      </c>
      <c r="T1320" s="3">
        <v>26</v>
      </c>
      <c r="U1320" s="3">
        <v>980.6</v>
      </c>
      <c r="V1320" s="3">
        <v>1006</v>
      </c>
      <c r="W1320" s="3">
        <v>1003.4</v>
      </c>
      <c r="X1320" s="3">
        <v>1004.4</v>
      </c>
      <c r="Y1320" s="3">
        <v>27.6</v>
      </c>
      <c r="Z1320" s="3">
        <v>20.9</v>
      </c>
      <c r="AA1320">
        <v>36547</v>
      </c>
    </row>
    <row r="1321" spans="1:27" x14ac:dyDescent="0.3">
      <c r="A1321" s="2">
        <v>45151</v>
      </c>
      <c r="B1321">
        <v>0</v>
      </c>
      <c r="C1321">
        <v>0</v>
      </c>
      <c r="D1321">
        <f t="shared" si="41"/>
        <v>0</v>
      </c>
      <c r="E1321">
        <v>0</v>
      </c>
      <c r="F1321" s="3">
        <v>25.1</v>
      </c>
      <c r="G1321" s="3">
        <v>20.100000000000001</v>
      </c>
      <c r="H1321" s="3">
        <v>29.5</v>
      </c>
      <c r="I1321" s="3">
        <v>0.1</v>
      </c>
      <c r="J1321" s="3">
        <v>3.9</v>
      </c>
      <c r="K1321" s="3">
        <v>200</v>
      </c>
      <c r="L1321" s="3">
        <v>2.1</v>
      </c>
      <c r="M1321" s="3">
        <v>320</v>
      </c>
      <c r="N1321" s="3">
        <v>0.9</v>
      </c>
      <c r="O1321" s="3">
        <v>787</v>
      </c>
      <c r="P1321" s="3">
        <v>160</v>
      </c>
      <c r="Q1321" s="3">
        <v>22.2</v>
      </c>
      <c r="R1321" s="3">
        <v>64</v>
      </c>
      <c r="S1321" s="3">
        <v>85.6</v>
      </c>
      <c r="T1321" s="3">
        <v>26.8</v>
      </c>
      <c r="U1321" s="3">
        <v>981.8</v>
      </c>
      <c r="V1321" s="3">
        <v>1006.7</v>
      </c>
      <c r="W1321" s="3">
        <v>1003.7</v>
      </c>
      <c r="X1321" s="3">
        <v>1005.4</v>
      </c>
      <c r="Y1321" s="3">
        <v>28.8</v>
      </c>
      <c r="Z1321" s="3">
        <v>20</v>
      </c>
      <c r="AA1321">
        <v>36547</v>
      </c>
    </row>
    <row r="1322" spans="1:27" x14ac:dyDescent="0.3">
      <c r="A1322" s="2">
        <v>45152</v>
      </c>
      <c r="B1322">
        <v>86224.534533679427</v>
      </c>
      <c r="C1322">
        <v>101088</v>
      </c>
      <c r="D1322">
        <f t="shared" si="41"/>
        <v>487091803.80000001</v>
      </c>
      <c r="E1322">
        <v>493507400</v>
      </c>
      <c r="F1322" s="3">
        <v>25.6</v>
      </c>
      <c r="G1322" s="3">
        <v>21.1</v>
      </c>
      <c r="H1322" s="3">
        <v>31.7</v>
      </c>
      <c r="I1322" s="3">
        <v>0.4</v>
      </c>
      <c r="J1322" s="3">
        <v>4.4000000000000004</v>
      </c>
      <c r="K1322" s="3">
        <v>140</v>
      </c>
      <c r="L1322" s="3">
        <v>2.7</v>
      </c>
      <c r="M1322" s="3">
        <v>140</v>
      </c>
      <c r="N1322" s="3">
        <v>1.2</v>
      </c>
      <c r="O1322" s="3">
        <v>1049</v>
      </c>
      <c r="P1322" s="3">
        <v>340</v>
      </c>
      <c r="Q1322" s="3">
        <v>22.3</v>
      </c>
      <c r="R1322" s="3">
        <v>55</v>
      </c>
      <c r="S1322" s="3">
        <v>84.9</v>
      </c>
      <c r="T1322" s="3">
        <v>27</v>
      </c>
      <c r="U1322" s="3">
        <v>982.7</v>
      </c>
      <c r="V1322" s="3">
        <v>1007.7</v>
      </c>
      <c r="W1322" s="3">
        <v>1004.5</v>
      </c>
      <c r="X1322" s="3">
        <v>1006.4</v>
      </c>
      <c r="Y1322" s="3">
        <v>30.3</v>
      </c>
      <c r="Z1322" s="3">
        <v>21.1</v>
      </c>
      <c r="AA1322">
        <v>36547</v>
      </c>
    </row>
    <row r="1323" spans="1:27" x14ac:dyDescent="0.3">
      <c r="A1323" s="2">
        <v>45153</v>
      </c>
      <c r="B1323">
        <v>87045.447431116467</v>
      </c>
      <c r="C1323">
        <v>61491</v>
      </c>
      <c r="D1323">
        <f t="shared" si="41"/>
        <v>308473821.60000002</v>
      </c>
      <c r="E1323">
        <v>312536800</v>
      </c>
      <c r="F1323" s="3">
        <v>26.1</v>
      </c>
      <c r="G1323" s="3">
        <v>21.2</v>
      </c>
      <c r="H1323" s="3">
        <v>32.700000000000003</v>
      </c>
      <c r="I1323" s="3">
        <v>0.4</v>
      </c>
      <c r="J1323" s="3">
        <v>6.5</v>
      </c>
      <c r="K1323" s="3">
        <v>20</v>
      </c>
      <c r="L1323" s="3">
        <v>3.8</v>
      </c>
      <c r="M1323" s="3">
        <v>50</v>
      </c>
      <c r="N1323" s="3">
        <v>1</v>
      </c>
      <c r="O1323" s="3">
        <v>854</v>
      </c>
      <c r="P1323" s="3">
        <v>50</v>
      </c>
      <c r="Q1323" s="3">
        <v>21.7</v>
      </c>
      <c r="R1323" s="3">
        <v>45</v>
      </c>
      <c r="S1323" s="3">
        <v>79.900000000000006</v>
      </c>
      <c r="T1323" s="3">
        <v>25.9</v>
      </c>
      <c r="U1323" s="3">
        <v>980.9</v>
      </c>
      <c r="V1323" s="3">
        <v>1007</v>
      </c>
      <c r="W1323" s="3">
        <v>1001.9</v>
      </c>
      <c r="X1323" s="3">
        <v>1004.5</v>
      </c>
      <c r="Y1323" s="3">
        <v>32.4</v>
      </c>
      <c r="Z1323" s="3">
        <v>20.9</v>
      </c>
      <c r="AA1323">
        <v>36547</v>
      </c>
    </row>
    <row r="1324" spans="1:27" x14ac:dyDescent="0.3">
      <c r="A1324" s="2">
        <v>45154</v>
      </c>
      <c r="B1324">
        <v>100626.84328188861</v>
      </c>
      <c r="C1324">
        <v>74815</v>
      </c>
      <c r="D1324">
        <f t="shared" si="41"/>
        <v>393348813.89999998</v>
      </c>
      <c r="E1324">
        <v>398529700</v>
      </c>
      <c r="F1324" s="3">
        <v>25.6</v>
      </c>
      <c r="G1324" s="3">
        <v>20.100000000000001</v>
      </c>
      <c r="H1324" s="3">
        <v>31</v>
      </c>
      <c r="I1324" s="3">
        <v>0</v>
      </c>
      <c r="J1324" s="3">
        <v>5</v>
      </c>
      <c r="K1324" s="3">
        <v>320</v>
      </c>
      <c r="L1324" s="3">
        <v>3</v>
      </c>
      <c r="M1324" s="3">
        <v>320</v>
      </c>
      <c r="N1324" s="3">
        <v>1.2</v>
      </c>
      <c r="O1324" s="3">
        <v>1002</v>
      </c>
      <c r="P1324" s="3">
        <v>180</v>
      </c>
      <c r="Q1324" s="3">
        <v>21.7</v>
      </c>
      <c r="R1324" s="3">
        <v>53</v>
      </c>
      <c r="S1324" s="3">
        <v>80.400000000000006</v>
      </c>
      <c r="T1324" s="3">
        <v>26</v>
      </c>
      <c r="U1324" s="3">
        <v>980.3</v>
      </c>
      <c r="V1324" s="3">
        <v>1006</v>
      </c>
      <c r="W1324" s="3">
        <v>1001.9</v>
      </c>
      <c r="X1324" s="3">
        <v>1003.9</v>
      </c>
      <c r="Y1324" s="3">
        <v>31.9</v>
      </c>
      <c r="Z1324" s="3">
        <v>19.899999999999999</v>
      </c>
      <c r="AA1324">
        <v>36547</v>
      </c>
    </row>
    <row r="1325" spans="1:27" x14ac:dyDescent="0.3">
      <c r="A1325" s="2">
        <v>45155</v>
      </c>
      <c r="B1325">
        <v>81856.041453675658</v>
      </c>
      <c r="C1325">
        <v>60470</v>
      </c>
      <c r="D1325">
        <f t="shared" si="41"/>
        <v>290333353.80000001</v>
      </c>
      <c r="E1325">
        <v>294157400</v>
      </c>
      <c r="F1325" s="3">
        <v>24.9</v>
      </c>
      <c r="G1325" s="3">
        <v>22.3</v>
      </c>
      <c r="H1325" s="3">
        <v>28.9</v>
      </c>
      <c r="I1325" s="3">
        <v>0</v>
      </c>
      <c r="J1325" s="3">
        <v>4</v>
      </c>
      <c r="K1325" s="3">
        <v>140</v>
      </c>
      <c r="L1325" s="3">
        <v>2.6</v>
      </c>
      <c r="M1325" s="3">
        <v>160</v>
      </c>
      <c r="N1325" s="3">
        <v>0.9</v>
      </c>
      <c r="O1325" s="3">
        <v>781</v>
      </c>
      <c r="P1325" s="3">
        <v>140</v>
      </c>
      <c r="Q1325" s="3">
        <v>22.6</v>
      </c>
      <c r="R1325" s="3">
        <v>69</v>
      </c>
      <c r="S1325" s="3">
        <v>88.6</v>
      </c>
      <c r="T1325" s="3">
        <v>27.4</v>
      </c>
      <c r="U1325" s="3">
        <v>982.1</v>
      </c>
      <c r="V1325" s="3">
        <v>1007</v>
      </c>
      <c r="W1325" s="3">
        <v>1004.3</v>
      </c>
      <c r="X1325" s="3">
        <v>1005.7</v>
      </c>
      <c r="Y1325" s="3">
        <v>30.2</v>
      </c>
      <c r="Z1325" s="3">
        <v>21.9</v>
      </c>
      <c r="AA1325">
        <v>36547</v>
      </c>
    </row>
    <row r="1326" spans="1:27" x14ac:dyDescent="0.3">
      <c r="A1326" s="2">
        <v>45156</v>
      </c>
      <c r="B1326">
        <v>82811.267228079669</v>
      </c>
      <c r="C1326">
        <v>69315</v>
      </c>
      <c r="D1326">
        <f t="shared" si="41"/>
        <v>328714033.19999999</v>
      </c>
      <c r="E1326">
        <v>333043600</v>
      </c>
      <c r="F1326" s="3">
        <v>25.6</v>
      </c>
      <c r="G1326" s="3">
        <v>21.9</v>
      </c>
      <c r="H1326" s="3">
        <v>32.200000000000003</v>
      </c>
      <c r="I1326" s="3">
        <v>2.8</v>
      </c>
      <c r="J1326" s="3">
        <v>8.1999999999999993</v>
      </c>
      <c r="K1326" s="3">
        <v>140</v>
      </c>
      <c r="L1326" s="3">
        <v>4.7</v>
      </c>
      <c r="M1326" s="3">
        <v>140</v>
      </c>
      <c r="N1326" s="3">
        <v>0.8</v>
      </c>
      <c r="O1326" s="3">
        <v>650</v>
      </c>
      <c r="P1326" s="3">
        <v>320</v>
      </c>
      <c r="Q1326" s="3">
        <v>22.9</v>
      </c>
      <c r="R1326" s="3">
        <v>53</v>
      </c>
      <c r="S1326" s="3">
        <v>87.6</v>
      </c>
      <c r="T1326" s="3">
        <v>27.9</v>
      </c>
      <c r="U1326" s="3">
        <v>983.9</v>
      </c>
      <c r="V1326" s="3">
        <v>1009.6</v>
      </c>
      <c r="W1326" s="3">
        <v>1005.6</v>
      </c>
      <c r="X1326" s="3">
        <v>1007.5</v>
      </c>
      <c r="Y1326" s="3">
        <v>32.5</v>
      </c>
      <c r="Z1326" s="3">
        <v>21</v>
      </c>
      <c r="AA1326">
        <v>36547</v>
      </c>
    </row>
    <row r="1327" spans="1:27" x14ac:dyDescent="0.3">
      <c r="A1327" s="2">
        <v>45157</v>
      </c>
      <c r="B1327">
        <v>74109.641137454819</v>
      </c>
      <c r="C1327">
        <v>49035</v>
      </c>
      <c r="D1327">
        <f t="shared" si="41"/>
        <v>178650355.80000001</v>
      </c>
      <c r="E1327">
        <v>181003400</v>
      </c>
      <c r="F1327" s="3">
        <v>26.4</v>
      </c>
      <c r="G1327" s="3">
        <v>23.5</v>
      </c>
      <c r="H1327" s="3">
        <v>31.7</v>
      </c>
      <c r="I1327" s="3">
        <v>3</v>
      </c>
      <c r="J1327" s="3">
        <v>4.3</v>
      </c>
      <c r="K1327" s="3">
        <v>160</v>
      </c>
      <c r="L1327" s="3">
        <v>2.6</v>
      </c>
      <c r="M1327" s="3">
        <v>140</v>
      </c>
      <c r="N1327" s="3">
        <v>0.8</v>
      </c>
      <c r="O1327" s="3">
        <v>656</v>
      </c>
      <c r="P1327" s="3">
        <v>160</v>
      </c>
      <c r="Q1327" s="3">
        <v>24.1</v>
      </c>
      <c r="R1327" s="3">
        <v>61</v>
      </c>
      <c r="S1327" s="3">
        <v>88.9</v>
      </c>
      <c r="T1327" s="3">
        <v>30.1</v>
      </c>
      <c r="U1327" s="3">
        <v>986.3</v>
      </c>
      <c r="V1327" s="3">
        <v>1011.6</v>
      </c>
      <c r="W1327" s="3">
        <v>1008.5</v>
      </c>
      <c r="X1327" s="3">
        <v>1010</v>
      </c>
      <c r="Y1327" s="3">
        <v>31.3</v>
      </c>
      <c r="Z1327" s="3">
        <v>23.5</v>
      </c>
      <c r="AA1327">
        <v>36547</v>
      </c>
    </row>
    <row r="1328" spans="1:27" x14ac:dyDescent="0.3">
      <c r="A1328" s="2">
        <v>45158</v>
      </c>
      <c r="B1328">
        <v>0</v>
      </c>
      <c r="C1328">
        <v>0</v>
      </c>
      <c r="D1328">
        <f t="shared" si="41"/>
        <v>0</v>
      </c>
      <c r="E1328">
        <v>0</v>
      </c>
      <c r="F1328" s="3">
        <v>25.8</v>
      </c>
      <c r="G1328" s="3">
        <v>22.9</v>
      </c>
      <c r="H1328" s="3">
        <v>31.8</v>
      </c>
      <c r="I1328" s="3">
        <v>1.5</v>
      </c>
      <c r="J1328" s="3">
        <v>8.3000000000000007</v>
      </c>
      <c r="K1328" s="3">
        <v>250</v>
      </c>
      <c r="L1328" s="3">
        <v>4.8</v>
      </c>
      <c r="M1328" s="3">
        <v>290</v>
      </c>
      <c r="N1328" s="3">
        <v>1.2</v>
      </c>
      <c r="O1328" s="3">
        <v>1047</v>
      </c>
      <c r="P1328" s="3">
        <v>290</v>
      </c>
      <c r="Q1328" s="3">
        <v>24.4</v>
      </c>
      <c r="R1328" s="3">
        <v>66</v>
      </c>
      <c r="S1328" s="3">
        <v>92.6</v>
      </c>
      <c r="T1328" s="3">
        <v>30.6</v>
      </c>
      <c r="U1328" s="3">
        <v>987.6</v>
      </c>
      <c r="V1328" s="3">
        <v>1012.3</v>
      </c>
      <c r="W1328" s="3">
        <v>1009.1</v>
      </c>
      <c r="X1328" s="3">
        <v>1011.3</v>
      </c>
      <c r="Y1328" s="3">
        <v>29.6</v>
      </c>
      <c r="Z1328" s="3">
        <v>22.8</v>
      </c>
      <c r="AA1328">
        <v>36547</v>
      </c>
    </row>
    <row r="1329" spans="1:27" x14ac:dyDescent="0.3">
      <c r="A1329" s="2">
        <v>45159</v>
      </c>
      <c r="B1329">
        <v>70694.607587414459</v>
      </c>
      <c r="C1329">
        <v>153170</v>
      </c>
      <c r="D1329">
        <f t="shared" si="41"/>
        <v>668689242.89999998</v>
      </c>
      <c r="E1329">
        <v>677496700</v>
      </c>
      <c r="F1329" s="3">
        <v>25.8</v>
      </c>
      <c r="G1329" s="3">
        <v>22.5</v>
      </c>
      <c r="H1329" s="3">
        <v>31.8</v>
      </c>
      <c r="I1329" s="3">
        <v>1.5</v>
      </c>
      <c r="J1329" s="3">
        <v>4.7</v>
      </c>
      <c r="K1329" s="3">
        <v>180</v>
      </c>
      <c r="L1329" s="3">
        <v>2.6</v>
      </c>
      <c r="M1329" s="3">
        <v>180</v>
      </c>
      <c r="N1329" s="3">
        <v>1.1000000000000001</v>
      </c>
      <c r="O1329" s="3">
        <v>937</v>
      </c>
      <c r="P1329" s="3">
        <v>320</v>
      </c>
      <c r="Q1329" s="3">
        <v>23.6</v>
      </c>
      <c r="R1329" s="3">
        <v>59</v>
      </c>
      <c r="S1329" s="3">
        <v>89.5</v>
      </c>
      <c r="T1329" s="3">
        <v>29.2</v>
      </c>
      <c r="U1329" s="3">
        <v>985.2</v>
      </c>
      <c r="V1329" s="3">
        <v>1011.7</v>
      </c>
      <c r="W1329" s="3">
        <v>1006.4</v>
      </c>
      <c r="X1329" s="3">
        <v>1008.9</v>
      </c>
      <c r="Y1329" s="3">
        <v>30.6</v>
      </c>
      <c r="Z1329" s="3">
        <v>22.5</v>
      </c>
      <c r="AA1329">
        <v>36547</v>
      </c>
    </row>
    <row r="1330" spans="1:27" x14ac:dyDescent="0.3">
      <c r="A1330" s="2">
        <v>45160</v>
      </c>
      <c r="B1330">
        <v>78951.974931757548</v>
      </c>
      <c r="C1330">
        <v>88570</v>
      </c>
      <c r="D1330">
        <f t="shared" si="41"/>
        <v>406472064.60000002</v>
      </c>
      <c r="E1330">
        <v>411825800</v>
      </c>
      <c r="F1330" s="3">
        <v>26.2</v>
      </c>
      <c r="G1330" s="3">
        <v>22.2</v>
      </c>
      <c r="H1330" s="3">
        <v>31.5</v>
      </c>
      <c r="I1330" s="3">
        <v>1.5</v>
      </c>
      <c r="J1330" s="3">
        <v>5</v>
      </c>
      <c r="K1330" s="3">
        <v>200</v>
      </c>
      <c r="L1330" s="3">
        <v>2.4</v>
      </c>
      <c r="M1330" s="3">
        <v>290</v>
      </c>
      <c r="N1330" s="3">
        <v>1</v>
      </c>
      <c r="O1330" s="3">
        <v>846</v>
      </c>
      <c r="P1330" s="3">
        <v>340</v>
      </c>
      <c r="Q1330" s="3">
        <v>23.4</v>
      </c>
      <c r="R1330" s="3">
        <v>60</v>
      </c>
      <c r="S1330" s="3">
        <v>85.9</v>
      </c>
      <c r="T1330" s="3">
        <v>28.8</v>
      </c>
      <c r="U1330" s="3">
        <v>982</v>
      </c>
      <c r="V1330" s="3">
        <v>1007.9</v>
      </c>
      <c r="W1330" s="3">
        <v>1003.1</v>
      </c>
      <c r="X1330" s="3">
        <v>1005.6</v>
      </c>
      <c r="Y1330" s="3">
        <v>29.9</v>
      </c>
      <c r="Z1330" s="3">
        <v>21.7</v>
      </c>
      <c r="AA1330">
        <v>36547</v>
      </c>
    </row>
    <row r="1331" spans="1:27" x14ac:dyDescent="0.3">
      <c r="A1331" s="2">
        <v>45161</v>
      </c>
      <c r="B1331">
        <v>68217.629074062541</v>
      </c>
      <c r="C1331">
        <v>117350</v>
      </c>
      <c r="D1331">
        <f t="shared" si="41"/>
        <v>468108635.39999998</v>
      </c>
      <c r="E1331">
        <v>474274200</v>
      </c>
      <c r="F1331" s="3">
        <v>26</v>
      </c>
      <c r="G1331" s="3">
        <v>23</v>
      </c>
      <c r="H1331" s="3">
        <v>31</v>
      </c>
      <c r="I1331" s="3">
        <v>1.1000000000000001</v>
      </c>
      <c r="J1331" s="3">
        <v>4.4000000000000004</v>
      </c>
      <c r="K1331" s="3">
        <v>70</v>
      </c>
      <c r="L1331" s="3">
        <v>2.5</v>
      </c>
      <c r="M1331" s="3">
        <v>50</v>
      </c>
      <c r="N1331" s="3">
        <v>0.8</v>
      </c>
      <c r="O1331" s="3">
        <v>706</v>
      </c>
      <c r="P1331" s="3">
        <v>20</v>
      </c>
      <c r="Q1331" s="3">
        <v>24</v>
      </c>
      <c r="R1331" s="3">
        <v>64</v>
      </c>
      <c r="S1331" s="3">
        <v>90.3</v>
      </c>
      <c r="T1331" s="3">
        <v>29.9</v>
      </c>
      <c r="U1331" s="3">
        <v>982.5</v>
      </c>
      <c r="V1331" s="3">
        <v>1008.3</v>
      </c>
      <c r="W1331" s="3">
        <v>1003.7</v>
      </c>
      <c r="X1331" s="3">
        <v>1006.1</v>
      </c>
      <c r="Y1331" s="3">
        <v>30.1</v>
      </c>
      <c r="Z1331" s="3">
        <v>22.7</v>
      </c>
      <c r="AA1331">
        <v>36547</v>
      </c>
    </row>
    <row r="1332" spans="1:27" x14ac:dyDescent="0.3">
      <c r="A1332" s="2">
        <v>45162</v>
      </c>
      <c r="B1332">
        <v>72547.16143198892</v>
      </c>
      <c r="C1332">
        <v>104880</v>
      </c>
      <c r="D1332">
        <f t="shared" si="41"/>
        <v>469810618.19999999</v>
      </c>
      <c r="E1332">
        <v>475998600</v>
      </c>
      <c r="F1332" s="3">
        <v>22.7</v>
      </c>
      <c r="G1332" s="3">
        <v>21.9</v>
      </c>
      <c r="H1332" s="3">
        <v>23.8</v>
      </c>
      <c r="I1332" s="3">
        <v>61.1</v>
      </c>
      <c r="J1332" s="3">
        <v>5.0999999999999996</v>
      </c>
      <c r="K1332" s="3">
        <v>250</v>
      </c>
      <c r="L1332" s="3">
        <v>2.8</v>
      </c>
      <c r="M1332" s="3">
        <v>270</v>
      </c>
      <c r="N1332" s="3">
        <v>0.8</v>
      </c>
      <c r="O1332" s="3">
        <v>694</v>
      </c>
      <c r="P1332" s="3">
        <v>320</v>
      </c>
      <c r="Q1332" s="3">
        <v>22.6</v>
      </c>
      <c r="R1332" s="3">
        <v>95</v>
      </c>
      <c r="S1332" s="3">
        <v>100</v>
      </c>
      <c r="T1332" s="3">
        <v>27.5</v>
      </c>
      <c r="U1332" s="3">
        <v>983.4</v>
      </c>
      <c r="V1332" s="3">
        <v>1008.7</v>
      </c>
      <c r="W1332" s="3">
        <v>1006.2</v>
      </c>
      <c r="X1332" s="3">
        <v>1007.3</v>
      </c>
      <c r="Y1332" s="3">
        <v>25.1</v>
      </c>
      <c r="Z1332" s="3">
        <v>21.9</v>
      </c>
      <c r="AA1332">
        <v>36547</v>
      </c>
    </row>
    <row r="1333" spans="1:27" x14ac:dyDescent="0.3">
      <c r="A1333" s="2">
        <v>45163</v>
      </c>
      <c r="B1333">
        <v>63592.811615498067</v>
      </c>
      <c r="C1333">
        <v>44034</v>
      </c>
      <c r="D1333">
        <f t="shared" si="41"/>
        <v>179172577.5</v>
      </c>
      <c r="E1333">
        <v>181532500</v>
      </c>
      <c r="F1333" s="3">
        <v>24.8</v>
      </c>
      <c r="G1333" s="3">
        <v>21</v>
      </c>
      <c r="H1333" s="3">
        <v>29.9</v>
      </c>
      <c r="I1333" s="3">
        <v>10.1</v>
      </c>
      <c r="J1333" s="3">
        <v>9.1999999999999993</v>
      </c>
      <c r="K1333" s="3">
        <v>320</v>
      </c>
      <c r="L1333" s="3">
        <v>6.3</v>
      </c>
      <c r="M1333" s="3">
        <v>320</v>
      </c>
      <c r="N1333" s="3">
        <v>2.5</v>
      </c>
      <c r="O1333" s="3">
        <v>2148</v>
      </c>
      <c r="P1333" s="3">
        <v>320</v>
      </c>
      <c r="Q1333" s="3">
        <v>21</v>
      </c>
      <c r="R1333" s="3">
        <v>54</v>
      </c>
      <c r="S1333" s="3">
        <v>81.400000000000006</v>
      </c>
      <c r="T1333" s="3">
        <v>25</v>
      </c>
      <c r="U1333" s="3">
        <v>983.4</v>
      </c>
      <c r="V1333" s="3">
        <v>1009.8</v>
      </c>
      <c r="W1333" s="3">
        <v>1004.5</v>
      </c>
      <c r="X1333" s="3">
        <v>1007.1</v>
      </c>
      <c r="Y1333" s="3">
        <v>28.1</v>
      </c>
      <c r="Z1333" s="3">
        <v>19.8</v>
      </c>
      <c r="AA1333">
        <v>36547</v>
      </c>
    </row>
    <row r="1334" spans="1:27" x14ac:dyDescent="0.3">
      <c r="A1334" s="2">
        <v>45164</v>
      </c>
      <c r="B1334">
        <v>65021.064128788457</v>
      </c>
      <c r="C1334">
        <v>42350</v>
      </c>
      <c r="D1334">
        <f t="shared" si="41"/>
        <v>171818637.90000001</v>
      </c>
      <c r="E1334">
        <v>174081700</v>
      </c>
      <c r="F1334" s="3">
        <v>23.5</v>
      </c>
      <c r="G1334" s="3">
        <v>18.100000000000001</v>
      </c>
      <c r="H1334" s="3">
        <v>30.5</v>
      </c>
      <c r="I1334" s="3">
        <v>10.1</v>
      </c>
      <c r="J1334" s="3">
        <v>4.7</v>
      </c>
      <c r="K1334" s="3">
        <v>140</v>
      </c>
      <c r="L1334" s="3">
        <v>3</v>
      </c>
      <c r="M1334" s="3">
        <v>20</v>
      </c>
      <c r="N1334" s="3">
        <v>1.2</v>
      </c>
      <c r="O1334" s="3">
        <v>1023</v>
      </c>
      <c r="P1334" s="3">
        <v>160</v>
      </c>
      <c r="Q1334" s="3">
        <v>20.100000000000001</v>
      </c>
      <c r="R1334" s="3">
        <v>42</v>
      </c>
      <c r="S1334" s="3">
        <v>83.9</v>
      </c>
      <c r="T1334" s="3">
        <v>23.5</v>
      </c>
      <c r="U1334" s="3">
        <v>985.6</v>
      </c>
      <c r="V1334" s="3">
        <v>1011.5</v>
      </c>
      <c r="W1334" s="3">
        <v>1007.1</v>
      </c>
      <c r="X1334" s="3">
        <v>1009.5</v>
      </c>
      <c r="Y1334" s="3">
        <v>28</v>
      </c>
      <c r="Z1334" s="3">
        <v>17.100000000000001</v>
      </c>
      <c r="AA1334">
        <v>36547</v>
      </c>
    </row>
    <row r="1335" spans="1:27" x14ac:dyDescent="0.3">
      <c r="A1335" s="2">
        <v>45165</v>
      </c>
      <c r="B1335">
        <v>0</v>
      </c>
      <c r="C1335">
        <v>0</v>
      </c>
      <c r="D1335">
        <f t="shared" si="41"/>
        <v>0</v>
      </c>
      <c r="E1335">
        <v>0</v>
      </c>
      <c r="F1335" s="3">
        <v>24.1</v>
      </c>
      <c r="G1335" s="3">
        <v>19</v>
      </c>
      <c r="H1335" s="3">
        <v>29.5</v>
      </c>
      <c r="I1335" s="3">
        <v>10.1</v>
      </c>
      <c r="J1335" s="3">
        <v>4.0999999999999996</v>
      </c>
      <c r="K1335" s="3">
        <v>70</v>
      </c>
      <c r="L1335" s="3">
        <v>2.4</v>
      </c>
      <c r="M1335" s="3">
        <v>320</v>
      </c>
      <c r="N1335" s="3">
        <v>1.2</v>
      </c>
      <c r="O1335" s="3">
        <v>1026</v>
      </c>
      <c r="P1335" s="3">
        <v>70</v>
      </c>
      <c r="Q1335" s="3">
        <v>19.899999999999999</v>
      </c>
      <c r="R1335" s="3">
        <v>54</v>
      </c>
      <c r="S1335" s="3">
        <v>79.8</v>
      </c>
      <c r="T1335" s="3">
        <v>23.3</v>
      </c>
      <c r="U1335" s="3">
        <v>985.5</v>
      </c>
      <c r="V1335" s="3">
        <v>1010.4</v>
      </c>
      <c r="W1335" s="3">
        <v>1007.3</v>
      </c>
      <c r="X1335" s="3">
        <v>1009.3</v>
      </c>
      <c r="Y1335" s="3">
        <v>29.6</v>
      </c>
      <c r="Z1335" s="3">
        <v>18.7</v>
      </c>
      <c r="AA1335">
        <v>36547</v>
      </c>
    </row>
    <row r="1336" spans="1:27" x14ac:dyDescent="0.3">
      <c r="A1336" s="2">
        <v>45166</v>
      </c>
      <c r="B1336">
        <v>73555.834944650633</v>
      </c>
      <c r="C1336">
        <v>131015</v>
      </c>
      <c r="D1336">
        <f t="shared" si="41"/>
        <v>638440653.89999998</v>
      </c>
      <c r="E1336">
        <v>646849700</v>
      </c>
      <c r="F1336" s="3">
        <v>24.1</v>
      </c>
      <c r="G1336" s="3">
        <v>20.9</v>
      </c>
      <c r="H1336" s="3">
        <v>28</v>
      </c>
      <c r="I1336" s="3">
        <v>0</v>
      </c>
      <c r="J1336" s="3">
        <v>4.8</v>
      </c>
      <c r="K1336" s="3">
        <v>140</v>
      </c>
      <c r="L1336" s="3">
        <v>2.8</v>
      </c>
      <c r="M1336" s="3">
        <v>110</v>
      </c>
      <c r="N1336" s="3">
        <v>1.1000000000000001</v>
      </c>
      <c r="O1336" s="3">
        <v>949</v>
      </c>
      <c r="P1336" s="3">
        <v>290</v>
      </c>
      <c r="Q1336" s="3">
        <v>21</v>
      </c>
      <c r="R1336" s="3">
        <v>62</v>
      </c>
      <c r="S1336" s="3">
        <v>84.3</v>
      </c>
      <c r="T1336" s="3">
        <v>24.9</v>
      </c>
      <c r="U1336" s="3">
        <v>985</v>
      </c>
      <c r="V1336" s="3">
        <v>1010.2</v>
      </c>
      <c r="W1336" s="3">
        <v>1007.5</v>
      </c>
      <c r="X1336" s="3">
        <v>1008.9</v>
      </c>
      <c r="Y1336" s="3">
        <v>27.3</v>
      </c>
      <c r="Z1336" s="3">
        <v>20.8</v>
      </c>
      <c r="AA1336">
        <v>36547</v>
      </c>
    </row>
    <row r="1337" spans="1:27" x14ac:dyDescent="0.3">
      <c r="A1337" s="2">
        <v>45167</v>
      </c>
      <c r="B1337">
        <v>76059.845027346411</v>
      </c>
      <c r="C1337">
        <v>122230</v>
      </c>
      <c r="D1337">
        <f t="shared" si="41"/>
        <v>559683186.29999995</v>
      </c>
      <c r="E1337">
        <v>567054900</v>
      </c>
      <c r="F1337" s="3">
        <v>24</v>
      </c>
      <c r="G1337" s="3">
        <v>22.5</v>
      </c>
      <c r="H1337" s="3">
        <v>25.8</v>
      </c>
      <c r="I1337" s="3">
        <v>37.5</v>
      </c>
      <c r="J1337" s="3">
        <v>4.4000000000000004</v>
      </c>
      <c r="K1337" s="3">
        <v>70</v>
      </c>
      <c r="L1337" s="3">
        <v>2.4</v>
      </c>
      <c r="M1337" s="3">
        <v>50</v>
      </c>
      <c r="N1337" s="3">
        <v>0.7</v>
      </c>
      <c r="O1337" s="3">
        <v>605</v>
      </c>
      <c r="P1337" s="3">
        <v>110</v>
      </c>
      <c r="Q1337" s="3">
        <v>23.6</v>
      </c>
      <c r="R1337" s="3">
        <v>84</v>
      </c>
      <c r="S1337" s="3">
        <v>98</v>
      </c>
      <c r="T1337" s="3">
        <v>29.1</v>
      </c>
      <c r="U1337" s="3">
        <v>983.1</v>
      </c>
      <c r="V1337" s="3">
        <v>1008.9</v>
      </c>
      <c r="W1337" s="3">
        <v>1005.2</v>
      </c>
      <c r="X1337" s="3">
        <v>1006.9</v>
      </c>
      <c r="Y1337" s="3">
        <v>25.9</v>
      </c>
      <c r="Z1337" s="3">
        <v>22.5</v>
      </c>
      <c r="AA1337">
        <v>36547</v>
      </c>
    </row>
    <row r="1338" spans="1:27" x14ac:dyDescent="0.3">
      <c r="A1338" s="2">
        <v>45168</v>
      </c>
      <c r="B1338">
        <v>69528.869338873425</v>
      </c>
      <c r="C1338">
        <v>104920</v>
      </c>
      <c r="D1338">
        <f t="shared" si="41"/>
        <v>481437576.89999998</v>
      </c>
      <c r="E1338">
        <v>487778700</v>
      </c>
      <c r="F1338" s="3">
        <v>21.6</v>
      </c>
      <c r="G1338" s="3">
        <v>20</v>
      </c>
      <c r="H1338" s="3">
        <v>24.2</v>
      </c>
      <c r="I1338" s="3">
        <v>65.5</v>
      </c>
      <c r="J1338" s="3">
        <v>8.9</v>
      </c>
      <c r="K1338" s="3">
        <v>320</v>
      </c>
      <c r="L1338" s="3">
        <v>5.6</v>
      </c>
      <c r="M1338" s="3">
        <v>290</v>
      </c>
      <c r="N1338" s="3">
        <v>1.7</v>
      </c>
      <c r="O1338" s="3">
        <v>1456</v>
      </c>
      <c r="P1338" s="3">
        <v>290</v>
      </c>
      <c r="Q1338" s="3">
        <v>21.3</v>
      </c>
      <c r="R1338" s="3">
        <v>90</v>
      </c>
      <c r="S1338" s="3">
        <v>98.8</v>
      </c>
      <c r="T1338" s="3">
        <v>25.4</v>
      </c>
      <c r="U1338" s="3">
        <v>985</v>
      </c>
      <c r="V1338" s="3">
        <v>1010.5</v>
      </c>
      <c r="W1338" s="3">
        <v>1007.4</v>
      </c>
      <c r="X1338" s="3">
        <v>1009.1</v>
      </c>
      <c r="Y1338" s="3">
        <v>23.4</v>
      </c>
      <c r="Z1338" s="3">
        <v>19.899999999999999</v>
      </c>
      <c r="AA1338">
        <v>36547</v>
      </c>
    </row>
    <row r="1339" spans="1:27" x14ac:dyDescent="0.3">
      <c r="A1339" s="2">
        <v>45169</v>
      </c>
      <c r="B1339">
        <v>81383.832292701947</v>
      </c>
      <c r="C1339">
        <v>51940</v>
      </c>
      <c r="D1339">
        <f t="shared" si="41"/>
        <v>250853649.90000001</v>
      </c>
      <c r="E1339">
        <v>254157700</v>
      </c>
      <c r="F1339" s="3">
        <v>22.2</v>
      </c>
      <c r="G1339" s="3">
        <v>18.7</v>
      </c>
      <c r="H1339" s="3">
        <v>26.2</v>
      </c>
      <c r="I1339" s="3">
        <v>1.7</v>
      </c>
      <c r="J1339" s="3">
        <v>5.9</v>
      </c>
      <c r="K1339" s="3">
        <v>290</v>
      </c>
      <c r="L1339" s="3">
        <v>4</v>
      </c>
      <c r="M1339" s="3">
        <v>320</v>
      </c>
      <c r="N1339" s="3">
        <v>1.2</v>
      </c>
      <c r="O1339" s="3">
        <v>1002</v>
      </c>
      <c r="P1339" s="3">
        <v>160</v>
      </c>
      <c r="Q1339" s="3">
        <v>19.899999999999999</v>
      </c>
      <c r="R1339" s="3">
        <v>64</v>
      </c>
      <c r="S1339" s="3">
        <v>87.9</v>
      </c>
      <c r="T1339" s="3">
        <v>23.2</v>
      </c>
      <c r="U1339" s="3">
        <v>986.4</v>
      </c>
      <c r="V1339" s="3">
        <v>1012.1</v>
      </c>
      <c r="W1339" s="3">
        <v>1009.4</v>
      </c>
      <c r="X1339" s="3">
        <v>1010.4</v>
      </c>
      <c r="Y1339" s="3">
        <v>26.4</v>
      </c>
      <c r="Z1339" s="3">
        <v>18</v>
      </c>
      <c r="AA1339">
        <v>36547</v>
      </c>
    </row>
    <row r="1340" spans="1:27" x14ac:dyDescent="0.3">
      <c r="A1340" s="2">
        <v>45170</v>
      </c>
      <c r="B1340">
        <v>83913.88043240433</v>
      </c>
      <c r="C1340">
        <v>106774</v>
      </c>
      <c r="D1340">
        <f>E1340*0.992</f>
        <v>525072643.19999999</v>
      </c>
      <c r="E1340">
        <v>529307100</v>
      </c>
      <c r="F1340" s="3">
        <v>21.2</v>
      </c>
      <c r="G1340" s="3">
        <v>16.5</v>
      </c>
      <c r="H1340" s="3">
        <v>28.2</v>
      </c>
      <c r="I1340" s="3">
        <v>1.7</v>
      </c>
      <c r="J1340" s="3">
        <v>4.2</v>
      </c>
      <c r="K1340" s="3">
        <v>180</v>
      </c>
      <c r="L1340" s="3">
        <v>2.6</v>
      </c>
      <c r="M1340" s="3">
        <v>180</v>
      </c>
      <c r="N1340" s="3">
        <v>1.2</v>
      </c>
      <c r="O1340" s="3">
        <v>1042</v>
      </c>
      <c r="P1340" s="3">
        <v>160</v>
      </c>
      <c r="Q1340" s="3">
        <v>18.3</v>
      </c>
      <c r="R1340" s="3">
        <v>54</v>
      </c>
      <c r="S1340" s="3">
        <v>86</v>
      </c>
      <c r="T1340" s="3">
        <v>21.1</v>
      </c>
      <c r="U1340" s="3">
        <v>987.7</v>
      </c>
      <c r="V1340" s="3">
        <v>1012.9</v>
      </c>
      <c r="W1340" s="3">
        <v>1010.1</v>
      </c>
      <c r="X1340" s="3">
        <v>1011.8</v>
      </c>
      <c r="Y1340" s="3">
        <v>26</v>
      </c>
      <c r="Z1340" s="3">
        <v>15.2</v>
      </c>
      <c r="AA1340">
        <v>36547</v>
      </c>
    </row>
    <row r="1341" spans="1:27" x14ac:dyDescent="0.3">
      <c r="A1341" s="2">
        <v>45171</v>
      </c>
      <c r="B1341">
        <v>78019.503820832324</v>
      </c>
      <c r="C1341">
        <v>85000</v>
      </c>
      <c r="D1341">
        <f t="shared" ref="D1341:D1369" si="42">E1341*0.992</f>
        <v>417897459.19999999</v>
      </c>
      <c r="E1341">
        <v>421267600</v>
      </c>
      <c r="F1341" s="3">
        <v>23</v>
      </c>
      <c r="G1341" s="3">
        <v>15.6</v>
      </c>
      <c r="H1341" s="3">
        <v>29.4</v>
      </c>
      <c r="I1341" s="3">
        <v>1.7</v>
      </c>
      <c r="J1341" s="3">
        <v>5.6</v>
      </c>
      <c r="K1341" s="3">
        <v>160</v>
      </c>
      <c r="L1341" s="3">
        <v>3</v>
      </c>
      <c r="M1341" s="3">
        <v>160</v>
      </c>
      <c r="N1341" s="3">
        <v>1.4</v>
      </c>
      <c r="O1341" s="3">
        <v>1175</v>
      </c>
      <c r="P1341" s="3">
        <v>320</v>
      </c>
      <c r="Q1341" s="3">
        <v>18.399999999999999</v>
      </c>
      <c r="R1341" s="3">
        <v>49</v>
      </c>
      <c r="S1341" s="3">
        <v>78.5</v>
      </c>
      <c r="T1341" s="3">
        <v>21.3</v>
      </c>
      <c r="U1341" s="3">
        <v>988.5</v>
      </c>
      <c r="V1341" s="3">
        <v>1014</v>
      </c>
      <c r="W1341" s="3">
        <v>1010.7</v>
      </c>
      <c r="X1341" s="3">
        <v>1012.5</v>
      </c>
      <c r="Y1341" s="3">
        <v>27.8</v>
      </c>
      <c r="Z1341" s="3">
        <v>14.9</v>
      </c>
      <c r="AA1341">
        <v>36547</v>
      </c>
    </row>
    <row r="1342" spans="1:27" x14ac:dyDescent="0.3">
      <c r="A1342" s="2">
        <v>45172</v>
      </c>
      <c r="B1342">
        <v>0</v>
      </c>
      <c r="C1342">
        <v>0</v>
      </c>
      <c r="D1342">
        <f t="shared" si="42"/>
        <v>0</v>
      </c>
      <c r="E1342">
        <v>0</v>
      </c>
      <c r="F1342" s="3">
        <v>24.7</v>
      </c>
      <c r="G1342" s="3">
        <v>19.8</v>
      </c>
      <c r="H1342" s="3">
        <v>30.4</v>
      </c>
      <c r="I1342" s="3">
        <v>0</v>
      </c>
      <c r="J1342" s="3">
        <v>3.9</v>
      </c>
      <c r="K1342" s="3">
        <v>140</v>
      </c>
      <c r="L1342" s="3">
        <v>2.2999999999999998</v>
      </c>
      <c r="M1342" s="3">
        <v>290</v>
      </c>
      <c r="N1342" s="3">
        <v>1.1000000000000001</v>
      </c>
      <c r="O1342" s="3">
        <v>954</v>
      </c>
      <c r="P1342" s="3">
        <v>290</v>
      </c>
      <c r="Q1342" s="3">
        <v>21.5</v>
      </c>
      <c r="R1342" s="3">
        <v>58</v>
      </c>
      <c r="S1342" s="3">
        <v>83.8</v>
      </c>
      <c r="T1342" s="3">
        <v>25.7</v>
      </c>
      <c r="U1342" s="3">
        <v>989.1</v>
      </c>
      <c r="V1342" s="3">
        <v>1014.1</v>
      </c>
      <c r="W1342" s="3">
        <v>1011.3</v>
      </c>
      <c r="X1342" s="3">
        <v>1013</v>
      </c>
      <c r="Y1342" s="3">
        <v>29.4</v>
      </c>
      <c r="Z1342" s="3">
        <v>19.5</v>
      </c>
      <c r="AA1342">
        <v>36547</v>
      </c>
    </row>
    <row r="1343" spans="1:27" x14ac:dyDescent="0.3">
      <c r="A1343" s="2">
        <v>45173</v>
      </c>
      <c r="B1343">
        <v>76855.929299738709</v>
      </c>
      <c r="C1343">
        <v>233566</v>
      </c>
      <c r="D1343">
        <f t="shared" si="42"/>
        <v>1202490496</v>
      </c>
      <c r="E1343">
        <v>1212188000</v>
      </c>
      <c r="F1343" s="3">
        <v>25.3</v>
      </c>
      <c r="G1343" s="3">
        <v>20.399999999999999</v>
      </c>
      <c r="H1343" s="3">
        <v>30.9</v>
      </c>
      <c r="I1343" s="3">
        <v>0</v>
      </c>
      <c r="J1343" s="3">
        <v>4.5</v>
      </c>
      <c r="K1343" s="3">
        <v>160</v>
      </c>
      <c r="L1343" s="3">
        <v>2.4</v>
      </c>
      <c r="M1343" s="3">
        <v>160</v>
      </c>
      <c r="N1343" s="3">
        <v>1.1000000000000001</v>
      </c>
      <c r="O1343" s="3">
        <v>917</v>
      </c>
      <c r="P1343" s="3">
        <v>320</v>
      </c>
      <c r="Q1343" s="3">
        <v>21.4</v>
      </c>
      <c r="R1343" s="3">
        <v>56</v>
      </c>
      <c r="S1343" s="3">
        <v>80.900000000000006</v>
      </c>
      <c r="T1343" s="3">
        <v>25.5</v>
      </c>
      <c r="U1343" s="3">
        <v>988.8</v>
      </c>
      <c r="V1343" s="3">
        <v>1013.6</v>
      </c>
      <c r="W1343" s="3">
        <v>1010.7</v>
      </c>
      <c r="X1343" s="3">
        <v>1012.7</v>
      </c>
      <c r="Y1343" s="3">
        <v>30.9</v>
      </c>
      <c r="Z1343" s="3">
        <v>20.399999999999999</v>
      </c>
      <c r="AA1343">
        <v>36547</v>
      </c>
    </row>
    <row r="1344" spans="1:27" x14ac:dyDescent="0.3">
      <c r="A1344" s="2">
        <v>45174</v>
      </c>
      <c r="B1344">
        <v>73422.480098687302</v>
      </c>
      <c r="C1344">
        <v>121592</v>
      </c>
      <c r="D1344">
        <f t="shared" si="42"/>
        <v>617379929.60000002</v>
      </c>
      <c r="E1344">
        <v>622358800</v>
      </c>
      <c r="F1344" s="3">
        <v>23.9</v>
      </c>
      <c r="G1344" s="3">
        <v>19.7</v>
      </c>
      <c r="H1344" s="3">
        <v>30.1</v>
      </c>
      <c r="I1344" s="3">
        <v>0</v>
      </c>
      <c r="J1344" s="3">
        <v>4</v>
      </c>
      <c r="K1344" s="3">
        <v>110</v>
      </c>
      <c r="L1344" s="3">
        <v>2.7</v>
      </c>
      <c r="M1344" s="3">
        <v>320</v>
      </c>
      <c r="N1344" s="3">
        <v>1.1000000000000001</v>
      </c>
      <c r="O1344" s="3">
        <v>992</v>
      </c>
      <c r="P1344" s="3">
        <v>320</v>
      </c>
      <c r="Q1344" s="3">
        <v>20.5</v>
      </c>
      <c r="R1344" s="3">
        <v>51</v>
      </c>
      <c r="S1344" s="3">
        <v>83.9</v>
      </c>
      <c r="T1344" s="3">
        <v>24.2</v>
      </c>
      <c r="U1344" s="3">
        <v>988.2</v>
      </c>
      <c r="V1344" s="3">
        <v>1013.5</v>
      </c>
      <c r="W1344" s="3">
        <v>1010.3</v>
      </c>
      <c r="X1344" s="3">
        <v>1012.2</v>
      </c>
      <c r="Y1344" s="3">
        <v>29.1</v>
      </c>
      <c r="Z1344" s="3">
        <v>19.399999999999999</v>
      </c>
      <c r="AA1344">
        <v>36547</v>
      </c>
    </row>
    <row r="1345" spans="1:27" x14ac:dyDescent="0.3">
      <c r="A1345" s="2">
        <v>45175</v>
      </c>
      <c r="B1345">
        <v>73774.853533096131</v>
      </c>
      <c r="C1345">
        <v>159460</v>
      </c>
      <c r="D1345">
        <f t="shared" si="42"/>
        <v>789609977.60000002</v>
      </c>
      <c r="E1345">
        <v>795977800</v>
      </c>
      <c r="F1345" s="3">
        <v>23.1</v>
      </c>
      <c r="G1345" s="3">
        <v>17.7</v>
      </c>
      <c r="H1345" s="3">
        <v>30.3</v>
      </c>
      <c r="I1345" s="3">
        <v>0</v>
      </c>
      <c r="J1345" s="3">
        <v>5.5</v>
      </c>
      <c r="K1345" s="3">
        <v>140</v>
      </c>
      <c r="L1345" s="3">
        <v>2.9</v>
      </c>
      <c r="M1345" s="3">
        <v>320</v>
      </c>
      <c r="N1345" s="3">
        <v>1.4</v>
      </c>
      <c r="O1345" s="3">
        <v>1201</v>
      </c>
      <c r="P1345" s="3">
        <v>320</v>
      </c>
      <c r="Q1345" s="3">
        <v>18.100000000000001</v>
      </c>
      <c r="R1345" s="3">
        <v>44</v>
      </c>
      <c r="S1345" s="3">
        <v>76.900000000000006</v>
      </c>
      <c r="T1345" s="3">
        <v>20.8</v>
      </c>
      <c r="U1345" s="3">
        <v>988.6</v>
      </c>
      <c r="V1345" s="3">
        <v>1015.1</v>
      </c>
      <c r="W1345" s="3">
        <v>1010.6</v>
      </c>
      <c r="X1345" s="3">
        <v>1012.6</v>
      </c>
      <c r="Y1345" s="3">
        <v>29.7</v>
      </c>
      <c r="Z1345" s="3">
        <v>16.5</v>
      </c>
      <c r="AA1345">
        <v>36547</v>
      </c>
    </row>
    <row r="1346" spans="1:27" x14ac:dyDescent="0.3">
      <c r="A1346" s="2">
        <v>45176</v>
      </c>
      <c r="B1346">
        <v>68380.016265445709</v>
      </c>
      <c r="C1346">
        <v>160575</v>
      </c>
      <c r="D1346">
        <f t="shared" si="42"/>
        <v>752341331.20000005</v>
      </c>
      <c r="E1346">
        <v>758408600</v>
      </c>
      <c r="F1346" s="3">
        <v>20.7</v>
      </c>
      <c r="G1346" s="3">
        <v>12.8</v>
      </c>
      <c r="H1346" s="3">
        <v>29.4</v>
      </c>
      <c r="I1346" s="3">
        <v>0</v>
      </c>
      <c r="J1346" s="3">
        <v>5.7</v>
      </c>
      <c r="K1346" s="3">
        <v>140</v>
      </c>
      <c r="L1346" s="3">
        <v>3.4</v>
      </c>
      <c r="M1346" s="3">
        <v>140</v>
      </c>
      <c r="N1346" s="3">
        <v>1.8</v>
      </c>
      <c r="O1346" s="3">
        <v>1535</v>
      </c>
      <c r="P1346" s="3">
        <v>320</v>
      </c>
      <c r="Q1346" s="3">
        <v>14.4</v>
      </c>
      <c r="R1346" s="3">
        <v>40</v>
      </c>
      <c r="S1346" s="3">
        <v>71.8</v>
      </c>
      <c r="T1346" s="3">
        <v>16.5</v>
      </c>
      <c r="U1346" s="3">
        <v>991.2</v>
      </c>
      <c r="V1346" s="3">
        <v>1016.9</v>
      </c>
      <c r="W1346" s="3">
        <v>1013.6</v>
      </c>
      <c r="X1346" s="3">
        <v>1015.5</v>
      </c>
      <c r="Y1346" s="3">
        <v>28.3</v>
      </c>
      <c r="Z1346" s="3">
        <v>11.8</v>
      </c>
      <c r="AA1346">
        <v>36547</v>
      </c>
    </row>
    <row r="1347" spans="1:27" x14ac:dyDescent="0.3">
      <c r="A1347" s="2">
        <v>45177</v>
      </c>
      <c r="B1347">
        <v>77677.197456071153</v>
      </c>
      <c r="C1347">
        <v>140800</v>
      </c>
      <c r="D1347">
        <f t="shared" si="42"/>
        <v>702626060.79999995</v>
      </c>
      <c r="E1347">
        <v>708292400</v>
      </c>
      <c r="F1347" s="3">
        <v>20.7</v>
      </c>
      <c r="G1347" s="3">
        <v>13.3</v>
      </c>
      <c r="H1347" s="3">
        <v>28.4</v>
      </c>
      <c r="I1347" s="3">
        <v>0</v>
      </c>
      <c r="J1347" s="3">
        <v>4.7</v>
      </c>
      <c r="K1347" s="3">
        <v>180</v>
      </c>
      <c r="L1347" s="3">
        <v>2.9</v>
      </c>
      <c r="M1347" s="3">
        <v>140</v>
      </c>
      <c r="N1347" s="3">
        <v>1.4</v>
      </c>
      <c r="O1347" s="3">
        <v>1210</v>
      </c>
      <c r="P1347" s="3">
        <v>320</v>
      </c>
      <c r="Q1347" s="3">
        <v>15.8</v>
      </c>
      <c r="R1347" s="3">
        <v>42</v>
      </c>
      <c r="S1347" s="3">
        <v>78</v>
      </c>
      <c r="T1347" s="3">
        <v>18.100000000000001</v>
      </c>
      <c r="U1347" s="3">
        <v>989.5</v>
      </c>
      <c r="V1347" s="3">
        <v>1016.5</v>
      </c>
      <c r="W1347" s="3">
        <v>1010.8</v>
      </c>
      <c r="X1347" s="3">
        <v>1013.7</v>
      </c>
      <c r="Y1347" s="3">
        <v>28.5</v>
      </c>
      <c r="Z1347" s="3">
        <v>11.7</v>
      </c>
      <c r="AA1347">
        <v>36547</v>
      </c>
    </row>
    <row r="1348" spans="1:27" x14ac:dyDescent="0.3">
      <c r="A1348" s="2">
        <v>45178</v>
      </c>
      <c r="B1348">
        <v>64239.476948120653</v>
      </c>
      <c r="C1348">
        <v>67103</v>
      </c>
      <c r="D1348">
        <f t="shared" si="42"/>
        <v>291683811.19999999</v>
      </c>
      <c r="E1348">
        <v>294036100</v>
      </c>
      <c r="F1348" s="3">
        <v>21.8</v>
      </c>
      <c r="G1348" s="3">
        <v>16.600000000000001</v>
      </c>
      <c r="H1348" s="3">
        <v>28.4</v>
      </c>
      <c r="I1348" s="3">
        <v>0</v>
      </c>
      <c r="J1348" s="3">
        <v>4.8</v>
      </c>
      <c r="K1348" s="3">
        <v>160</v>
      </c>
      <c r="L1348" s="3">
        <v>2.6</v>
      </c>
      <c r="M1348" s="3">
        <v>110</v>
      </c>
      <c r="N1348" s="3">
        <v>1.3</v>
      </c>
      <c r="O1348" s="3">
        <v>1123</v>
      </c>
      <c r="P1348" s="3">
        <v>140</v>
      </c>
      <c r="Q1348" s="3">
        <v>17.899999999999999</v>
      </c>
      <c r="R1348" s="3">
        <v>47</v>
      </c>
      <c r="S1348" s="3">
        <v>81.3</v>
      </c>
      <c r="T1348" s="3">
        <v>20.6</v>
      </c>
      <c r="U1348" s="3">
        <v>987.8</v>
      </c>
      <c r="V1348" s="3">
        <v>1013.2</v>
      </c>
      <c r="W1348" s="3">
        <v>1009.5</v>
      </c>
      <c r="X1348" s="3">
        <v>1011.9</v>
      </c>
      <c r="Y1348" s="3">
        <v>30.1</v>
      </c>
      <c r="Z1348" s="3">
        <v>15.5</v>
      </c>
      <c r="AA1348">
        <v>36547</v>
      </c>
    </row>
    <row r="1349" spans="1:27" x14ac:dyDescent="0.3">
      <c r="A1349" s="2">
        <v>45179</v>
      </c>
      <c r="B1349">
        <v>0</v>
      </c>
      <c r="C1349">
        <v>0</v>
      </c>
      <c r="D1349">
        <f t="shared" si="42"/>
        <v>0</v>
      </c>
      <c r="E1349">
        <v>0</v>
      </c>
      <c r="F1349" s="3">
        <v>21.7</v>
      </c>
      <c r="G1349" s="3">
        <v>16</v>
      </c>
      <c r="H1349" s="3">
        <v>28.9</v>
      </c>
      <c r="I1349" s="3">
        <v>0</v>
      </c>
      <c r="J1349" s="3">
        <v>4.7</v>
      </c>
      <c r="K1349" s="3">
        <v>160</v>
      </c>
      <c r="L1349" s="3">
        <v>2.9</v>
      </c>
      <c r="M1349" s="3">
        <v>320</v>
      </c>
      <c r="N1349" s="3">
        <v>1.3</v>
      </c>
      <c r="O1349" s="3">
        <v>1110</v>
      </c>
      <c r="P1349" s="3">
        <v>320</v>
      </c>
      <c r="Q1349" s="3">
        <v>18.2</v>
      </c>
      <c r="R1349" s="3">
        <v>44</v>
      </c>
      <c r="S1349" s="3">
        <v>83.4</v>
      </c>
      <c r="T1349" s="3">
        <v>20.9</v>
      </c>
      <c r="U1349" s="3">
        <v>987.1</v>
      </c>
      <c r="V1349" s="3">
        <v>1013</v>
      </c>
      <c r="W1349" s="3">
        <v>1008.8</v>
      </c>
      <c r="X1349" s="3">
        <v>1011.2</v>
      </c>
      <c r="Y1349" s="3">
        <v>28.9</v>
      </c>
      <c r="Z1349" s="3">
        <v>15</v>
      </c>
      <c r="AA1349">
        <v>36547</v>
      </c>
    </row>
    <row r="1350" spans="1:27" x14ac:dyDescent="0.3">
      <c r="A1350" s="2">
        <v>45180</v>
      </c>
      <c r="B1350">
        <v>67299.859616764341</v>
      </c>
      <c r="C1350">
        <v>185232</v>
      </c>
      <c r="D1350">
        <f t="shared" si="42"/>
        <v>943886908.79999995</v>
      </c>
      <c r="E1350">
        <v>951498900</v>
      </c>
      <c r="F1350" s="3">
        <v>22.5</v>
      </c>
      <c r="G1350" s="3">
        <v>17.2</v>
      </c>
      <c r="H1350" s="3">
        <v>29.3</v>
      </c>
      <c r="I1350" s="3">
        <v>0</v>
      </c>
      <c r="J1350" s="3">
        <v>4.8</v>
      </c>
      <c r="K1350" s="3">
        <v>140</v>
      </c>
      <c r="L1350" s="3">
        <v>2.7</v>
      </c>
      <c r="M1350" s="3">
        <v>180</v>
      </c>
      <c r="N1350" s="3">
        <v>1.3</v>
      </c>
      <c r="O1350" s="3">
        <v>1113</v>
      </c>
      <c r="P1350" s="3">
        <v>290</v>
      </c>
      <c r="Q1350" s="3">
        <v>19.3</v>
      </c>
      <c r="R1350" s="3">
        <v>53</v>
      </c>
      <c r="S1350" s="3">
        <v>84.9</v>
      </c>
      <c r="T1350" s="3">
        <v>22.5</v>
      </c>
      <c r="U1350" s="3">
        <v>985.7</v>
      </c>
      <c r="V1350" s="3">
        <v>1011.5</v>
      </c>
      <c r="W1350" s="3">
        <v>1007.4</v>
      </c>
      <c r="X1350" s="3">
        <v>1009.8</v>
      </c>
      <c r="Y1350" s="3">
        <v>29.7</v>
      </c>
      <c r="Z1350" s="3">
        <v>16.3</v>
      </c>
      <c r="AA1350">
        <v>36547</v>
      </c>
    </row>
    <row r="1351" spans="1:27" x14ac:dyDescent="0.3">
      <c r="A1351" s="2">
        <v>45181</v>
      </c>
      <c r="B1351">
        <v>64870.423650183788</v>
      </c>
      <c r="C1351">
        <v>144670</v>
      </c>
      <c r="D1351">
        <f t="shared" si="42"/>
        <v>681997817.60000002</v>
      </c>
      <c r="E1351">
        <v>687497800</v>
      </c>
      <c r="F1351" s="3">
        <v>23.4</v>
      </c>
      <c r="G1351" s="3">
        <v>19.100000000000001</v>
      </c>
      <c r="H1351" s="3">
        <v>30</v>
      </c>
      <c r="I1351" s="3">
        <v>0</v>
      </c>
      <c r="J1351" s="3">
        <v>4</v>
      </c>
      <c r="K1351" s="3">
        <v>290</v>
      </c>
      <c r="L1351" s="3">
        <v>2.9</v>
      </c>
      <c r="M1351" s="3">
        <v>320</v>
      </c>
      <c r="N1351" s="3">
        <v>1.3</v>
      </c>
      <c r="O1351" s="3">
        <v>1110</v>
      </c>
      <c r="P1351" s="3">
        <v>320</v>
      </c>
      <c r="Q1351" s="3">
        <v>20.100000000000001</v>
      </c>
      <c r="R1351" s="3">
        <v>52</v>
      </c>
      <c r="S1351" s="3">
        <v>84</v>
      </c>
      <c r="T1351" s="3">
        <v>23.5</v>
      </c>
      <c r="U1351" s="3">
        <v>986.9</v>
      </c>
      <c r="V1351" s="3">
        <v>1012.2</v>
      </c>
      <c r="W1351" s="3">
        <v>1008.6</v>
      </c>
      <c r="X1351" s="3">
        <v>1010.9</v>
      </c>
      <c r="Y1351" s="3">
        <v>29.5</v>
      </c>
      <c r="Z1351" s="3">
        <v>18.5</v>
      </c>
      <c r="AA1351">
        <v>36547</v>
      </c>
    </row>
    <row r="1352" spans="1:27" x14ac:dyDescent="0.3">
      <c r="A1352" s="2">
        <v>45182</v>
      </c>
      <c r="B1352">
        <v>71329.175966412629</v>
      </c>
      <c r="C1352">
        <v>140261</v>
      </c>
      <c r="D1352">
        <f t="shared" si="42"/>
        <v>704221395.20000005</v>
      </c>
      <c r="E1352">
        <v>709900600</v>
      </c>
      <c r="F1352" s="3">
        <v>21.8</v>
      </c>
      <c r="G1352" s="3">
        <v>19.899999999999999</v>
      </c>
      <c r="H1352" s="3">
        <v>24.4</v>
      </c>
      <c r="I1352" s="3">
        <v>38</v>
      </c>
      <c r="J1352" s="3">
        <v>4.3</v>
      </c>
      <c r="K1352" s="3">
        <v>290</v>
      </c>
      <c r="L1352" s="3">
        <v>2.8</v>
      </c>
      <c r="M1352" s="3">
        <v>270</v>
      </c>
      <c r="N1352" s="3">
        <v>1</v>
      </c>
      <c r="O1352" s="3">
        <v>845</v>
      </c>
      <c r="P1352" s="3">
        <v>320</v>
      </c>
      <c r="Q1352" s="3">
        <v>21.4</v>
      </c>
      <c r="R1352" s="3">
        <v>86</v>
      </c>
      <c r="S1352" s="3">
        <v>98</v>
      </c>
      <c r="T1352" s="3">
        <v>25.4</v>
      </c>
      <c r="U1352" s="3">
        <v>987.5</v>
      </c>
      <c r="V1352" s="3">
        <v>1012.7</v>
      </c>
      <c r="W1352" s="3">
        <v>1009.9</v>
      </c>
      <c r="X1352" s="3">
        <v>1011.6</v>
      </c>
      <c r="Y1352" s="3">
        <v>25.1</v>
      </c>
      <c r="Z1352" s="3">
        <v>19.899999999999999</v>
      </c>
      <c r="AA1352">
        <v>36547</v>
      </c>
    </row>
    <row r="1353" spans="1:27" x14ac:dyDescent="0.3">
      <c r="A1353" s="2">
        <v>45183</v>
      </c>
      <c r="B1353">
        <v>63616.569509079789</v>
      </c>
      <c r="C1353">
        <v>115080</v>
      </c>
      <c r="D1353">
        <f t="shared" si="42"/>
        <v>544911452.79999995</v>
      </c>
      <c r="E1353">
        <v>549305900</v>
      </c>
      <c r="F1353" s="3">
        <v>21.4</v>
      </c>
      <c r="G1353" s="3">
        <v>19.2</v>
      </c>
      <c r="H1353" s="3">
        <v>24.9</v>
      </c>
      <c r="I1353" s="3">
        <v>17.5</v>
      </c>
      <c r="J1353" s="3">
        <v>3</v>
      </c>
      <c r="K1353" s="3">
        <v>160</v>
      </c>
      <c r="L1353" s="3">
        <v>1.9</v>
      </c>
      <c r="M1353" s="3">
        <v>160</v>
      </c>
      <c r="N1353" s="3">
        <v>0.7</v>
      </c>
      <c r="O1353" s="3">
        <v>603</v>
      </c>
      <c r="P1353" s="3">
        <v>160</v>
      </c>
      <c r="Q1353" s="3">
        <v>20.3</v>
      </c>
      <c r="R1353" s="3">
        <v>68</v>
      </c>
      <c r="S1353" s="3">
        <v>94.6</v>
      </c>
      <c r="T1353" s="3">
        <v>23.9</v>
      </c>
      <c r="U1353" s="3">
        <v>989.2</v>
      </c>
      <c r="V1353" s="3">
        <v>1016.3</v>
      </c>
      <c r="W1353" s="3">
        <v>1010.6</v>
      </c>
      <c r="X1353" s="3">
        <v>1013.3</v>
      </c>
      <c r="Y1353" s="3">
        <v>24.7</v>
      </c>
      <c r="Z1353" s="3">
        <v>19.2</v>
      </c>
      <c r="AA1353">
        <v>36547</v>
      </c>
    </row>
    <row r="1354" spans="1:27" x14ac:dyDescent="0.3">
      <c r="A1354" s="2">
        <v>45184</v>
      </c>
      <c r="B1354">
        <v>65373.991002888819</v>
      </c>
      <c r="C1354">
        <v>162391</v>
      </c>
      <c r="D1354">
        <f t="shared" si="42"/>
        <v>897517555.20000005</v>
      </c>
      <c r="E1354">
        <v>904755600</v>
      </c>
      <c r="F1354" s="3">
        <v>21.1</v>
      </c>
      <c r="G1354" s="3">
        <v>19.7</v>
      </c>
      <c r="H1354" s="3">
        <v>23.1</v>
      </c>
      <c r="I1354" s="3">
        <v>9</v>
      </c>
      <c r="J1354" s="3">
        <v>3</v>
      </c>
      <c r="K1354" s="3">
        <v>250</v>
      </c>
      <c r="L1354" s="3">
        <v>2</v>
      </c>
      <c r="M1354" s="3">
        <v>290</v>
      </c>
      <c r="N1354" s="3">
        <v>0.8</v>
      </c>
      <c r="O1354" s="3">
        <v>716</v>
      </c>
      <c r="P1354" s="3">
        <v>290</v>
      </c>
      <c r="Q1354" s="3">
        <v>20.8</v>
      </c>
      <c r="R1354" s="3">
        <v>87</v>
      </c>
      <c r="S1354" s="3">
        <v>98.9</v>
      </c>
      <c r="T1354" s="3">
        <v>24.6</v>
      </c>
      <c r="U1354" s="3">
        <v>990.6</v>
      </c>
      <c r="V1354" s="3">
        <v>1016.4</v>
      </c>
      <c r="W1354" s="3">
        <v>1013.2</v>
      </c>
      <c r="X1354" s="3">
        <v>1014.8</v>
      </c>
      <c r="Y1354" s="3">
        <v>23.5</v>
      </c>
      <c r="Z1354" s="3">
        <v>19.7</v>
      </c>
      <c r="AA1354">
        <v>36547</v>
      </c>
    </row>
    <row r="1355" spans="1:27" x14ac:dyDescent="0.3">
      <c r="A1355" s="2">
        <v>45185</v>
      </c>
      <c r="B1355">
        <v>74761.469560158817</v>
      </c>
      <c r="C1355">
        <v>88990</v>
      </c>
      <c r="D1355">
        <f t="shared" si="42"/>
        <v>506554086.39999998</v>
      </c>
      <c r="E1355">
        <v>510639200</v>
      </c>
      <c r="F1355" s="3">
        <v>22.4</v>
      </c>
      <c r="G1355" s="3">
        <v>20.7</v>
      </c>
      <c r="H1355" s="3">
        <v>25.7</v>
      </c>
      <c r="I1355" s="3">
        <v>15.9</v>
      </c>
      <c r="J1355" s="3">
        <v>5.0999999999999996</v>
      </c>
      <c r="K1355" s="3">
        <v>70</v>
      </c>
      <c r="L1355" s="3">
        <v>2.5</v>
      </c>
      <c r="M1355" s="3">
        <v>90</v>
      </c>
      <c r="N1355" s="3">
        <v>0.7</v>
      </c>
      <c r="O1355" s="3">
        <v>618</v>
      </c>
      <c r="P1355" s="3">
        <v>290</v>
      </c>
      <c r="Q1355" s="3">
        <v>21.9</v>
      </c>
      <c r="R1355" s="3">
        <v>79</v>
      </c>
      <c r="S1355" s="3">
        <v>97.8</v>
      </c>
      <c r="T1355" s="3">
        <v>26.3</v>
      </c>
      <c r="U1355" s="3">
        <v>989</v>
      </c>
      <c r="V1355" s="3">
        <v>1014.6</v>
      </c>
      <c r="W1355" s="3">
        <v>1010.8</v>
      </c>
      <c r="X1355" s="3">
        <v>1013.1</v>
      </c>
      <c r="Y1355" s="3">
        <v>25.3</v>
      </c>
      <c r="Z1355" s="3">
        <v>20.7</v>
      </c>
      <c r="AA1355">
        <v>36547</v>
      </c>
    </row>
    <row r="1356" spans="1:27" x14ac:dyDescent="0.3">
      <c r="A1356" s="2">
        <v>45186</v>
      </c>
      <c r="B1356">
        <v>0</v>
      </c>
      <c r="C1356">
        <v>0</v>
      </c>
      <c r="D1356">
        <f t="shared" si="42"/>
        <v>0</v>
      </c>
      <c r="E1356">
        <v>0</v>
      </c>
      <c r="F1356" s="3">
        <v>23.2</v>
      </c>
      <c r="G1356" s="3">
        <v>21.4</v>
      </c>
      <c r="H1356" s="3">
        <v>26.4</v>
      </c>
      <c r="I1356" s="3">
        <v>35</v>
      </c>
      <c r="J1356" s="3">
        <v>5.8</v>
      </c>
      <c r="K1356" s="3">
        <v>290</v>
      </c>
      <c r="L1356" s="3">
        <v>3</v>
      </c>
      <c r="M1356" s="3">
        <v>270</v>
      </c>
      <c r="N1356" s="3">
        <v>0.8</v>
      </c>
      <c r="O1356" s="3">
        <v>675</v>
      </c>
      <c r="P1356" s="3">
        <v>50</v>
      </c>
      <c r="Q1356" s="3">
        <v>22.1</v>
      </c>
      <c r="R1356" s="3">
        <v>73</v>
      </c>
      <c r="S1356" s="3">
        <v>94.4</v>
      </c>
      <c r="T1356" s="3">
        <v>26.6</v>
      </c>
      <c r="U1356" s="3">
        <v>986.8</v>
      </c>
      <c r="V1356" s="3">
        <v>1012.3</v>
      </c>
      <c r="W1356" s="3">
        <v>1009.4</v>
      </c>
      <c r="X1356" s="3">
        <v>1010.8</v>
      </c>
      <c r="Y1356" s="3">
        <v>26</v>
      </c>
      <c r="Z1356" s="3">
        <v>21.2</v>
      </c>
      <c r="AA1356">
        <v>36547</v>
      </c>
    </row>
    <row r="1357" spans="1:27" x14ac:dyDescent="0.3">
      <c r="A1357" s="2">
        <v>45187</v>
      </c>
      <c r="B1357">
        <v>69633.783151015159</v>
      </c>
      <c r="C1357">
        <v>161653</v>
      </c>
      <c r="D1357">
        <f t="shared" si="42"/>
        <v>1029076099.2</v>
      </c>
      <c r="E1357">
        <v>1037375100</v>
      </c>
      <c r="F1357" s="3">
        <v>23.1</v>
      </c>
      <c r="G1357" s="3">
        <v>19.2</v>
      </c>
      <c r="H1357" s="3">
        <v>28.9</v>
      </c>
      <c r="I1357" s="3">
        <v>0.6</v>
      </c>
      <c r="J1357" s="3">
        <v>6.8</v>
      </c>
      <c r="K1357" s="3">
        <v>320</v>
      </c>
      <c r="L1357" s="3">
        <v>4.4000000000000004</v>
      </c>
      <c r="M1357" s="3">
        <v>320</v>
      </c>
      <c r="N1357" s="3">
        <v>1.1000000000000001</v>
      </c>
      <c r="O1357" s="3">
        <v>969</v>
      </c>
      <c r="P1357" s="3">
        <v>320</v>
      </c>
      <c r="Q1357" s="3">
        <v>21</v>
      </c>
      <c r="R1357" s="3">
        <v>61</v>
      </c>
      <c r="S1357" s="3">
        <v>89.3</v>
      </c>
      <c r="T1357" s="3">
        <v>24.9</v>
      </c>
      <c r="U1357" s="3">
        <v>988.4</v>
      </c>
      <c r="V1357" s="3">
        <v>1013.7</v>
      </c>
      <c r="W1357" s="3">
        <v>1010.6</v>
      </c>
      <c r="X1357" s="3">
        <v>1012.4</v>
      </c>
      <c r="Y1357" s="3">
        <v>26</v>
      </c>
      <c r="Z1357" s="3">
        <v>18.899999999999999</v>
      </c>
      <c r="AA1357">
        <v>36547</v>
      </c>
    </row>
    <row r="1358" spans="1:27" x14ac:dyDescent="0.3">
      <c r="A1358" s="2">
        <v>45188</v>
      </c>
      <c r="B1358">
        <v>70094.875898101964</v>
      </c>
      <c r="C1358">
        <v>120411</v>
      </c>
      <c r="D1358">
        <f t="shared" si="42"/>
        <v>796823008</v>
      </c>
      <c r="E1358">
        <v>803249000</v>
      </c>
      <c r="F1358" s="3">
        <v>22.6</v>
      </c>
      <c r="G1358" s="3">
        <v>17.899999999999999</v>
      </c>
      <c r="H1358" s="3">
        <v>27.6</v>
      </c>
      <c r="I1358" s="3">
        <v>0.6</v>
      </c>
      <c r="J1358" s="3">
        <v>9.5</v>
      </c>
      <c r="K1358" s="3">
        <v>290</v>
      </c>
      <c r="L1358" s="3">
        <v>5</v>
      </c>
      <c r="M1358" s="3">
        <v>290</v>
      </c>
      <c r="N1358" s="3">
        <v>2.6</v>
      </c>
      <c r="O1358" s="3">
        <v>2281</v>
      </c>
      <c r="P1358" s="3">
        <v>290</v>
      </c>
      <c r="Q1358" s="3">
        <v>18.5</v>
      </c>
      <c r="R1358" s="3">
        <v>55</v>
      </c>
      <c r="S1358" s="3">
        <v>78.900000000000006</v>
      </c>
      <c r="T1358" s="3">
        <v>21.3</v>
      </c>
      <c r="U1358" s="3">
        <v>989.8</v>
      </c>
      <c r="V1358" s="3">
        <v>1014.9</v>
      </c>
      <c r="W1358" s="3">
        <v>1012.8</v>
      </c>
      <c r="X1358" s="3">
        <v>1013.9</v>
      </c>
      <c r="Y1358" s="3">
        <v>24.2</v>
      </c>
      <c r="Z1358" s="3">
        <v>16.5</v>
      </c>
      <c r="AA1358">
        <v>36547</v>
      </c>
    </row>
    <row r="1359" spans="1:27" x14ac:dyDescent="0.3">
      <c r="A1359" s="2">
        <v>45189</v>
      </c>
      <c r="B1359">
        <v>73201.397334682086</v>
      </c>
      <c r="C1359">
        <v>180842</v>
      </c>
      <c r="D1359">
        <f t="shared" si="42"/>
        <v>1271393129.5999999</v>
      </c>
      <c r="E1359">
        <v>1281646300</v>
      </c>
      <c r="F1359" s="3">
        <v>19.7</v>
      </c>
      <c r="G1359" s="3">
        <v>18.600000000000001</v>
      </c>
      <c r="H1359" s="3">
        <v>21.7</v>
      </c>
      <c r="I1359" s="3">
        <v>102</v>
      </c>
      <c r="J1359" s="3">
        <v>4.5</v>
      </c>
      <c r="K1359" s="3">
        <v>340</v>
      </c>
      <c r="L1359" s="3">
        <v>2.2999999999999998</v>
      </c>
      <c r="M1359" s="3">
        <v>320</v>
      </c>
      <c r="N1359" s="3">
        <v>0.8</v>
      </c>
      <c r="O1359" s="3">
        <v>692</v>
      </c>
      <c r="P1359" s="3">
        <v>320</v>
      </c>
      <c r="Q1359" s="3">
        <v>19.5</v>
      </c>
      <c r="R1359" s="3">
        <v>83</v>
      </c>
      <c r="S1359" s="3">
        <v>99.4</v>
      </c>
      <c r="T1359" s="3">
        <v>22.6</v>
      </c>
      <c r="U1359" s="3">
        <v>987.1</v>
      </c>
      <c r="V1359" s="3">
        <v>1014.6</v>
      </c>
      <c r="W1359" s="3">
        <v>1007.5</v>
      </c>
      <c r="X1359" s="3">
        <v>1011.3</v>
      </c>
      <c r="Y1359" s="3">
        <v>21.4</v>
      </c>
      <c r="Z1359" s="3">
        <v>18.5</v>
      </c>
      <c r="AA1359">
        <v>36547</v>
      </c>
    </row>
    <row r="1360" spans="1:27" x14ac:dyDescent="0.3">
      <c r="A1360" s="2">
        <v>45190</v>
      </c>
      <c r="B1360">
        <v>79074.207723801534</v>
      </c>
      <c r="C1360">
        <v>131351</v>
      </c>
      <c r="D1360">
        <f t="shared" si="42"/>
        <v>913921068.79999995</v>
      </c>
      <c r="E1360">
        <v>921291400</v>
      </c>
      <c r="F1360" s="3">
        <v>18.600000000000001</v>
      </c>
      <c r="G1360" s="3">
        <v>15.9</v>
      </c>
      <c r="H1360" s="3">
        <v>21.3</v>
      </c>
      <c r="I1360" s="3">
        <v>0.2</v>
      </c>
      <c r="J1360" s="3">
        <v>5.4</v>
      </c>
      <c r="K1360" s="3">
        <v>290</v>
      </c>
      <c r="L1360" s="3">
        <v>3.6</v>
      </c>
      <c r="M1360" s="3">
        <v>320</v>
      </c>
      <c r="N1360" s="3">
        <v>1.3</v>
      </c>
      <c r="O1360" s="3">
        <v>1081</v>
      </c>
      <c r="P1360" s="3">
        <v>320</v>
      </c>
      <c r="Q1360" s="3">
        <v>17</v>
      </c>
      <c r="R1360" s="3">
        <v>71</v>
      </c>
      <c r="S1360" s="3">
        <v>91.6</v>
      </c>
      <c r="T1360" s="3">
        <v>19.399999999999999</v>
      </c>
      <c r="U1360" s="3">
        <v>986.8</v>
      </c>
      <c r="V1360" s="3">
        <v>1015.1</v>
      </c>
      <c r="W1360" s="3">
        <v>1006.5</v>
      </c>
      <c r="X1360" s="3">
        <v>1011.2</v>
      </c>
      <c r="Y1360" s="3">
        <v>21.1</v>
      </c>
      <c r="Z1360" s="3">
        <v>15.5</v>
      </c>
      <c r="AA1360">
        <v>36547</v>
      </c>
    </row>
    <row r="1361" spans="1:27" x14ac:dyDescent="0.3">
      <c r="A1361" s="2">
        <v>45191</v>
      </c>
      <c r="B1361">
        <v>72259.324312680052</v>
      </c>
      <c r="C1361">
        <v>132331</v>
      </c>
      <c r="D1361">
        <f t="shared" si="42"/>
        <v>932303324.79999995</v>
      </c>
      <c r="E1361">
        <v>939821900</v>
      </c>
      <c r="F1361" s="3">
        <v>18.399999999999999</v>
      </c>
      <c r="G1361" s="3">
        <v>14.2</v>
      </c>
      <c r="H1361" s="3">
        <v>24.1</v>
      </c>
      <c r="I1361" s="3">
        <v>0.2</v>
      </c>
      <c r="J1361" s="3">
        <v>4.0999999999999996</v>
      </c>
      <c r="K1361" s="3">
        <v>200</v>
      </c>
      <c r="L1361" s="3">
        <v>2.7</v>
      </c>
      <c r="M1361" s="3">
        <v>290</v>
      </c>
      <c r="N1361" s="3">
        <v>1.3</v>
      </c>
      <c r="O1361" s="3">
        <v>1113</v>
      </c>
      <c r="P1361" s="3">
        <v>290</v>
      </c>
      <c r="Q1361" s="3">
        <v>15</v>
      </c>
      <c r="R1361" s="3">
        <v>49</v>
      </c>
      <c r="S1361" s="3">
        <v>83.8</v>
      </c>
      <c r="T1361" s="3">
        <v>17.100000000000001</v>
      </c>
      <c r="U1361" s="3">
        <v>991.6</v>
      </c>
      <c r="V1361" s="3">
        <v>1019</v>
      </c>
      <c r="W1361" s="3">
        <v>1014.3</v>
      </c>
      <c r="X1361" s="3">
        <v>1016.1</v>
      </c>
      <c r="Y1361" s="3">
        <v>24</v>
      </c>
      <c r="Z1361" s="3">
        <v>13.2</v>
      </c>
      <c r="AA1361">
        <v>36547</v>
      </c>
    </row>
    <row r="1362" spans="1:27" x14ac:dyDescent="0.3">
      <c r="A1362" s="2">
        <v>45192</v>
      </c>
      <c r="B1362">
        <v>71229.245293857704</v>
      </c>
      <c r="C1362">
        <v>110502</v>
      </c>
      <c r="D1362">
        <f t="shared" si="42"/>
        <v>720532057.60000002</v>
      </c>
      <c r="E1362">
        <v>726342800</v>
      </c>
      <c r="F1362" s="3">
        <v>18</v>
      </c>
      <c r="G1362" s="3">
        <v>12.3</v>
      </c>
      <c r="H1362" s="3">
        <v>25.7</v>
      </c>
      <c r="I1362" s="3">
        <v>0.2</v>
      </c>
      <c r="J1362" s="3">
        <v>7.7</v>
      </c>
      <c r="K1362" s="3">
        <v>110</v>
      </c>
      <c r="L1362" s="3">
        <v>4.0999999999999996</v>
      </c>
      <c r="M1362" s="3">
        <v>110</v>
      </c>
      <c r="N1362" s="3">
        <v>1.5</v>
      </c>
      <c r="O1362" s="3">
        <v>1290</v>
      </c>
      <c r="P1362" s="3">
        <v>320</v>
      </c>
      <c r="Q1362" s="3">
        <v>13.6</v>
      </c>
      <c r="R1362" s="3">
        <v>41</v>
      </c>
      <c r="S1362" s="3">
        <v>79.900000000000006</v>
      </c>
      <c r="T1362" s="3">
        <v>15.7</v>
      </c>
      <c r="U1362" s="3">
        <v>996</v>
      </c>
      <c r="V1362" s="3">
        <v>1023.3</v>
      </c>
      <c r="W1362" s="3">
        <v>1018.4</v>
      </c>
      <c r="X1362" s="3">
        <v>1020.7</v>
      </c>
      <c r="Y1362" s="3">
        <v>22.4</v>
      </c>
      <c r="Z1362" s="3">
        <v>10.6</v>
      </c>
      <c r="AA1362">
        <v>36547</v>
      </c>
    </row>
    <row r="1363" spans="1:27" x14ac:dyDescent="0.3">
      <c r="A1363" s="2">
        <v>45193</v>
      </c>
      <c r="B1363">
        <v>0</v>
      </c>
      <c r="C1363">
        <v>0</v>
      </c>
      <c r="D1363">
        <f t="shared" si="42"/>
        <v>0</v>
      </c>
      <c r="E1363">
        <v>0</v>
      </c>
      <c r="F1363" s="3">
        <v>17.8</v>
      </c>
      <c r="G1363" s="3">
        <v>11.6</v>
      </c>
      <c r="H1363" s="3">
        <v>24.2</v>
      </c>
      <c r="I1363" s="3">
        <v>0.2</v>
      </c>
      <c r="J1363" s="3">
        <v>7.9</v>
      </c>
      <c r="K1363" s="3">
        <v>90</v>
      </c>
      <c r="L1363" s="3">
        <v>4.5999999999999996</v>
      </c>
      <c r="M1363" s="3">
        <v>110</v>
      </c>
      <c r="N1363" s="3">
        <v>2.1</v>
      </c>
      <c r="O1363" s="3">
        <v>1776</v>
      </c>
      <c r="P1363" s="3">
        <v>320</v>
      </c>
      <c r="Q1363" s="3">
        <v>12.3</v>
      </c>
      <c r="R1363" s="3">
        <v>43</v>
      </c>
      <c r="S1363" s="3">
        <v>74.3</v>
      </c>
      <c r="T1363" s="3">
        <v>14.3</v>
      </c>
      <c r="U1363" s="3">
        <v>996.6</v>
      </c>
      <c r="V1363" s="3">
        <v>1023.2</v>
      </c>
      <c r="W1363" s="3">
        <v>1019.1</v>
      </c>
      <c r="X1363" s="3">
        <v>1021.3</v>
      </c>
      <c r="Y1363" s="3">
        <v>23</v>
      </c>
      <c r="Z1363" s="3">
        <v>9.5</v>
      </c>
      <c r="AA1363">
        <v>36547</v>
      </c>
    </row>
    <row r="1364" spans="1:27" x14ac:dyDescent="0.3">
      <c r="A1364" s="2">
        <v>45194</v>
      </c>
      <c r="B1364">
        <v>58930.802415909297</v>
      </c>
      <c r="C1364">
        <v>151735</v>
      </c>
      <c r="D1364">
        <f t="shared" si="42"/>
        <v>965907523.20000005</v>
      </c>
      <c r="E1364">
        <v>973697100</v>
      </c>
      <c r="F1364" s="3">
        <v>19.899999999999999</v>
      </c>
      <c r="G1364" s="3">
        <v>15.3</v>
      </c>
      <c r="H1364" s="3">
        <v>24.8</v>
      </c>
      <c r="I1364" s="3">
        <v>8.9</v>
      </c>
      <c r="J1364" s="3">
        <v>3.6</v>
      </c>
      <c r="K1364" s="3">
        <v>110</v>
      </c>
      <c r="L1364" s="3">
        <v>2.5</v>
      </c>
      <c r="M1364" s="3">
        <v>340</v>
      </c>
      <c r="N1364" s="3">
        <v>1.1000000000000001</v>
      </c>
      <c r="O1364" s="3">
        <v>925</v>
      </c>
      <c r="P1364" s="3">
        <v>320</v>
      </c>
      <c r="Q1364" s="3">
        <v>16.399999999999999</v>
      </c>
      <c r="R1364" s="3">
        <v>54</v>
      </c>
      <c r="S1364" s="3">
        <v>82.6</v>
      </c>
      <c r="T1364" s="3">
        <v>18.8</v>
      </c>
      <c r="U1364" s="3">
        <v>993</v>
      </c>
      <c r="V1364" s="3">
        <v>1020.2</v>
      </c>
      <c r="W1364" s="3">
        <v>1015</v>
      </c>
      <c r="X1364" s="3">
        <v>1017.4</v>
      </c>
      <c r="Y1364" s="3">
        <v>24.4</v>
      </c>
      <c r="Z1364" s="3">
        <v>15.2</v>
      </c>
      <c r="AA1364">
        <v>36547</v>
      </c>
    </row>
    <row r="1365" spans="1:27" x14ac:dyDescent="0.3">
      <c r="A1365" s="2">
        <v>45195</v>
      </c>
      <c r="B1365">
        <v>57850.364896445833</v>
      </c>
      <c r="C1365">
        <v>57013.5</v>
      </c>
      <c r="D1365">
        <f t="shared" si="42"/>
        <v>347426672</v>
      </c>
      <c r="E1365">
        <v>350228500</v>
      </c>
      <c r="F1365" s="3">
        <v>18.8</v>
      </c>
      <c r="G1365" s="3">
        <v>17.899999999999999</v>
      </c>
      <c r="H1365" s="3">
        <v>19.2</v>
      </c>
      <c r="I1365" s="3">
        <v>39.9</v>
      </c>
      <c r="J1365" s="3">
        <v>2</v>
      </c>
      <c r="K1365" s="3">
        <v>340</v>
      </c>
      <c r="L1365" s="3">
        <v>1.2</v>
      </c>
      <c r="M1365" s="3">
        <v>340</v>
      </c>
      <c r="N1365" s="3">
        <v>0.2</v>
      </c>
      <c r="O1365" s="3">
        <v>189</v>
      </c>
      <c r="P1365" s="3">
        <v>290</v>
      </c>
      <c r="Q1365" s="3">
        <v>18.7</v>
      </c>
      <c r="R1365" s="3">
        <v>100</v>
      </c>
      <c r="S1365" s="3">
        <v>100</v>
      </c>
      <c r="T1365" s="3">
        <v>21.5</v>
      </c>
      <c r="U1365" s="3">
        <v>989.8</v>
      </c>
      <c r="V1365" s="3">
        <v>1016.5</v>
      </c>
      <c r="W1365" s="3">
        <v>1012.6</v>
      </c>
      <c r="X1365" s="3">
        <v>1014.1</v>
      </c>
      <c r="Y1365" s="3">
        <v>20.5</v>
      </c>
      <c r="Z1365" s="3">
        <v>17.899999999999999</v>
      </c>
      <c r="AA1365">
        <v>36547</v>
      </c>
    </row>
    <row r="1366" spans="1:27" x14ac:dyDescent="0.3">
      <c r="A1366" s="2">
        <v>45196</v>
      </c>
      <c r="B1366">
        <v>62511.688215986243</v>
      </c>
      <c r="C1366">
        <v>36289</v>
      </c>
      <c r="D1366">
        <f t="shared" si="42"/>
        <v>225408192</v>
      </c>
      <c r="E1366">
        <v>227226000</v>
      </c>
      <c r="F1366" s="3">
        <v>20.2</v>
      </c>
      <c r="G1366" s="3">
        <v>18.8</v>
      </c>
      <c r="H1366" s="3">
        <v>22.2</v>
      </c>
      <c r="I1366" s="3">
        <v>1.7</v>
      </c>
      <c r="J1366" s="3">
        <v>10.199999999999999</v>
      </c>
      <c r="K1366" s="3">
        <v>320</v>
      </c>
      <c r="L1366" s="3">
        <v>5.6</v>
      </c>
      <c r="M1366" s="3">
        <v>320</v>
      </c>
      <c r="N1366" s="3">
        <v>0.7</v>
      </c>
      <c r="O1366" s="3">
        <v>634</v>
      </c>
      <c r="P1366" s="3">
        <v>290</v>
      </c>
      <c r="Q1366" s="3">
        <v>20.100000000000001</v>
      </c>
      <c r="R1366" s="3">
        <v>91</v>
      </c>
      <c r="S1366" s="3">
        <v>99.5</v>
      </c>
      <c r="T1366" s="3">
        <v>23.5</v>
      </c>
      <c r="U1366" s="3">
        <v>987.1</v>
      </c>
      <c r="V1366" s="3">
        <v>1012.8</v>
      </c>
      <c r="W1366" s="3">
        <v>1009.7</v>
      </c>
      <c r="X1366" s="3">
        <v>1011.4</v>
      </c>
      <c r="Y1366" s="3">
        <v>22.4</v>
      </c>
      <c r="Z1366" s="3">
        <v>18.8</v>
      </c>
      <c r="AA1366">
        <v>36547</v>
      </c>
    </row>
    <row r="1367" spans="1:27" x14ac:dyDescent="0.3">
      <c r="A1367" s="2">
        <v>45197</v>
      </c>
      <c r="B1367">
        <v>38854.048037789536</v>
      </c>
      <c r="C1367">
        <v>2195</v>
      </c>
      <c r="D1367">
        <f t="shared" si="42"/>
        <v>13978272</v>
      </c>
      <c r="E1367">
        <v>14091000</v>
      </c>
      <c r="F1367" s="3">
        <v>21.5</v>
      </c>
      <c r="G1367" s="3">
        <v>17.2</v>
      </c>
      <c r="H1367" s="3">
        <v>25.5</v>
      </c>
      <c r="I1367" s="3">
        <v>1.7</v>
      </c>
      <c r="J1367" s="3">
        <v>10</v>
      </c>
      <c r="K1367" s="3">
        <v>290</v>
      </c>
      <c r="L1367" s="3">
        <v>5.7</v>
      </c>
      <c r="M1367" s="3">
        <v>290</v>
      </c>
      <c r="N1367" s="3">
        <v>3.1</v>
      </c>
      <c r="O1367" s="3">
        <v>2661</v>
      </c>
      <c r="P1367" s="3">
        <v>290</v>
      </c>
      <c r="Q1367" s="3">
        <v>17.100000000000001</v>
      </c>
      <c r="R1367" s="3">
        <v>55</v>
      </c>
      <c r="S1367" s="3">
        <v>77.400000000000006</v>
      </c>
      <c r="T1367" s="3">
        <v>19.600000000000001</v>
      </c>
      <c r="U1367" s="3">
        <v>988.8</v>
      </c>
      <c r="V1367" s="3">
        <v>1014.8</v>
      </c>
      <c r="W1367" s="3">
        <v>1011.1</v>
      </c>
      <c r="X1367" s="3">
        <v>1013</v>
      </c>
      <c r="Y1367" s="3">
        <v>23.7</v>
      </c>
      <c r="Z1367" s="3">
        <v>15.8</v>
      </c>
      <c r="AA1367">
        <v>36547</v>
      </c>
    </row>
    <row r="1368" spans="1:27" x14ac:dyDescent="0.3">
      <c r="A1368" s="2">
        <v>45198</v>
      </c>
      <c r="B1368">
        <v>0</v>
      </c>
      <c r="C1368">
        <v>0</v>
      </c>
      <c r="D1368">
        <f t="shared" si="42"/>
        <v>0</v>
      </c>
      <c r="E1368">
        <v>0</v>
      </c>
      <c r="F1368" s="3">
        <v>17.8</v>
      </c>
      <c r="G1368" s="3">
        <v>14</v>
      </c>
      <c r="H1368" s="3">
        <v>23</v>
      </c>
      <c r="I1368" s="3">
        <v>1.7</v>
      </c>
      <c r="J1368" s="3">
        <v>5.7</v>
      </c>
      <c r="K1368" s="3">
        <v>290</v>
      </c>
      <c r="L1368" s="3">
        <v>3.4</v>
      </c>
      <c r="M1368" s="3">
        <v>290</v>
      </c>
      <c r="N1368" s="3">
        <v>1.2</v>
      </c>
      <c r="O1368" s="3">
        <v>1062</v>
      </c>
      <c r="P1368" s="3">
        <v>320</v>
      </c>
      <c r="Q1368" s="3">
        <v>15.9</v>
      </c>
      <c r="R1368" s="3">
        <v>58</v>
      </c>
      <c r="S1368" s="3">
        <v>90</v>
      </c>
      <c r="T1368" s="3">
        <v>18.100000000000001</v>
      </c>
      <c r="U1368" s="3">
        <v>989.9</v>
      </c>
      <c r="V1368" s="3">
        <v>1016.8</v>
      </c>
      <c r="W1368" s="3">
        <v>1012.5</v>
      </c>
      <c r="X1368" s="3">
        <v>1014.5</v>
      </c>
      <c r="Y1368" s="3">
        <v>21.2</v>
      </c>
      <c r="Z1368" s="3">
        <v>12</v>
      </c>
      <c r="AA1368">
        <v>36547</v>
      </c>
    </row>
    <row r="1369" spans="1:27" x14ac:dyDescent="0.3">
      <c r="A1369" s="2">
        <v>45199</v>
      </c>
      <c r="B1369">
        <v>0</v>
      </c>
      <c r="C1369">
        <v>0</v>
      </c>
      <c r="D1369">
        <f t="shared" si="42"/>
        <v>0</v>
      </c>
      <c r="E1369">
        <v>0</v>
      </c>
      <c r="F1369" s="3">
        <v>18.100000000000001</v>
      </c>
      <c r="G1369" s="3">
        <v>13.7</v>
      </c>
      <c r="H1369" s="3">
        <v>22.7</v>
      </c>
      <c r="I1369" s="3">
        <v>2.2000000000000002</v>
      </c>
      <c r="J1369" s="3">
        <v>9.6</v>
      </c>
      <c r="K1369" s="3">
        <v>320</v>
      </c>
      <c r="L1369" s="3">
        <v>6</v>
      </c>
      <c r="M1369" s="3">
        <v>290</v>
      </c>
      <c r="N1369" s="3">
        <v>2.2000000000000002</v>
      </c>
      <c r="O1369" s="3">
        <v>1913</v>
      </c>
      <c r="P1369" s="3">
        <v>320</v>
      </c>
      <c r="Q1369" s="3">
        <v>14.1</v>
      </c>
      <c r="R1369" s="3">
        <v>53</v>
      </c>
      <c r="S1369" s="3">
        <v>78.8</v>
      </c>
      <c r="T1369" s="3">
        <v>16.100000000000001</v>
      </c>
      <c r="U1369" s="3">
        <v>986.7</v>
      </c>
      <c r="V1369" s="3">
        <v>1013.9</v>
      </c>
      <c r="W1369" s="3">
        <v>1009</v>
      </c>
      <c r="X1369" s="3">
        <v>1011.2</v>
      </c>
      <c r="Y1369" s="3">
        <v>20.9</v>
      </c>
      <c r="Z1369" s="3">
        <v>13.6</v>
      </c>
      <c r="AA1369">
        <v>36547</v>
      </c>
    </row>
    <row r="1370" spans="1:27" x14ac:dyDescent="0.3">
      <c r="A1370" s="2">
        <v>45200</v>
      </c>
      <c r="B1370">
        <v>0</v>
      </c>
      <c r="C1370">
        <v>0</v>
      </c>
      <c r="D1370">
        <f>E1370*0.996</f>
        <v>0</v>
      </c>
      <c r="E1370">
        <v>0</v>
      </c>
      <c r="F1370" s="3">
        <v>16.399999999999999</v>
      </c>
      <c r="G1370" s="3">
        <v>10.1</v>
      </c>
      <c r="H1370" s="3">
        <v>22.2</v>
      </c>
      <c r="I1370" s="3">
        <v>2.2000000000000002</v>
      </c>
      <c r="J1370" s="3">
        <v>9.8000000000000007</v>
      </c>
      <c r="K1370" s="3">
        <v>320</v>
      </c>
      <c r="L1370" s="3">
        <v>6.4</v>
      </c>
      <c r="M1370" s="3">
        <v>290</v>
      </c>
      <c r="N1370" s="3">
        <v>3.1</v>
      </c>
      <c r="O1370" s="3">
        <v>2689</v>
      </c>
      <c r="P1370" s="3">
        <v>290</v>
      </c>
      <c r="Q1370" s="3">
        <v>9.8000000000000007</v>
      </c>
      <c r="R1370" s="3">
        <v>33</v>
      </c>
      <c r="S1370" s="3">
        <v>67.8</v>
      </c>
      <c r="T1370" s="3">
        <v>12.2</v>
      </c>
      <c r="U1370" s="3">
        <v>989.2</v>
      </c>
      <c r="V1370" s="3">
        <v>1017.8</v>
      </c>
      <c r="W1370" s="3">
        <v>1010.1</v>
      </c>
      <c r="X1370" s="3">
        <v>1013.9</v>
      </c>
      <c r="Y1370" s="3">
        <v>21.2</v>
      </c>
      <c r="Z1370" s="3">
        <v>8.4</v>
      </c>
      <c r="AA1370">
        <v>36547</v>
      </c>
    </row>
    <row r="1371" spans="1:27" x14ac:dyDescent="0.3">
      <c r="A1371" s="2">
        <v>45201</v>
      </c>
      <c r="B1371">
        <v>65479.212746100216</v>
      </c>
      <c r="C1371">
        <v>11300</v>
      </c>
      <c r="D1371">
        <f t="shared" ref="D1371:D1400" si="43">E1371*0.996</f>
        <v>59615878.799999997</v>
      </c>
      <c r="E1371">
        <v>59855300</v>
      </c>
      <c r="F1371" s="3">
        <v>14.1</v>
      </c>
      <c r="G1371" s="3">
        <v>7.1</v>
      </c>
      <c r="H1371" s="3">
        <v>22.6</v>
      </c>
      <c r="I1371" s="3">
        <v>2.2000000000000002</v>
      </c>
      <c r="J1371" s="3">
        <v>8.3000000000000007</v>
      </c>
      <c r="K1371" s="3">
        <v>290</v>
      </c>
      <c r="L1371" s="3">
        <v>4.5</v>
      </c>
      <c r="M1371" s="3">
        <v>320</v>
      </c>
      <c r="N1371" s="3">
        <v>1.5</v>
      </c>
      <c r="O1371" s="3">
        <v>1307</v>
      </c>
      <c r="P1371" s="3">
        <v>290</v>
      </c>
      <c r="Q1371" s="3">
        <v>8.8000000000000007</v>
      </c>
      <c r="R1371" s="3">
        <v>31</v>
      </c>
      <c r="S1371" s="3">
        <v>76.400000000000006</v>
      </c>
      <c r="T1371" s="3">
        <v>11.4</v>
      </c>
      <c r="U1371" s="3">
        <v>993.7</v>
      </c>
      <c r="V1371" s="3">
        <v>1021</v>
      </c>
      <c r="W1371" s="3">
        <v>1016.1</v>
      </c>
      <c r="X1371" s="3">
        <v>1018.7</v>
      </c>
      <c r="Y1371" s="3">
        <v>20.3</v>
      </c>
      <c r="Z1371" s="3">
        <v>4.5999999999999996</v>
      </c>
      <c r="AA1371">
        <v>36547</v>
      </c>
    </row>
    <row r="1372" spans="1:27" x14ac:dyDescent="0.3">
      <c r="A1372" s="2">
        <v>45202</v>
      </c>
      <c r="B1372">
        <v>79671.736460339991</v>
      </c>
      <c r="C1372">
        <v>69410</v>
      </c>
      <c r="D1372">
        <f t="shared" si="43"/>
        <v>354680480.39999998</v>
      </c>
      <c r="E1372">
        <v>356104900</v>
      </c>
      <c r="F1372" s="3">
        <v>13.1</v>
      </c>
      <c r="G1372" s="3">
        <v>8.3000000000000007</v>
      </c>
      <c r="H1372" s="3">
        <v>19.399999999999999</v>
      </c>
      <c r="I1372" s="3">
        <v>2.2000000000000002</v>
      </c>
      <c r="J1372" s="3">
        <v>3.4</v>
      </c>
      <c r="K1372" s="3">
        <v>320</v>
      </c>
      <c r="L1372" s="3">
        <v>2.7</v>
      </c>
      <c r="M1372" s="3">
        <v>320</v>
      </c>
      <c r="N1372" s="3">
        <v>1</v>
      </c>
      <c r="O1372" s="3">
        <v>894</v>
      </c>
      <c r="P1372" s="3">
        <v>320</v>
      </c>
      <c r="Q1372" s="3">
        <v>10.8</v>
      </c>
      <c r="R1372" s="3">
        <v>58</v>
      </c>
      <c r="S1372" s="3">
        <v>88</v>
      </c>
      <c r="T1372" s="3">
        <v>13</v>
      </c>
      <c r="U1372" s="3">
        <v>993.8</v>
      </c>
      <c r="V1372" s="3">
        <v>1021.1</v>
      </c>
      <c r="W1372" s="3">
        <v>1016.7</v>
      </c>
      <c r="X1372" s="3">
        <v>1018.9</v>
      </c>
      <c r="Y1372" s="3">
        <v>15.6</v>
      </c>
      <c r="Z1372" s="3">
        <v>6.3</v>
      </c>
      <c r="AA1372">
        <v>36547</v>
      </c>
    </row>
    <row r="1373" spans="1:27" x14ac:dyDescent="0.3">
      <c r="A1373" s="2">
        <v>45203</v>
      </c>
      <c r="B1373">
        <v>88657.817854424211</v>
      </c>
      <c r="C1373">
        <v>65480</v>
      </c>
      <c r="D1373">
        <f t="shared" si="43"/>
        <v>399384546</v>
      </c>
      <c r="E1373">
        <v>400988500</v>
      </c>
      <c r="F1373" s="3">
        <v>14.6</v>
      </c>
      <c r="G1373" s="3">
        <v>7.1</v>
      </c>
      <c r="H1373" s="3">
        <v>22.2</v>
      </c>
      <c r="I1373" s="3">
        <v>1.6</v>
      </c>
      <c r="J1373" s="3">
        <v>10.5</v>
      </c>
      <c r="K1373" s="3">
        <v>320</v>
      </c>
      <c r="L1373" s="3">
        <v>6.6</v>
      </c>
      <c r="M1373" s="3">
        <v>320</v>
      </c>
      <c r="N1373" s="3">
        <v>2.2000000000000002</v>
      </c>
      <c r="O1373" s="3">
        <v>1908</v>
      </c>
      <c r="P1373" s="3">
        <v>290</v>
      </c>
      <c r="Q1373" s="3">
        <v>10.8</v>
      </c>
      <c r="R1373" s="3">
        <v>48</v>
      </c>
      <c r="S1373" s="3">
        <v>81</v>
      </c>
      <c r="T1373" s="3">
        <v>13</v>
      </c>
      <c r="U1373" s="3">
        <v>989.1</v>
      </c>
      <c r="V1373" s="3">
        <v>1018.1</v>
      </c>
      <c r="W1373" s="3">
        <v>1010.9</v>
      </c>
      <c r="X1373" s="3">
        <v>1013.9</v>
      </c>
      <c r="Y1373" s="3">
        <v>18.100000000000001</v>
      </c>
      <c r="Z1373" s="3">
        <v>4.7</v>
      </c>
      <c r="AA1373">
        <v>36547</v>
      </c>
    </row>
    <row r="1374" spans="1:27" x14ac:dyDescent="0.3">
      <c r="A1374" s="2">
        <v>45204</v>
      </c>
      <c r="B1374">
        <v>93863.277749334709</v>
      </c>
      <c r="C1374">
        <v>92612</v>
      </c>
      <c r="D1374">
        <f t="shared" si="43"/>
        <v>606660114</v>
      </c>
      <c r="E1374">
        <v>609096500</v>
      </c>
      <c r="F1374" s="3">
        <v>13.3</v>
      </c>
      <c r="G1374" s="3">
        <v>7.9</v>
      </c>
      <c r="H1374" s="3">
        <v>17.899999999999999</v>
      </c>
      <c r="I1374" s="3">
        <v>1.6</v>
      </c>
      <c r="J1374" s="3">
        <v>15</v>
      </c>
      <c r="K1374" s="3">
        <v>290</v>
      </c>
      <c r="L1374" s="3">
        <v>7.9</v>
      </c>
      <c r="M1374" s="3">
        <v>320</v>
      </c>
      <c r="N1374" s="3">
        <v>4.3</v>
      </c>
      <c r="O1374" s="3">
        <v>3691</v>
      </c>
      <c r="P1374" s="3">
        <v>290</v>
      </c>
      <c r="Q1374" s="3">
        <v>3.8</v>
      </c>
      <c r="R1374" s="3">
        <v>36</v>
      </c>
      <c r="S1374" s="3">
        <v>55</v>
      </c>
      <c r="T1374" s="3">
        <v>8.1</v>
      </c>
      <c r="U1374" s="3">
        <v>990.2</v>
      </c>
      <c r="V1374" s="3">
        <v>1018.2</v>
      </c>
      <c r="W1374" s="3">
        <v>1011.4</v>
      </c>
      <c r="X1374" s="3">
        <v>1015.2</v>
      </c>
      <c r="Y1374" s="3">
        <v>16.7</v>
      </c>
      <c r="Z1374" s="3">
        <v>5.7</v>
      </c>
      <c r="AA1374">
        <v>36547</v>
      </c>
    </row>
    <row r="1375" spans="1:27" x14ac:dyDescent="0.3">
      <c r="A1375" s="2">
        <v>45205</v>
      </c>
      <c r="B1375">
        <v>94213.724145218875</v>
      </c>
      <c r="C1375">
        <v>125610</v>
      </c>
      <c r="D1375">
        <f t="shared" si="43"/>
        <v>858362062.79999995</v>
      </c>
      <c r="E1375">
        <v>861809300</v>
      </c>
      <c r="F1375" s="3">
        <v>12.1</v>
      </c>
      <c r="G1375" s="3">
        <v>4.5</v>
      </c>
      <c r="H1375" s="3">
        <v>20.100000000000001</v>
      </c>
      <c r="I1375" s="3">
        <v>1.6</v>
      </c>
      <c r="J1375" s="3">
        <v>5.5</v>
      </c>
      <c r="K1375" s="3">
        <v>270</v>
      </c>
      <c r="L1375" s="3">
        <v>2.7</v>
      </c>
      <c r="M1375" s="3">
        <v>290</v>
      </c>
      <c r="N1375" s="3">
        <v>1.3</v>
      </c>
      <c r="O1375" s="3">
        <v>1154</v>
      </c>
      <c r="P1375" s="3">
        <v>320</v>
      </c>
      <c r="Q1375" s="3">
        <v>6.7</v>
      </c>
      <c r="R1375" s="3">
        <v>35</v>
      </c>
      <c r="S1375" s="3">
        <v>73.5</v>
      </c>
      <c r="T1375" s="3">
        <v>9.8000000000000007</v>
      </c>
      <c r="U1375" s="3">
        <v>994.1</v>
      </c>
      <c r="V1375" s="3">
        <v>1021.7</v>
      </c>
      <c r="W1375" s="3">
        <v>1016.5</v>
      </c>
      <c r="X1375" s="3">
        <v>1019.4</v>
      </c>
      <c r="Y1375" s="3">
        <v>17.8</v>
      </c>
      <c r="Z1375" s="3">
        <v>1.8</v>
      </c>
      <c r="AA1375">
        <v>36547</v>
      </c>
    </row>
    <row r="1376" spans="1:27" x14ac:dyDescent="0.3">
      <c r="A1376" s="2">
        <v>45206</v>
      </c>
      <c r="B1376">
        <v>96203.670595551172</v>
      </c>
      <c r="C1376">
        <v>54500</v>
      </c>
      <c r="D1376">
        <f t="shared" si="43"/>
        <v>340035694.80000001</v>
      </c>
      <c r="E1376">
        <v>341401300</v>
      </c>
      <c r="F1376" s="3">
        <v>13.9</v>
      </c>
      <c r="G1376" s="3">
        <v>7.2</v>
      </c>
      <c r="H1376" s="3">
        <v>20.6</v>
      </c>
      <c r="I1376" s="3">
        <v>0</v>
      </c>
      <c r="J1376" s="3">
        <v>5.0999999999999996</v>
      </c>
      <c r="K1376" s="3">
        <v>140</v>
      </c>
      <c r="L1376" s="3">
        <v>3</v>
      </c>
      <c r="M1376" s="3">
        <v>70</v>
      </c>
      <c r="N1376" s="3">
        <v>1.5</v>
      </c>
      <c r="O1376" s="3">
        <v>1316</v>
      </c>
      <c r="P1376" s="3">
        <v>320</v>
      </c>
      <c r="Q1376" s="3">
        <v>10.4</v>
      </c>
      <c r="R1376" s="3">
        <v>48</v>
      </c>
      <c r="S1376" s="3">
        <v>82.1</v>
      </c>
      <c r="T1376" s="3">
        <v>12.7</v>
      </c>
      <c r="U1376" s="3">
        <v>998.1</v>
      </c>
      <c r="V1376" s="3">
        <v>1025.5999999999999</v>
      </c>
      <c r="W1376" s="3">
        <v>1021.2</v>
      </c>
      <c r="X1376" s="3">
        <v>1023.2</v>
      </c>
      <c r="Y1376" s="3">
        <v>17.7</v>
      </c>
      <c r="Z1376" s="3">
        <v>5.7</v>
      </c>
      <c r="AA1376">
        <v>36547</v>
      </c>
    </row>
    <row r="1377" spans="1:27" x14ac:dyDescent="0.3">
      <c r="A1377" s="2">
        <v>45207</v>
      </c>
      <c r="B1377">
        <v>0</v>
      </c>
      <c r="C1377">
        <v>0</v>
      </c>
      <c r="D1377">
        <f t="shared" si="43"/>
        <v>0</v>
      </c>
      <c r="E1377">
        <v>0</v>
      </c>
      <c r="F1377" s="3">
        <v>14.9</v>
      </c>
      <c r="G1377" s="3">
        <v>9.6</v>
      </c>
      <c r="H1377" s="3">
        <v>19.399999999999999</v>
      </c>
      <c r="I1377" s="3">
        <v>0</v>
      </c>
      <c r="J1377" s="3">
        <v>5.3</v>
      </c>
      <c r="K1377" s="3">
        <v>110</v>
      </c>
      <c r="L1377" s="3">
        <v>3</v>
      </c>
      <c r="M1377" s="3">
        <v>110</v>
      </c>
      <c r="N1377" s="3">
        <v>1.8</v>
      </c>
      <c r="O1377" s="3">
        <v>1532</v>
      </c>
      <c r="P1377" s="3">
        <v>320</v>
      </c>
      <c r="Q1377" s="3">
        <v>11.1</v>
      </c>
      <c r="R1377" s="3">
        <v>50</v>
      </c>
      <c r="S1377" s="3">
        <v>80.400000000000006</v>
      </c>
      <c r="T1377" s="3">
        <v>13.2</v>
      </c>
      <c r="U1377" s="3">
        <v>999</v>
      </c>
      <c r="V1377" s="3">
        <v>1025.2</v>
      </c>
      <c r="W1377" s="3">
        <v>1022.3</v>
      </c>
      <c r="X1377" s="3">
        <v>1024</v>
      </c>
      <c r="Y1377" s="3">
        <v>18.7</v>
      </c>
      <c r="Z1377" s="3">
        <v>7.9</v>
      </c>
      <c r="AA1377">
        <v>36547</v>
      </c>
    </row>
    <row r="1378" spans="1:27" x14ac:dyDescent="0.3">
      <c r="A1378" s="2">
        <v>45208</v>
      </c>
      <c r="B1378">
        <v>88455.002668177418</v>
      </c>
      <c r="C1378">
        <v>162640</v>
      </c>
      <c r="D1378">
        <f t="shared" si="43"/>
        <v>1016847873.6</v>
      </c>
      <c r="E1378">
        <v>1020931600</v>
      </c>
      <c r="F1378" s="3">
        <v>14.9</v>
      </c>
      <c r="G1378" s="3">
        <v>7.8</v>
      </c>
      <c r="H1378" s="3">
        <v>22.2</v>
      </c>
      <c r="I1378" s="3">
        <v>0</v>
      </c>
      <c r="J1378" s="3">
        <v>8.1</v>
      </c>
      <c r="K1378" s="3">
        <v>320</v>
      </c>
      <c r="L1378" s="3">
        <v>4.3</v>
      </c>
      <c r="M1378" s="3">
        <v>290</v>
      </c>
      <c r="N1378" s="3">
        <v>1.2</v>
      </c>
      <c r="O1378" s="3">
        <v>1045</v>
      </c>
      <c r="P1378" s="3">
        <v>320</v>
      </c>
      <c r="Q1378" s="3">
        <v>11.2</v>
      </c>
      <c r="R1378" s="3">
        <v>52</v>
      </c>
      <c r="S1378" s="3">
        <v>81.5</v>
      </c>
      <c r="T1378" s="3">
        <v>13.4</v>
      </c>
      <c r="U1378" s="3">
        <v>994.9</v>
      </c>
      <c r="V1378" s="3">
        <v>1023.6</v>
      </c>
      <c r="W1378" s="3">
        <v>1017.3</v>
      </c>
      <c r="X1378" s="3">
        <v>1019.8</v>
      </c>
      <c r="Y1378" s="3">
        <v>17.100000000000001</v>
      </c>
      <c r="Z1378" s="3">
        <v>6</v>
      </c>
      <c r="AA1378">
        <v>36547</v>
      </c>
    </row>
    <row r="1379" spans="1:27" x14ac:dyDescent="0.3">
      <c r="A1379" s="2">
        <v>45209</v>
      </c>
      <c r="B1379">
        <v>78198.732876292881</v>
      </c>
      <c r="C1379">
        <v>177250</v>
      </c>
      <c r="D1379">
        <f t="shared" si="43"/>
        <v>928777768.79999995</v>
      </c>
      <c r="E1379">
        <v>932507800</v>
      </c>
      <c r="F1379" s="3">
        <v>15.6</v>
      </c>
      <c r="G1379" s="3">
        <v>9.4</v>
      </c>
      <c r="H1379" s="3">
        <v>22.5</v>
      </c>
      <c r="I1379" s="3">
        <v>0</v>
      </c>
      <c r="J1379" s="3">
        <v>8.6</v>
      </c>
      <c r="K1379" s="3">
        <v>320</v>
      </c>
      <c r="L1379" s="3">
        <v>5</v>
      </c>
      <c r="M1379" s="3">
        <v>290</v>
      </c>
      <c r="N1379" s="3">
        <v>2</v>
      </c>
      <c r="O1379" s="3">
        <v>1754</v>
      </c>
      <c r="P1379" s="3">
        <v>320</v>
      </c>
      <c r="Q1379" s="3">
        <v>10.3</v>
      </c>
      <c r="R1379" s="3">
        <v>44</v>
      </c>
      <c r="S1379" s="3">
        <v>74</v>
      </c>
      <c r="T1379" s="3">
        <v>12.6</v>
      </c>
      <c r="U1379" s="3">
        <v>995.8</v>
      </c>
      <c r="V1379" s="3">
        <v>1024.4000000000001</v>
      </c>
      <c r="W1379" s="3">
        <v>1018.3</v>
      </c>
      <c r="X1379" s="3">
        <v>1020.7</v>
      </c>
      <c r="Y1379" s="3">
        <v>19.600000000000001</v>
      </c>
      <c r="Z1379" s="3">
        <v>6.8</v>
      </c>
      <c r="AA1379">
        <v>36547</v>
      </c>
    </row>
    <row r="1380" spans="1:27" x14ac:dyDescent="0.3">
      <c r="A1380" s="2">
        <v>45210</v>
      </c>
      <c r="B1380">
        <v>76031.910144665846</v>
      </c>
      <c r="C1380">
        <v>145750</v>
      </c>
      <c r="D1380">
        <f t="shared" si="43"/>
        <v>762607021.20000005</v>
      </c>
      <c r="E1380">
        <v>765669700</v>
      </c>
      <c r="F1380" s="3">
        <v>13.1</v>
      </c>
      <c r="G1380" s="3">
        <v>5.9</v>
      </c>
      <c r="H1380" s="3">
        <v>21.5</v>
      </c>
      <c r="I1380" s="3">
        <v>0</v>
      </c>
      <c r="J1380" s="3">
        <v>4.9000000000000004</v>
      </c>
      <c r="K1380" s="3">
        <v>160</v>
      </c>
      <c r="L1380" s="3">
        <v>3.2</v>
      </c>
      <c r="M1380" s="3">
        <v>320</v>
      </c>
      <c r="N1380" s="3">
        <v>1.4</v>
      </c>
      <c r="O1380" s="3">
        <v>1240</v>
      </c>
      <c r="P1380" s="3">
        <v>320</v>
      </c>
      <c r="Q1380" s="3">
        <v>8.6</v>
      </c>
      <c r="R1380" s="3">
        <v>41</v>
      </c>
      <c r="S1380" s="3">
        <v>77.900000000000006</v>
      </c>
      <c r="T1380" s="3">
        <v>11.2</v>
      </c>
      <c r="U1380" s="3">
        <v>1000.3</v>
      </c>
      <c r="V1380" s="3">
        <v>1027.2</v>
      </c>
      <c r="W1380" s="3">
        <v>1023.4</v>
      </c>
      <c r="X1380" s="3">
        <v>1025.5999999999999</v>
      </c>
      <c r="Y1380" s="3">
        <v>18.7</v>
      </c>
      <c r="Z1380" s="3">
        <v>2.7</v>
      </c>
      <c r="AA1380">
        <v>36547</v>
      </c>
    </row>
    <row r="1381" spans="1:27" x14ac:dyDescent="0.3">
      <c r="A1381" s="2">
        <v>45211</v>
      </c>
      <c r="B1381">
        <v>69678.710573638324</v>
      </c>
      <c r="C1381">
        <v>93415</v>
      </c>
      <c r="D1381">
        <f t="shared" si="43"/>
        <v>441339751.19999999</v>
      </c>
      <c r="E1381">
        <v>443112200</v>
      </c>
      <c r="F1381" s="3">
        <v>13.6</v>
      </c>
      <c r="G1381" s="3">
        <v>6.2</v>
      </c>
      <c r="H1381" s="3">
        <v>22.5</v>
      </c>
      <c r="I1381" s="3">
        <v>0</v>
      </c>
      <c r="J1381" s="3">
        <v>3.8</v>
      </c>
      <c r="K1381" s="3">
        <v>270</v>
      </c>
      <c r="L1381" s="3">
        <v>2.8</v>
      </c>
      <c r="M1381" s="3">
        <v>320</v>
      </c>
      <c r="N1381" s="3">
        <v>1.4</v>
      </c>
      <c r="O1381" s="3">
        <v>1184</v>
      </c>
      <c r="P1381" s="3">
        <v>320</v>
      </c>
      <c r="Q1381" s="3">
        <v>9.4</v>
      </c>
      <c r="R1381" s="3">
        <v>41</v>
      </c>
      <c r="S1381" s="3">
        <v>79.900000000000006</v>
      </c>
      <c r="T1381" s="3">
        <v>11.9</v>
      </c>
      <c r="U1381" s="3">
        <v>999.6</v>
      </c>
      <c r="V1381" s="3">
        <v>1027.5999999999999</v>
      </c>
      <c r="W1381" s="3">
        <v>1021.8</v>
      </c>
      <c r="X1381" s="3">
        <v>1024.8</v>
      </c>
      <c r="Y1381" s="3">
        <v>19.5</v>
      </c>
      <c r="Z1381" s="3">
        <v>3.6</v>
      </c>
      <c r="AA1381">
        <v>36547</v>
      </c>
    </row>
    <row r="1382" spans="1:27" x14ac:dyDescent="0.3">
      <c r="A1382" s="2">
        <v>45212</v>
      </c>
      <c r="B1382">
        <v>65220.925180621452</v>
      </c>
      <c r="C1382">
        <v>105840</v>
      </c>
      <c r="D1382">
        <f t="shared" si="43"/>
        <v>499970088</v>
      </c>
      <c r="E1382">
        <v>501978000</v>
      </c>
      <c r="F1382" s="3">
        <v>14.7</v>
      </c>
      <c r="G1382" s="3">
        <v>9.9</v>
      </c>
      <c r="H1382" s="3">
        <v>20.5</v>
      </c>
      <c r="I1382" s="3">
        <v>0</v>
      </c>
      <c r="J1382" s="3">
        <v>4.3</v>
      </c>
      <c r="K1382" s="3">
        <v>340</v>
      </c>
      <c r="L1382" s="3">
        <v>3.2</v>
      </c>
      <c r="M1382" s="3">
        <v>340</v>
      </c>
      <c r="N1382" s="3">
        <v>1.1000000000000001</v>
      </c>
      <c r="O1382" s="3">
        <v>970</v>
      </c>
      <c r="P1382" s="3">
        <v>320</v>
      </c>
      <c r="Q1382" s="3">
        <v>11.3</v>
      </c>
      <c r="R1382" s="3">
        <v>53</v>
      </c>
      <c r="S1382" s="3">
        <v>82.6</v>
      </c>
      <c r="T1382" s="3">
        <v>13.4</v>
      </c>
      <c r="U1382" s="3">
        <v>993.4</v>
      </c>
      <c r="V1382" s="3">
        <v>1023.6</v>
      </c>
      <c r="W1382" s="3">
        <v>1014.9</v>
      </c>
      <c r="X1382" s="3">
        <v>1018.4</v>
      </c>
      <c r="Y1382" s="3">
        <v>18.8</v>
      </c>
      <c r="Z1382" s="3">
        <v>7.9</v>
      </c>
      <c r="AA1382">
        <v>36547</v>
      </c>
    </row>
    <row r="1383" spans="1:27" x14ac:dyDescent="0.3">
      <c r="A1383" s="2">
        <v>45213</v>
      </c>
      <c r="B1383">
        <v>71472.460683492929</v>
      </c>
      <c r="C1383">
        <v>46265</v>
      </c>
      <c r="D1383">
        <f t="shared" si="43"/>
        <v>192813946.80000001</v>
      </c>
      <c r="E1383">
        <v>193588300</v>
      </c>
      <c r="F1383" s="3">
        <v>12.2</v>
      </c>
      <c r="G1383" s="3">
        <v>7.3</v>
      </c>
      <c r="H1383" s="3">
        <v>18.5</v>
      </c>
      <c r="I1383" s="3">
        <v>8.5</v>
      </c>
      <c r="J1383" s="3">
        <v>9.6999999999999993</v>
      </c>
      <c r="K1383" s="3">
        <v>250</v>
      </c>
      <c r="L1383" s="3">
        <v>4.7</v>
      </c>
      <c r="M1383" s="3">
        <v>320</v>
      </c>
      <c r="N1383" s="3">
        <v>1</v>
      </c>
      <c r="O1383" s="3">
        <v>863</v>
      </c>
      <c r="P1383" s="3">
        <v>320</v>
      </c>
      <c r="Q1383" s="3">
        <v>10.4</v>
      </c>
      <c r="R1383" s="3">
        <v>65</v>
      </c>
      <c r="S1383" s="3">
        <v>90.1</v>
      </c>
      <c r="T1383" s="3">
        <v>12.7</v>
      </c>
      <c r="U1383" s="3">
        <v>986</v>
      </c>
      <c r="V1383" s="3">
        <v>1015.4</v>
      </c>
      <c r="W1383" s="3">
        <v>1007.8</v>
      </c>
      <c r="X1383" s="3">
        <v>1011</v>
      </c>
      <c r="Y1383" s="3">
        <v>17.100000000000001</v>
      </c>
      <c r="Z1383" s="3">
        <v>4.4000000000000004</v>
      </c>
      <c r="AA1383">
        <v>36547</v>
      </c>
    </row>
    <row r="1384" spans="1:27" x14ac:dyDescent="0.3">
      <c r="A1384" s="2">
        <v>45214</v>
      </c>
      <c r="B1384">
        <v>0</v>
      </c>
      <c r="C1384">
        <v>0</v>
      </c>
      <c r="D1384">
        <f t="shared" si="43"/>
        <v>0</v>
      </c>
      <c r="E1384">
        <v>0</v>
      </c>
      <c r="F1384" s="3">
        <v>13.9</v>
      </c>
      <c r="G1384" s="3">
        <v>8.6</v>
      </c>
      <c r="H1384" s="3">
        <v>18.3</v>
      </c>
      <c r="I1384" s="3">
        <v>8.5</v>
      </c>
      <c r="J1384" s="3">
        <v>10.8</v>
      </c>
      <c r="K1384" s="3">
        <v>290</v>
      </c>
      <c r="L1384" s="3">
        <v>7.3</v>
      </c>
      <c r="M1384" s="3">
        <v>320</v>
      </c>
      <c r="N1384" s="3">
        <v>2.6</v>
      </c>
      <c r="O1384" s="3">
        <v>2272</v>
      </c>
      <c r="P1384" s="3">
        <v>290</v>
      </c>
      <c r="Q1384" s="3">
        <v>10.199999999999999</v>
      </c>
      <c r="R1384" s="3">
        <v>55</v>
      </c>
      <c r="S1384" s="3">
        <v>80.8</v>
      </c>
      <c r="T1384" s="3">
        <v>12.5</v>
      </c>
      <c r="U1384" s="3">
        <v>985.8</v>
      </c>
      <c r="V1384" s="3">
        <v>1012.6</v>
      </c>
      <c r="W1384" s="3">
        <v>1009</v>
      </c>
      <c r="X1384" s="3">
        <v>1010.6</v>
      </c>
      <c r="Y1384" s="3">
        <v>16.899999999999999</v>
      </c>
      <c r="Z1384" s="3">
        <v>7.2</v>
      </c>
      <c r="AA1384">
        <v>36547</v>
      </c>
    </row>
    <row r="1385" spans="1:27" x14ac:dyDescent="0.3">
      <c r="A1385" s="2">
        <v>45215</v>
      </c>
      <c r="B1385">
        <v>63211.659562097273</v>
      </c>
      <c r="C1385">
        <v>141230</v>
      </c>
      <c r="D1385">
        <f t="shared" si="43"/>
        <v>614267661.60000002</v>
      </c>
      <c r="E1385">
        <v>616734600</v>
      </c>
      <c r="F1385" s="3">
        <v>14.2</v>
      </c>
      <c r="G1385" s="3">
        <v>9.6</v>
      </c>
      <c r="H1385" s="3">
        <v>20.399999999999999</v>
      </c>
      <c r="I1385" s="3">
        <v>8.5</v>
      </c>
      <c r="J1385" s="3">
        <v>8.3000000000000007</v>
      </c>
      <c r="K1385" s="3">
        <v>290</v>
      </c>
      <c r="L1385" s="3">
        <v>5.0999999999999996</v>
      </c>
      <c r="M1385" s="3">
        <v>320</v>
      </c>
      <c r="N1385" s="3">
        <v>2.7</v>
      </c>
      <c r="O1385" s="3">
        <v>2310</v>
      </c>
      <c r="P1385" s="3">
        <v>290</v>
      </c>
      <c r="Q1385" s="3">
        <v>8.3000000000000007</v>
      </c>
      <c r="R1385" s="3">
        <v>45</v>
      </c>
      <c r="S1385" s="3">
        <v>70.8</v>
      </c>
      <c r="T1385" s="3">
        <v>11</v>
      </c>
      <c r="U1385" s="3">
        <v>989.7</v>
      </c>
      <c r="V1385" s="3">
        <v>1016.6</v>
      </c>
      <c r="W1385" s="3">
        <v>1012.5</v>
      </c>
      <c r="X1385" s="3">
        <v>1014.6</v>
      </c>
      <c r="Y1385" s="3">
        <v>16.2</v>
      </c>
      <c r="Z1385" s="3">
        <v>7.6</v>
      </c>
      <c r="AA1385">
        <v>36547</v>
      </c>
    </row>
    <row r="1386" spans="1:27" x14ac:dyDescent="0.3">
      <c r="A1386" s="2">
        <v>45216</v>
      </c>
      <c r="B1386">
        <v>63424.321066305427</v>
      </c>
      <c r="C1386">
        <v>127568</v>
      </c>
      <c r="D1386">
        <f t="shared" si="43"/>
        <v>506410722</v>
      </c>
      <c r="E1386">
        <v>508444500</v>
      </c>
      <c r="F1386" s="3">
        <v>10.7</v>
      </c>
      <c r="G1386" s="3">
        <v>3.2</v>
      </c>
      <c r="H1386" s="3">
        <v>20.100000000000001</v>
      </c>
      <c r="I1386" s="3">
        <v>8.5</v>
      </c>
      <c r="J1386" s="3">
        <v>8.1999999999999993</v>
      </c>
      <c r="K1386" s="3">
        <v>320</v>
      </c>
      <c r="L1386" s="3">
        <v>4.7</v>
      </c>
      <c r="M1386" s="3">
        <v>320</v>
      </c>
      <c r="N1386" s="3">
        <v>1.7</v>
      </c>
      <c r="O1386" s="3">
        <v>1431</v>
      </c>
      <c r="P1386" s="3">
        <v>320</v>
      </c>
      <c r="Q1386" s="3">
        <v>5.4</v>
      </c>
      <c r="R1386" s="3">
        <v>28</v>
      </c>
      <c r="S1386" s="3">
        <v>73.8</v>
      </c>
      <c r="T1386" s="3">
        <v>9</v>
      </c>
      <c r="U1386" s="3">
        <v>994.1</v>
      </c>
      <c r="V1386" s="3">
        <v>1022</v>
      </c>
      <c r="W1386" s="3">
        <v>1016.6</v>
      </c>
      <c r="X1386" s="3">
        <v>1019.4</v>
      </c>
      <c r="Y1386" s="3">
        <v>15.7</v>
      </c>
      <c r="Z1386" s="3">
        <v>0.2</v>
      </c>
      <c r="AA1386">
        <v>36547</v>
      </c>
    </row>
    <row r="1387" spans="1:27" x14ac:dyDescent="0.3">
      <c r="A1387" s="2">
        <v>45217</v>
      </c>
      <c r="B1387">
        <v>69368.946806054882</v>
      </c>
      <c r="C1387">
        <v>129855</v>
      </c>
      <c r="D1387">
        <f t="shared" si="43"/>
        <v>535803279.60000002</v>
      </c>
      <c r="E1387">
        <v>537955100</v>
      </c>
      <c r="F1387" s="3">
        <v>11</v>
      </c>
      <c r="G1387" s="3">
        <v>2.8</v>
      </c>
      <c r="H1387" s="3">
        <v>21</v>
      </c>
      <c r="I1387" s="3">
        <v>8.5</v>
      </c>
      <c r="J1387" s="3">
        <v>4.2</v>
      </c>
      <c r="K1387" s="3">
        <v>140</v>
      </c>
      <c r="L1387" s="3">
        <v>2.5</v>
      </c>
      <c r="M1387" s="3">
        <v>320</v>
      </c>
      <c r="N1387" s="3">
        <v>1.1000000000000001</v>
      </c>
      <c r="O1387" s="3">
        <v>970</v>
      </c>
      <c r="P1387" s="3">
        <v>320</v>
      </c>
      <c r="Q1387" s="3">
        <v>7.7</v>
      </c>
      <c r="R1387" s="3">
        <v>50</v>
      </c>
      <c r="S1387" s="3">
        <v>82.8</v>
      </c>
      <c r="T1387" s="3">
        <v>10.6</v>
      </c>
      <c r="U1387" s="3">
        <v>994.7</v>
      </c>
      <c r="V1387" s="3">
        <v>1023.1</v>
      </c>
      <c r="W1387" s="3">
        <v>1016.8</v>
      </c>
      <c r="X1387" s="3">
        <v>1020.1</v>
      </c>
      <c r="Y1387" s="3">
        <v>15.8</v>
      </c>
      <c r="Z1387" s="3">
        <v>0</v>
      </c>
      <c r="AA1387">
        <v>36547</v>
      </c>
    </row>
    <row r="1388" spans="1:27" x14ac:dyDescent="0.3">
      <c r="A1388" s="2">
        <v>45218</v>
      </c>
      <c r="B1388">
        <v>69341.632372902299</v>
      </c>
      <c r="C1388">
        <v>98160</v>
      </c>
      <c r="D1388">
        <f t="shared" si="43"/>
        <v>432768374.39999998</v>
      </c>
      <c r="E1388">
        <v>434506400</v>
      </c>
      <c r="F1388" s="3">
        <v>12.4</v>
      </c>
      <c r="G1388" s="3">
        <v>7</v>
      </c>
      <c r="H1388" s="3">
        <v>17.100000000000001</v>
      </c>
      <c r="I1388" s="3">
        <v>3.5</v>
      </c>
      <c r="J1388" s="3">
        <v>2.9</v>
      </c>
      <c r="K1388" s="3">
        <v>320</v>
      </c>
      <c r="L1388" s="3">
        <v>2.2000000000000002</v>
      </c>
      <c r="M1388" s="3">
        <v>320</v>
      </c>
      <c r="N1388" s="3">
        <v>0.8</v>
      </c>
      <c r="O1388" s="3">
        <v>677</v>
      </c>
      <c r="P1388" s="3">
        <v>320</v>
      </c>
      <c r="Q1388" s="3">
        <v>10.8</v>
      </c>
      <c r="R1388" s="3">
        <v>66</v>
      </c>
      <c r="S1388" s="3">
        <v>91.3</v>
      </c>
      <c r="T1388" s="3">
        <v>13</v>
      </c>
      <c r="U1388" s="3">
        <v>991.3</v>
      </c>
      <c r="V1388" s="3">
        <v>1019.3</v>
      </c>
      <c r="W1388" s="3">
        <v>1014.2</v>
      </c>
      <c r="X1388" s="3">
        <v>1016.5</v>
      </c>
      <c r="Y1388" s="3">
        <v>15.3</v>
      </c>
      <c r="Z1388" s="3">
        <v>4.9000000000000004</v>
      </c>
      <c r="AA1388">
        <v>36547</v>
      </c>
    </row>
    <row r="1389" spans="1:27" x14ac:dyDescent="0.3">
      <c r="A1389" s="2">
        <v>45219</v>
      </c>
      <c r="B1389">
        <v>69427.332250011357</v>
      </c>
      <c r="C1389">
        <v>130660</v>
      </c>
      <c r="D1389">
        <f t="shared" si="43"/>
        <v>573046807.20000005</v>
      </c>
      <c r="E1389">
        <v>575348200</v>
      </c>
      <c r="F1389" s="3">
        <v>11.5</v>
      </c>
      <c r="G1389" s="3">
        <v>6.6</v>
      </c>
      <c r="H1389" s="3">
        <v>14.7</v>
      </c>
      <c r="I1389" s="3">
        <v>6.1</v>
      </c>
      <c r="J1389" s="3">
        <v>14.5</v>
      </c>
      <c r="K1389" s="3">
        <v>320</v>
      </c>
      <c r="L1389" s="3">
        <v>8.6</v>
      </c>
      <c r="M1389" s="3">
        <v>320</v>
      </c>
      <c r="N1389" s="3">
        <v>3.6</v>
      </c>
      <c r="O1389" s="3">
        <v>3133</v>
      </c>
      <c r="P1389" s="3">
        <v>290</v>
      </c>
      <c r="Q1389" s="3">
        <v>2.1</v>
      </c>
      <c r="R1389" s="3">
        <v>29</v>
      </c>
      <c r="S1389" s="3">
        <v>55.5</v>
      </c>
      <c r="T1389" s="3">
        <v>7.5</v>
      </c>
      <c r="U1389" s="3">
        <v>990.1</v>
      </c>
      <c r="V1389" s="3">
        <v>1020</v>
      </c>
      <c r="W1389" s="3">
        <v>1012.9</v>
      </c>
      <c r="X1389" s="3">
        <v>1015.3</v>
      </c>
      <c r="Y1389" s="3">
        <v>13.6</v>
      </c>
      <c r="Z1389" s="3">
        <v>3.9</v>
      </c>
      <c r="AA1389">
        <v>36547</v>
      </c>
    </row>
    <row r="1390" spans="1:27" x14ac:dyDescent="0.3">
      <c r="A1390" s="2">
        <v>45220</v>
      </c>
      <c r="B1390">
        <v>72383.779859462767</v>
      </c>
      <c r="C1390">
        <v>68130</v>
      </c>
      <c r="D1390">
        <f t="shared" si="43"/>
        <v>280291431.60000002</v>
      </c>
      <c r="E1390">
        <v>281417100</v>
      </c>
      <c r="F1390" s="3">
        <v>7.6</v>
      </c>
      <c r="G1390" s="3">
        <v>2.9</v>
      </c>
      <c r="H1390" s="3">
        <v>14.3</v>
      </c>
      <c r="I1390" s="3">
        <v>0</v>
      </c>
      <c r="J1390" s="3">
        <v>14</v>
      </c>
      <c r="K1390" s="3">
        <v>320</v>
      </c>
      <c r="L1390" s="3">
        <v>7.6</v>
      </c>
      <c r="M1390" s="3">
        <v>290</v>
      </c>
      <c r="N1390" s="3">
        <v>2.2000000000000002</v>
      </c>
      <c r="O1390" s="3">
        <v>1884</v>
      </c>
      <c r="P1390" s="3">
        <v>290</v>
      </c>
      <c r="Q1390" s="3">
        <v>1.1000000000000001</v>
      </c>
      <c r="R1390" s="3">
        <v>38</v>
      </c>
      <c r="S1390" s="3">
        <v>64.900000000000006</v>
      </c>
      <c r="T1390" s="3">
        <v>6.7</v>
      </c>
      <c r="U1390" s="3">
        <v>994.9</v>
      </c>
      <c r="V1390" s="3">
        <v>1022.9</v>
      </c>
      <c r="W1390" s="3">
        <v>1017.8</v>
      </c>
      <c r="X1390" s="3">
        <v>1020.6</v>
      </c>
      <c r="Y1390" s="3">
        <v>9.6999999999999993</v>
      </c>
      <c r="Z1390" s="3">
        <v>0.8</v>
      </c>
      <c r="AA1390">
        <v>36547</v>
      </c>
    </row>
    <row r="1391" spans="1:27" x14ac:dyDescent="0.3">
      <c r="A1391" s="2">
        <v>45221</v>
      </c>
      <c r="B1391">
        <v>0</v>
      </c>
      <c r="C1391">
        <v>0</v>
      </c>
      <c r="D1391">
        <f t="shared" si="43"/>
        <v>0</v>
      </c>
      <c r="E1391">
        <v>0</v>
      </c>
      <c r="F1391" s="3">
        <v>10</v>
      </c>
      <c r="G1391" s="3">
        <v>1.2</v>
      </c>
      <c r="H1391" s="3">
        <v>16.899999999999999</v>
      </c>
      <c r="I1391" s="3">
        <v>0</v>
      </c>
      <c r="J1391" s="3">
        <v>12.3</v>
      </c>
      <c r="K1391" s="3">
        <v>340</v>
      </c>
      <c r="L1391" s="3">
        <v>6.7</v>
      </c>
      <c r="M1391" s="3">
        <v>290</v>
      </c>
      <c r="N1391" s="3">
        <v>2.6</v>
      </c>
      <c r="O1391" s="3">
        <v>2240</v>
      </c>
      <c r="P1391" s="3">
        <v>290</v>
      </c>
      <c r="Q1391" s="3">
        <v>3.6</v>
      </c>
      <c r="R1391" s="3">
        <v>30</v>
      </c>
      <c r="S1391" s="3">
        <v>70.599999999999994</v>
      </c>
      <c r="T1391" s="3">
        <v>8</v>
      </c>
      <c r="U1391" s="3">
        <v>997.5</v>
      </c>
      <c r="V1391" s="3">
        <v>1024.8</v>
      </c>
      <c r="W1391" s="3">
        <v>1021</v>
      </c>
      <c r="X1391" s="3">
        <v>1023.1</v>
      </c>
      <c r="Y1391" s="3">
        <v>11.5</v>
      </c>
      <c r="Z1391" s="3">
        <v>-0.8</v>
      </c>
      <c r="AA1391">
        <v>36547</v>
      </c>
    </row>
    <row r="1392" spans="1:27" x14ac:dyDescent="0.3">
      <c r="A1392" s="2">
        <v>45222</v>
      </c>
      <c r="B1392">
        <v>75226.127480023002</v>
      </c>
      <c r="C1392">
        <v>175615</v>
      </c>
      <c r="D1392">
        <f t="shared" si="43"/>
        <v>764967640.79999995</v>
      </c>
      <c r="E1392">
        <v>768039800</v>
      </c>
      <c r="F1392" s="3">
        <v>10.5</v>
      </c>
      <c r="G1392" s="3">
        <v>4.4000000000000004</v>
      </c>
      <c r="H1392" s="3">
        <v>19.5</v>
      </c>
      <c r="I1392" s="3">
        <v>0</v>
      </c>
      <c r="J1392" s="3">
        <v>8.6</v>
      </c>
      <c r="K1392" s="3">
        <v>320</v>
      </c>
      <c r="L1392" s="3">
        <v>5.4</v>
      </c>
      <c r="M1392" s="3">
        <v>320</v>
      </c>
      <c r="N1392" s="3">
        <v>1.8</v>
      </c>
      <c r="O1392" s="3">
        <v>1542</v>
      </c>
      <c r="P1392" s="3">
        <v>320</v>
      </c>
      <c r="Q1392" s="3">
        <v>7</v>
      </c>
      <c r="R1392" s="3">
        <v>43</v>
      </c>
      <c r="S1392" s="3">
        <v>83.1</v>
      </c>
      <c r="T1392" s="3">
        <v>10.1</v>
      </c>
      <c r="U1392" s="3">
        <v>997.8</v>
      </c>
      <c r="V1392" s="3">
        <v>1025.9000000000001</v>
      </c>
      <c r="W1392" s="3">
        <v>1020.6</v>
      </c>
      <c r="X1392" s="3">
        <v>1023.2</v>
      </c>
      <c r="Y1392" s="3">
        <v>13.5</v>
      </c>
      <c r="Z1392" s="3">
        <v>1.8</v>
      </c>
      <c r="AA1392">
        <v>36547</v>
      </c>
    </row>
    <row r="1393" spans="1:27" x14ac:dyDescent="0.3">
      <c r="A1393" s="2">
        <v>45223</v>
      </c>
      <c r="B1393">
        <v>84056.345202033932</v>
      </c>
      <c r="C1393">
        <v>182720</v>
      </c>
      <c r="D1393">
        <f t="shared" si="43"/>
        <v>826410582</v>
      </c>
      <c r="E1393">
        <v>829729500</v>
      </c>
      <c r="F1393" s="3">
        <v>10.9</v>
      </c>
      <c r="G1393" s="3">
        <v>3.9</v>
      </c>
      <c r="H1393" s="3">
        <v>19.5</v>
      </c>
      <c r="I1393" s="3">
        <v>0</v>
      </c>
      <c r="J1393" s="3">
        <v>9.4</v>
      </c>
      <c r="K1393" s="3">
        <v>290</v>
      </c>
      <c r="L1393" s="3">
        <v>6</v>
      </c>
      <c r="M1393" s="3">
        <v>320</v>
      </c>
      <c r="N1393" s="3">
        <v>1.6</v>
      </c>
      <c r="O1393" s="3">
        <v>1382</v>
      </c>
      <c r="P1393" s="3">
        <v>320</v>
      </c>
      <c r="Q1393" s="3">
        <v>7.6</v>
      </c>
      <c r="R1393" s="3">
        <v>44</v>
      </c>
      <c r="S1393" s="3">
        <v>83.3</v>
      </c>
      <c r="T1393" s="3">
        <v>10.6</v>
      </c>
      <c r="U1393" s="3">
        <v>995.4</v>
      </c>
      <c r="V1393" s="3">
        <v>1023.5</v>
      </c>
      <c r="W1393" s="3">
        <v>1017.7</v>
      </c>
      <c r="X1393" s="3">
        <v>1020.7</v>
      </c>
      <c r="Y1393" s="3">
        <v>13.4</v>
      </c>
      <c r="Z1393" s="3">
        <v>1.3</v>
      </c>
      <c r="AA1393">
        <v>36547</v>
      </c>
    </row>
    <row r="1394" spans="1:27" x14ac:dyDescent="0.3">
      <c r="A1394" s="2">
        <v>45224</v>
      </c>
      <c r="B1394">
        <v>73618.37663690676</v>
      </c>
      <c r="C1394">
        <v>160165</v>
      </c>
      <c r="D1394">
        <f t="shared" si="43"/>
        <v>709461556.79999995</v>
      </c>
      <c r="E1394">
        <v>712310800</v>
      </c>
      <c r="F1394" s="3">
        <v>12.1</v>
      </c>
      <c r="G1394" s="3">
        <v>4.9000000000000004</v>
      </c>
      <c r="H1394" s="3">
        <v>21.9</v>
      </c>
      <c r="I1394" s="3">
        <v>0</v>
      </c>
      <c r="J1394" s="3">
        <v>7.8</v>
      </c>
      <c r="K1394" s="3">
        <v>320</v>
      </c>
      <c r="L1394" s="3">
        <v>5.0999999999999996</v>
      </c>
      <c r="M1394" s="3">
        <v>320</v>
      </c>
      <c r="N1394" s="3">
        <v>1.4</v>
      </c>
      <c r="O1394" s="3">
        <v>1226</v>
      </c>
      <c r="P1394" s="3">
        <v>110</v>
      </c>
      <c r="Q1394" s="3">
        <v>7.5</v>
      </c>
      <c r="R1394" s="3">
        <v>29</v>
      </c>
      <c r="S1394" s="3">
        <v>79</v>
      </c>
      <c r="T1394" s="3">
        <v>10.5</v>
      </c>
      <c r="U1394" s="3">
        <v>993</v>
      </c>
      <c r="V1394" s="3">
        <v>1020.4</v>
      </c>
      <c r="W1394" s="3">
        <v>1015.4</v>
      </c>
      <c r="X1394" s="3">
        <v>1018.2</v>
      </c>
      <c r="Y1394" s="3">
        <v>14.7</v>
      </c>
      <c r="Z1394" s="3">
        <v>2.6</v>
      </c>
      <c r="AA1394">
        <v>36547</v>
      </c>
    </row>
    <row r="1395" spans="1:27" x14ac:dyDescent="0.3">
      <c r="A1395" s="2">
        <v>45225</v>
      </c>
      <c r="B1395">
        <v>75395.313290444319</v>
      </c>
      <c r="C1395">
        <v>100150</v>
      </c>
      <c r="D1395">
        <f t="shared" si="43"/>
        <v>439386894</v>
      </c>
      <c r="E1395">
        <v>441151500</v>
      </c>
      <c r="F1395" s="3">
        <v>12.7</v>
      </c>
      <c r="G1395" s="3">
        <v>6.3</v>
      </c>
      <c r="H1395" s="3">
        <v>21.6</v>
      </c>
      <c r="I1395" s="3">
        <v>10.5</v>
      </c>
      <c r="J1395" s="3">
        <v>9.8000000000000007</v>
      </c>
      <c r="K1395" s="3">
        <v>320</v>
      </c>
      <c r="L1395" s="3">
        <v>6.3</v>
      </c>
      <c r="M1395" s="3">
        <v>320</v>
      </c>
      <c r="N1395" s="3">
        <v>1.9</v>
      </c>
      <c r="O1395" s="3">
        <v>1670</v>
      </c>
      <c r="P1395" s="3">
        <v>320</v>
      </c>
      <c r="Q1395" s="3">
        <v>10</v>
      </c>
      <c r="R1395" s="3">
        <v>50</v>
      </c>
      <c r="S1395" s="3">
        <v>86.9</v>
      </c>
      <c r="T1395" s="3">
        <v>12.4</v>
      </c>
      <c r="U1395" s="3">
        <v>990</v>
      </c>
      <c r="V1395" s="3">
        <v>1018.3</v>
      </c>
      <c r="W1395" s="3">
        <v>1012.4</v>
      </c>
      <c r="X1395" s="3">
        <v>1015.1</v>
      </c>
      <c r="Y1395" s="3">
        <v>15.2</v>
      </c>
      <c r="Z1395" s="3">
        <v>3.9</v>
      </c>
      <c r="AA1395">
        <v>36547</v>
      </c>
    </row>
    <row r="1396" spans="1:27" x14ac:dyDescent="0.3">
      <c r="A1396" s="2">
        <v>45226</v>
      </c>
      <c r="B1396">
        <v>76738.94639946126</v>
      </c>
      <c r="C1396">
        <v>101410</v>
      </c>
      <c r="D1396">
        <f t="shared" si="43"/>
        <v>436384053.60000002</v>
      </c>
      <c r="E1396">
        <v>438136600</v>
      </c>
      <c r="F1396" s="3">
        <v>11.6</v>
      </c>
      <c r="G1396" s="3">
        <v>5.7</v>
      </c>
      <c r="H1396" s="3">
        <v>17.8</v>
      </c>
      <c r="I1396" s="3">
        <v>10.5</v>
      </c>
      <c r="J1396" s="3">
        <v>8.3000000000000007</v>
      </c>
      <c r="K1396" s="3">
        <v>320</v>
      </c>
      <c r="L1396" s="3">
        <v>5.2</v>
      </c>
      <c r="M1396" s="3">
        <v>320</v>
      </c>
      <c r="N1396" s="3">
        <v>1.9</v>
      </c>
      <c r="O1396" s="3">
        <v>1663</v>
      </c>
      <c r="P1396" s="3">
        <v>320</v>
      </c>
      <c r="Q1396" s="3">
        <v>8.8000000000000007</v>
      </c>
      <c r="R1396" s="3">
        <v>56</v>
      </c>
      <c r="S1396" s="3">
        <v>85.5</v>
      </c>
      <c r="T1396" s="3">
        <v>11.4</v>
      </c>
      <c r="U1396" s="3">
        <v>989.6</v>
      </c>
      <c r="V1396" s="3">
        <v>1018.7</v>
      </c>
      <c r="W1396" s="3">
        <v>1011.8</v>
      </c>
      <c r="X1396" s="3">
        <v>1014.8</v>
      </c>
      <c r="Y1396" s="3">
        <v>12.9</v>
      </c>
      <c r="Z1396" s="3">
        <v>3.2</v>
      </c>
      <c r="AA1396">
        <v>36547</v>
      </c>
    </row>
    <row r="1397" spans="1:27" x14ac:dyDescent="0.3">
      <c r="A1397" s="2">
        <v>45227</v>
      </c>
      <c r="B1397">
        <v>68622.589706181709</v>
      </c>
      <c r="C1397">
        <v>79060</v>
      </c>
      <c r="D1397">
        <f t="shared" si="43"/>
        <v>275072192.39999998</v>
      </c>
      <c r="E1397">
        <v>276176900</v>
      </c>
      <c r="F1397" s="3">
        <v>10.6</v>
      </c>
      <c r="G1397" s="3">
        <v>4.7</v>
      </c>
      <c r="H1397" s="3">
        <v>18.5</v>
      </c>
      <c r="I1397" s="3">
        <v>10.5</v>
      </c>
      <c r="J1397" s="3">
        <v>5.4</v>
      </c>
      <c r="K1397" s="3">
        <v>320</v>
      </c>
      <c r="L1397" s="3">
        <v>3.4</v>
      </c>
      <c r="M1397" s="3">
        <v>320</v>
      </c>
      <c r="N1397" s="3">
        <v>1.6</v>
      </c>
      <c r="O1397" s="3">
        <v>1343</v>
      </c>
      <c r="P1397" s="3">
        <v>320</v>
      </c>
      <c r="Q1397" s="3">
        <v>7.3</v>
      </c>
      <c r="R1397" s="3">
        <v>34</v>
      </c>
      <c r="S1397" s="3">
        <v>83.4</v>
      </c>
      <c r="T1397" s="3">
        <v>10.3</v>
      </c>
      <c r="U1397" s="3">
        <v>993.9</v>
      </c>
      <c r="V1397" s="3">
        <v>1022.2</v>
      </c>
      <c r="W1397" s="3">
        <v>1016.6</v>
      </c>
      <c r="X1397" s="3">
        <v>1019.3</v>
      </c>
      <c r="Y1397" s="3">
        <v>13.2</v>
      </c>
      <c r="Z1397" s="3">
        <v>3.1</v>
      </c>
      <c r="AA1397">
        <v>36547</v>
      </c>
    </row>
    <row r="1398" spans="1:27" x14ac:dyDescent="0.3">
      <c r="A1398" s="2">
        <v>45228</v>
      </c>
      <c r="B1398">
        <v>0</v>
      </c>
      <c r="C1398">
        <v>0</v>
      </c>
      <c r="D1398">
        <f t="shared" si="43"/>
        <v>0</v>
      </c>
      <c r="E1398">
        <v>0</v>
      </c>
      <c r="F1398" s="3">
        <v>10.199999999999999</v>
      </c>
      <c r="G1398" s="3">
        <v>4</v>
      </c>
      <c r="H1398" s="3">
        <v>18.100000000000001</v>
      </c>
      <c r="I1398" s="3">
        <v>10.5</v>
      </c>
      <c r="J1398" s="3">
        <v>4.9000000000000004</v>
      </c>
      <c r="K1398" s="3">
        <v>180</v>
      </c>
      <c r="L1398" s="3">
        <v>2.9</v>
      </c>
      <c r="M1398" s="3">
        <v>320</v>
      </c>
      <c r="N1398" s="3">
        <v>1.5</v>
      </c>
      <c r="O1398" s="3">
        <v>1328</v>
      </c>
      <c r="P1398" s="3">
        <v>320</v>
      </c>
      <c r="Q1398" s="3">
        <v>7</v>
      </c>
      <c r="R1398" s="3">
        <v>48</v>
      </c>
      <c r="S1398" s="3">
        <v>84.4</v>
      </c>
      <c r="T1398" s="3">
        <v>10.1</v>
      </c>
      <c r="U1398" s="3">
        <v>997.2</v>
      </c>
      <c r="V1398" s="3">
        <v>1024.3</v>
      </c>
      <c r="W1398" s="3">
        <v>1020.4</v>
      </c>
      <c r="X1398" s="3">
        <v>1022.7</v>
      </c>
      <c r="Y1398" s="3">
        <v>12</v>
      </c>
      <c r="Z1398" s="3">
        <v>1.1000000000000001</v>
      </c>
      <c r="AA1398">
        <v>36547</v>
      </c>
    </row>
    <row r="1399" spans="1:27" x14ac:dyDescent="0.3">
      <c r="A1399" s="2">
        <v>45229</v>
      </c>
      <c r="B1399">
        <v>60867.720636874437</v>
      </c>
      <c r="C1399">
        <v>120442</v>
      </c>
      <c r="D1399">
        <f t="shared" si="43"/>
        <v>495418268.39999998</v>
      </c>
      <c r="E1399">
        <v>497407900</v>
      </c>
      <c r="F1399" s="3">
        <v>11</v>
      </c>
      <c r="G1399" s="3">
        <v>3.4</v>
      </c>
      <c r="H1399" s="3">
        <v>20</v>
      </c>
      <c r="I1399" s="3">
        <v>10.5</v>
      </c>
      <c r="J1399" s="3">
        <v>7.1</v>
      </c>
      <c r="K1399" s="3">
        <v>320</v>
      </c>
      <c r="L1399" s="3">
        <v>4.4000000000000004</v>
      </c>
      <c r="M1399" s="3">
        <v>320</v>
      </c>
      <c r="N1399" s="3">
        <v>1.5</v>
      </c>
      <c r="O1399" s="3">
        <v>1299</v>
      </c>
      <c r="P1399" s="3">
        <v>320</v>
      </c>
      <c r="Q1399" s="3">
        <v>6.8</v>
      </c>
      <c r="R1399" s="3">
        <v>43</v>
      </c>
      <c r="S1399" s="3">
        <v>79.400000000000006</v>
      </c>
      <c r="T1399" s="3">
        <v>9.9</v>
      </c>
      <c r="U1399" s="3">
        <v>997.4</v>
      </c>
      <c r="V1399" s="3">
        <v>1024.7</v>
      </c>
      <c r="W1399" s="3">
        <v>1019.9</v>
      </c>
      <c r="X1399" s="3">
        <v>1022.8</v>
      </c>
      <c r="Y1399" s="3">
        <v>12.4</v>
      </c>
      <c r="Z1399" s="3">
        <v>1.1000000000000001</v>
      </c>
      <c r="AA1399">
        <v>36547</v>
      </c>
    </row>
    <row r="1400" spans="1:27" x14ac:dyDescent="0.3">
      <c r="A1400" s="2">
        <v>45230</v>
      </c>
      <c r="B1400">
        <v>70588.867421842253</v>
      </c>
      <c r="C1400">
        <v>97310</v>
      </c>
      <c r="D1400">
        <f t="shared" si="43"/>
        <v>368070505.19999999</v>
      </c>
      <c r="E1400">
        <v>369548700</v>
      </c>
      <c r="F1400" s="3">
        <v>10.9</v>
      </c>
      <c r="G1400" s="3">
        <v>3.8</v>
      </c>
      <c r="H1400" s="3">
        <v>21.5</v>
      </c>
      <c r="I1400" s="3">
        <v>10.5</v>
      </c>
      <c r="J1400" s="3">
        <v>11.5</v>
      </c>
      <c r="K1400" s="3">
        <v>290</v>
      </c>
      <c r="L1400" s="3">
        <v>7.4</v>
      </c>
      <c r="M1400" s="3">
        <v>320</v>
      </c>
      <c r="N1400" s="3">
        <v>1.8</v>
      </c>
      <c r="O1400" s="3">
        <v>1580</v>
      </c>
      <c r="P1400" s="3">
        <v>320</v>
      </c>
      <c r="Q1400" s="3">
        <v>4.9000000000000004</v>
      </c>
      <c r="R1400" s="3">
        <v>18</v>
      </c>
      <c r="S1400" s="3">
        <v>74.3</v>
      </c>
      <c r="T1400" s="3">
        <v>8.8000000000000007</v>
      </c>
      <c r="U1400" s="3">
        <v>996.7</v>
      </c>
      <c r="V1400" s="3">
        <v>1024.9000000000001</v>
      </c>
      <c r="W1400" s="3">
        <v>1019.4</v>
      </c>
      <c r="X1400" s="3">
        <v>1022.2</v>
      </c>
      <c r="Y1400" s="3">
        <v>12.4</v>
      </c>
      <c r="Z1400" s="3">
        <v>1.3</v>
      </c>
      <c r="AA1400">
        <v>36547</v>
      </c>
    </row>
    <row r="1401" spans="1:27" x14ac:dyDescent="0.3">
      <c r="A1401" s="2">
        <v>45231</v>
      </c>
      <c r="B1401">
        <v>61342.264574372777</v>
      </c>
      <c r="C1401">
        <v>104870</v>
      </c>
      <c r="D1401">
        <f>E1401*0.99</f>
        <v>386457390</v>
      </c>
      <c r="E1401">
        <v>390361000</v>
      </c>
      <c r="F1401" s="3">
        <v>11.5</v>
      </c>
      <c r="G1401" s="3">
        <v>4.5</v>
      </c>
      <c r="H1401" s="3">
        <v>19.3</v>
      </c>
      <c r="I1401" s="3">
        <v>10.5</v>
      </c>
      <c r="J1401" s="3">
        <v>4.2</v>
      </c>
      <c r="K1401" s="3">
        <v>270</v>
      </c>
      <c r="L1401" s="3">
        <v>2.7</v>
      </c>
      <c r="M1401" s="3">
        <v>320</v>
      </c>
      <c r="N1401" s="3">
        <v>1.1000000000000001</v>
      </c>
      <c r="O1401" s="3">
        <v>928</v>
      </c>
      <c r="P1401" s="3">
        <v>140</v>
      </c>
      <c r="Q1401" s="3">
        <v>8.5</v>
      </c>
      <c r="R1401" s="3">
        <v>60</v>
      </c>
      <c r="S1401" s="3">
        <v>83.9</v>
      </c>
      <c r="T1401" s="3">
        <v>11.3</v>
      </c>
      <c r="U1401" s="3">
        <v>994.3</v>
      </c>
      <c r="V1401" s="3">
        <v>1021.9</v>
      </c>
      <c r="W1401" s="3">
        <v>1016.9</v>
      </c>
      <c r="X1401" s="3">
        <v>1019.6</v>
      </c>
      <c r="Y1401" s="3">
        <v>13.8</v>
      </c>
      <c r="Z1401" s="3">
        <v>2.2000000000000002</v>
      </c>
      <c r="AA1401">
        <v>36547</v>
      </c>
    </row>
    <row r="1402" spans="1:27" x14ac:dyDescent="0.3">
      <c r="A1402" s="2">
        <v>45232</v>
      </c>
      <c r="B1402">
        <v>67822.095850062455</v>
      </c>
      <c r="C1402">
        <v>122320</v>
      </c>
      <c r="D1402">
        <f t="shared" ref="D1402:D1430" si="44">E1402*0.99</f>
        <v>430342011</v>
      </c>
      <c r="E1402">
        <v>434688900</v>
      </c>
      <c r="F1402" s="3">
        <v>13.9</v>
      </c>
      <c r="G1402" s="3">
        <v>7.9</v>
      </c>
      <c r="H1402" s="3">
        <v>24.1</v>
      </c>
      <c r="I1402" s="3">
        <v>10.5</v>
      </c>
      <c r="J1402" s="3">
        <v>4.7</v>
      </c>
      <c r="K1402" s="3">
        <v>110</v>
      </c>
      <c r="L1402" s="3">
        <v>2.9</v>
      </c>
      <c r="M1402" s="3">
        <v>320</v>
      </c>
      <c r="N1402" s="3">
        <v>1.5</v>
      </c>
      <c r="O1402" s="3">
        <v>1336</v>
      </c>
      <c r="P1402" s="3">
        <v>320</v>
      </c>
      <c r="Q1402" s="3">
        <v>10.5</v>
      </c>
      <c r="R1402" s="3">
        <v>48</v>
      </c>
      <c r="S1402" s="3">
        <v>82.3</v>
      </c>
      <c r="T1402" s="3">
        <v>12.8</v>
      </c>
      <c r="U1402" s="3">
        <v>992.9</v>
      </c>
      <c r="V1402" s="3">
        <v>1021</v>
      </c>
      <c r="W1402" s="3">
        <v>1014.9</v>
      </c>
      <c r="X1402" s="3">
        <v>1017.9</v>
      </c>
      <c r="Y1402" s="3">
        <v>16</v>
      </c>
      <c r="Z1402" s="3">
        <v>6.2</v>
      </c>
      <c r="AA1402">
        <v>36547</v>
      </c>
    </row>
    <row r="1403" spans="1:27" x14ac:dyDescent="0.3">
      <c r="A1403" s="2">
        <v>45233</v>
      </c>
      <c r="B1403">
        <v>54236.656397940147</v>
      </c>
      <c r="C1403">
        <v>156168</v>
      </c>
      <c r="D1403">
        <f t="shared" si="44"/>
        <v>524519820</v>
      </c>
      <c r="E1403">
        <v>529818000</v>
      </c>
      <c r="F1403" s="3">
        <v>15</v>
      </c>
      <c r="G1403" s="3">
        <v>6.6</v>
      </c>
      <c r="H1403" s="3">
        <v>23.8</v>
      </c>
      <c r="I1403" s="3">
        <v>10.5</v>
      </c>
      <c r="J1403" s="3">
        <v>8.6</v>
      </c>
      <c r="K1403" s="3">
        <v>340</v>
      </c>
      <c r="L1403" s="3">
        <v>5</v>
      </c>
      <c r="M1403" s="3">
        <v>320</v>
      </c>
      <c r="N1403" s="3">
        <v>1.4</v>
      </c>
      <c r="O1403" s="3">
        <v>1190</v>
      </c>
      <c r="P1403" s="3">
        <v>320</v>
      </c>
      <c r="Q1403" s="3">
        <v>10.4</v>
      </c>
      <c r="R1403" s="3">
        <v>41</v>
      </c>
      <c r="S1403" s="3">
        <v>77.599999999999994</v>
      </c>
      <c r="T1403" s="3">
        <v>12.7</v>
      </c>
      <c r="U1403" s="3">
        <v>991.4</v>
      </c>
      <c r="V1403" s="3">
        <v>1018.1</v>
      </c>
      <c r="W1403" s="3">
        <v>1013.1</v>
      </c>
      <c r="X1403" s="3">
        <v>1016.2</v>
      </c>
      <c r="Y1403" s="3">
        <v>16.8</v>
      </c>
      <c r="Z1403" s="3">
        <v>4.3</v>
      </c>
      <c r="AA1403">
        <v>36547</v>
      </c>
    </row>
    <row r="1404" spans="1:27" x14ac:dyDescent="0.3">
      <c r="A1404" s="2">
        <v>45234</v>
      </c>
      <c r="B1404">
        <v>74979.26642217944</v>
      </c>
      <c r="C1404">
        <v>54420</v>
      </c>
      <c r="D1404">
        <f t="shared" si="44"/>
        <v>149926194</v>
      </c>
      <c r="E1404">
        <v>151440600</v>
      </c>
      <c r="F1404" s="3">
        <v>15.6</v>
      </c>
      <c r="G1404" s="3">
        <v>12.5</v>
      </c>
      <c r="H1404" s="3">
        <v>19.399999999999999</v>
      </c>
      <c r="I1404" s="3">
        <v>2.2999999999999998</v>
      </c>
      <c r="J1404" s="3">
        <v>3.8</v>
      </c>
      <c r="K1404" s="3">
        <v>70</v>
      </c>
      <c r="L1404" s="3">
        <v>2.2000000000000002</v>
      </c>
      <c r="M1404" s="3">
        <v>70</v>
      </c>
      <c r="N1404" s="3">
        <v>1</v>
      </c>
      <c r="O1404" s="3">
        <v>893</v>
      </c>
      <c r="P1404" s="3">
        <v>290</v>
      </c>
      <c r="Q1404" s="3">
        <v>14</v>
      </c>
      <c r="R1404" s="3">
        <v>65</v>
      </c>
      <c r="S1404" s="3">
        <v>91.3</v>
      </c>
      <c r="T1404" s="3">
        <v>16</v>
      </c>
      <c r="U1404" s="3">
        <v>996.9</v>
      </c>
      <c r="V1404" s="3">
        <v>1024.9000000000001</v>
      </c>
      <c r="W1404" s="3">
        <v>1017.5</v>
      </c>
      <c r="X1404" s="3">
        <v>1021.8</v>
      </c>
      <c r="Y1404" s="3">
        <v>15.7</v>
      </c>
      <c r="Z1404" s="3">
        <v>10.8</v>
      </c>
      <c r="AA1404">
        <v>36547</v>
      </c>
    </row>
    <row r="1405" spans="1:27" x14ac:dyDescent="0.3">
      <c r="A1405" s="2">
        <v>45235</v>
      </c>
      <c r="B1405">
        <v>0</v>
      </c>
      <c r="C1405">
        <v>0</v>
      </c>
      <c r="D1405">
        <f t="shared" si="44"/>
        <v>0</v>
      </c>
      <c r="E1405">
        <v>0</v>
      </c>
      <c r="F1405" s="3">
        <v>17.100000000000001</v>
      </c>
      <c r="G1405" s="3">
        <v>14.6</v>
      </c>
      <c r="H1405" s="3">
        <v>20.9</v>
      </c>
      <c r="I1405" s="3">
        <v>16.2</v>
      </c>
      <c r="J1405" s="3">
        <v>3.6</v>
      </c>
      <c r="K1405" s="3">
        <v>50</v>
      </c>
      <c r="L1405" s="3">
        <v>2.6</v>
      </c>
      <c r="M1405" s="3">
        <v>50</v>
      </c>
      <c r="N1405" s="3">
        <v>0.8</v>
      </c>
      <c r="O1405" s="3">
        <v>733</v>
      </c>
      <c r="P1405" s="3">
        <v>320</v>
      </c>
      <c r="Q1405" s="3">
        <v>15.9</v>
      </c>
      <c r="R1405" s="3">
        <v>73</v>
      </c>
      <c r="S1405" s="3">
        <v>93.4</v>
      </c>
      <c r="T1405" s="3">
        <v>18</v>
      </c>
      <c r="U1405" s="3">
        <v>994.1</v>
      </c>
      <c r="V1405" s="3">
        <v>1024.7</v>
      </c>
      <c r="W1405" s="3">
        <v>1011</v>
      </c>
      <c r="X1405" s="3">
        <v>1018.8</v>
      </c>
      <c r="Y1405" s="3">
        <v>17.600000000000001</v>
      </c>
      <c r="Z1405" s="3">
        <v>13.6</v>
      </c>
      <c r="AA1405">
        <v>36547</v>
      </c>
    </row>
    <row r="1406" spans="1:27" x14ac:dyDescent="0.3">
      <c r="A1406" s="2">
        <v>45236</v>
      </c>
      <c r="B1406">
        <v>53366.018965838637</v>
      </c>
      <c r="C1406">
        <v>146720</v>
      </c>
      <c r="D1406">
        <f t="shared" si="44"/>
        <v>490708449</v>
      </c>
      <c r="E1406">
        <v>495665100</v>
      </c>
      <c r="F1406" s="3">
        <v>15.2</v>
      </c>
      <c r="G1406" s="3">
        <v>7.3</v>
      </c>
      <c r="H1406" s="3">
        <v>20.6</v>
      </c>
      <c r="I1406" s="3">
        <v>38</v>
      </c>
      <c r="J1406" s="3">
        <v>16.399999999999999</v>
      </c>
      <c r="K1406" s="3">
        <v>320</v>
      </c>
      <c r="L1406" s="3">
        <v>8.8000000000000007</v>
      </c>
      <c r="M1406" s="3">
        <v>290</v>
      </c>
      <c r="N1406" s="3">
        <v>3</v>
      </c>
      <c r="O1406" s="3">
        <v>2582</v>
      </c>
      <c r="P1406" s="3">
        <v>160</v>
      </c>
      <c r="Q1406" s="3">
        <v>10.1</v>
      </c>
      <c r="R1406" s="3">
        <v>44</v>
      </c>
      <c r="S1406" s="3">
        <v>73.400000000000006</v>
      </c>
      <c r="T1406" s="3">
        <v>13.3</v>
      </c>
      <c r="U1406" s="3">
        <v>982</v>
      </c>
      <c r="V1406" s="3">
        <v>1012.5</v>
      </c>
      <c r="W1406" s="3">
        <v>1001.8</v>
      </c>
      <c r="X1406" s="3">
        <v>1006.6</v>
      </c>
      <c r="Y1406" s="3">
        <v>16</v>
      </c>
      <c r="Z1406" s="3">
        <v>6.3</v>
      </c>
      <c r="AA1406">
        <v>36547</v>
      </c>
    </row>
    <row r="1407" spans="1:27" x14ac:dyDescent="0.3">
      <c r="A1407" s="2">
        <v>45237</v>
      </c>
      <c r="B1407">
        <v>49849.383270303078</v>
      </c>
      <c r="C1407">
        <v>124620</v>
      </c>
      <c r="D1407">
        <f t="shared" si="44"/>
        <v>370643922</v>
      </c>
      <c r="E1407">
        <v>374387800</v>
      </c>
      <c r="F1407" s="3">
        <v>7.1</v>
      </c>
      <c r="G1407" s="3">
        <v>1.1000000000000001</v>
      </c>
      <c r="H1407" s="3">
        <v>10.9</v>
      </c>
      <c r="I1407" s="3">
        <v>0.1</v>
      </c>
      <c r="J1407" s="3">
        <v>19.8</v>
      </c>
      <c r="K1407" s="3">
        <v>290</v>
      </c>
      <c r="L1407" s="3">
        <v>9.9</v>
      </c>
      <c r="M1407" s="3">
        <v>290</v>
      </c>
      <c r="N1407" s="3">
        <v>6.3</v>
      </c>
      <c r="O1407" s="3">
        <v>5450</v>
      </c>
      <c r="P1407" s="3">
        <v>290</v>
      </c>
      <c r="Q1407" s="3">
        <v>-1.3</v>
      </c>
      <c r="R1407" s="3">
        <v>30</v>
      </c>
      <c r="S1407" s="3">
        <v>57.6</v>
      </c>
      <c r="T1407" s="3">
        <v>5.6</v>
      </c>
      <c r="U1407" s="3">
        <v>993.6</v>
      </c>
      <c r="V1407" s="3">
        <v>1024</v>
      </c>
      <c r="W1407" s="3">
        <v>1011.5</v>
      </c>
      <c r="X1407" s="3">
        <v>1019.3</v>
      </c>
      <c r="Y1407" s="3">
        <v>8.4</v>
      </c>
      <c r="Z1407" s="3">
        <v>-1.3</v>
      </c>
      <c r="AA1407">
        <v>36547</v>
      </c>
    </row>
    <row r="1408" spans="1:27" x14ac:dyDescent="0.3">
      <c r="A1408" s="2">
        <v>45238</v>
      </c>
      <c r="B1408">
        <v>65127.84864537455</v>
      </c>
      <c r="C1408">
        <v>98640</v>
      </c>
      <c r="D1408">
        <f t="shared" si="44"/>
        <v>302526972</v>
      </c>
      <c r="E1408">
        <v>305582800</v>
      </c>
      <c r="F1408" s="3">
        <v>6.3</v>
      </c>
      <c r="G1408" s="3">
        <v>-1.4</v>
      </c>
      <c r="H1408" s="3">
        <v>16.7</v>
      </c>
      <c r="I1408" s="3">
        <v>0.1</v>
      </c>
      <c r="J1408" s="3">
        <v>3.9</v>
      </c>
      <c r="K1408" s="3">
        <v>180</v>
      </c>
      <c r="L1408" s="3">
        <v>3</v>
      </c>
      <c r="M1408" s="3">
        <v>320</v>
      </c>
      <c r="N1408" s="3">
        <v>1.3</v>
      </c>
      <c r="O1408" s="3">
        <v>1130</v>
      </c>
      <c r="P1408" s="3">
        <v>320</v>
      </c>
      <c r="Q1408" s="3">
        <v>0.7</v>
      </c>
      <c r="R1408" s="3">
        <v>32</v>
      </c>
      <c r="S1408" s="3">
        <v>72.3</v>
      </c>
      <c r="T1408" s="3">
        <v>6.5</v>
      </c>
      <c r="U1408" s="3">
        <v>997.7</v>
      </c>
      <c r="V1408" s="3">
        <v>1025.7</v>
      </c>
      <c r="W1408" s="3">
        <v>1020.7</v>
      </c>
      <c r="X1408" s="3">
        <v>1023.6</v>
      </c>
      <c r="Y1408" s="3">
        <v>7.8</v>
      </c>
      <c r="Z1408" s="3">
        <v>-3.7</v>
      </c>
      <c r="AA1408">
        <v>36547</v>
      </c>
    </row>
    <row r="1409" spans="1:27" x14ac:dyDescent="0.3">
      <c r="A1409" s="2">
        <v>45239</v>
      </c>
      <c r="B1409">
        <v>60893.420866468623</v>
      </c>
      <c r="C1409">
        <v>136424</v>
      </c>
      <c r="D1409">
        <f t="shared" si="44"/>
        <v>479469959.10000002</v>
      </c>
      <c r="E1409">
        <v>484313090</v>
      </c>
      <c r="F1409" s="3">
        <v>10.1</v>
      </c>
      <c r="G1409" s="3">
        <v>0.9</v>
      </c>
      <c r="H1409" s="3">
        <v>18.100000000000001</v>
      </c>
      <c r="I1409" s="3">
        <v>0.6</v>
      </c>
      <c r="J1409" s="3">
        <v>5.2</v>
      </c>
      <c r="K1409" s="3">
        <v>160</v>
      </c>
      <c r="L1409" s="3">
        <v>3.2</v>
      </c>
      <c r="M1409" s="3">
        <v>180</v>
      </c>
      <c r="N1409" s="3">
        <v>1.4</v>
      </c>
      <c r="O1409" s="3">
        <v>1168</v>
      </c>
      <c r="P1409" s="3">
        <v>160</v>
      </c>
      <c r="Q1409" s="3">
        <v>6.7</v>
      </c>
      <c r="R1409" s="3">
        <v>51</v>
      </c>
      <c r="S1409" s="3">
        <v>82.1</v>
      </c>
      <c r="T1409" s="3">
        <v>10.1</v>
      </c>
      <c r="U1409" s="3">
        <v>995.1</v>
      </c>
      <c r="V1409" s="3">
        <v>1024.2</v>
      </c>
      <c r="W1409" s="3">
        <v>1017.6</v>
      </c>
      <c r="X1409" s="3">
        <v>1020.5</v>
      </c>
      <c r="Y1409" s="3">
        <v>11.1</v>
      </c>
      <c r="Z1409" s="3">
        <v>-1.4</v>
      </c>
      <c r="AA1409">
        <v>36547</v>
      </c>
    </row>
    <row r="1410" spans="1:27" x14ac:dyDescent="0.3">
      <c r="A1410" s="2">
        <v>45240</v>
      </c>
      <c r="B1410">
        <v>55000.794314996827</v>
      </c>
      <c r="C1410">
        <v>104690</v>
      </c>
      <c r="D1410">
        <f t="shared" si="44"/>
        <v>338295177</v>
      </c>
      <c r="E1410">
        <v>341712300</v>
      </c>
      <c r="F1410" s="3">
        <v>8</v>
      </c>
      <c r="G1410" s="3">
        <v>2.5</v>
      </c>
      <c r="H1410" s="3">
        <v>14.2</v>
      </c>
      <c r="I1410" s="3">
        <v>1</v>
      </c>
      <c r="J1410" s="3">
        <v>14.6</v>
      </c>
      <c r="K1410" s="3">
        <v>290</v>
      </c>
      <c r="L1410" s="3">
        <v>10</v>
      </c>
      <c r="M1410" s="3">
        <v>320</v>
      </c>
      <c r="N1410" s="3">
        <v>6</v>
      </c>
      <c r="O1410" s="3">
        <v>5159</v>
      </c>
      <c r="P1410" s="3">
        <v>290</v>
      </c>
      <c r="Q1410" s="3">
        <v>-2.1</v>
      </c>
      <c r="R1410" s="3">
        <v>29</v>
      </c>
      <c r="S1410" s="3">
        <v>51</v>
      </c>
      <c r="T1410" s="3">
        <v>5.7</v>
      </c>
      <c r="U1410" s="3">
        <v>996.6</v>
      </c>
      <c r="V1410" s="3">
        <v>1027.4000000000001</v>
      </c>
      <c r="W1410" s="3">
        <v>1017.3</v>
      </c>
      <c r="X1410" s="3">
        <v>1022.4</v>
      </c>
      <c r="Y1410" s="3">
        <v>9.1</v>
      </c>
      <c r="Z1410" s="3">
        <v>0.6</v>
      </c>
      <c r="AA1410">
        <v>36547</v>
      </c>
    </row>
    <row r="1411" spans="1:27" x14ac:dyDescent="0.3">
      <c r="A1411" s="2">
        <v>45241</v>
      </c>
      <c r="B1411">
        <v>58831.375056563491</v>
      </c>
      <c r="C1411">
        <v>80700</v>
      </c>
      <c r="D1411">
        <f t="shared" si="44"/>
        <v>225203715</v>
      </c>
      <c r="E1411">
        <v>227478500</v>
      </c>
      <c r="F1411" s="3">
        <v>2.9</v>
      </c>
      <c r="G1411" s="3">
        <v>-2.5</v>
      </c>
      <c r="H1411" s="3">
        <v>7.7</v>
      </c>
      <c r="I1411" s="3">
        <v>1</v>
      </c>
      <c r="J1411" s="3">
        <v>10</v>
      </c>
      <c r="K1411" s="3">
        <v>290</v>
      </c>
      <c r="L1411" s="3">
        <v>6.4</v>
      </c>
      <c r="M1411" s="3">
        <v>320</v>
      </c>
      <c r="N1411" s="3">
        <v>2.2000000000000002</v>
      </c>
      <c r="O1411" s="3">
        <v>1860</v>
      </c>
      <c r="P1411" s="3">
        <v>320</v>
      </c>
      <c r="Q1411" s="3">
        <v>-5.6</v>
      </c>
      <c r="R1411" s="3">
        <v>33</v>
      </c>
      <c r="S1411" s="3">
        <v>55.5</v>
      </c>
      <c r="T1411" s="3">
        <v>4.0999999999999996</v>
      </c>
      <c r="U1411" s="3">
        <v>1001.1</v>
      </c>
      <c r="V1411" s="3">
        <v>1029.4000000000001</v>
      </c>
      <c r="W1411" s="3">
        <v>1025.2</v>
      </c>
      <c r="X1411" s="3">
        <v>1027.4000000000001</v>
      </c>
      <c r="Y1411" s="3">
        <v>3.1</v>
      </c>
      <c r="Z1411" s="3">
        <v>-5</v>
      </c>
      <c r="AA1411">
        <v>36547</v>
      </c>
    </row>
    <row r="1412" spans="1:27" x14ac:dyDescent="0.3">
      <c r="A1412" s="2">
        <v>45242</v>
      </c>
      <c r="B1412">
        <v>0</v>
      </c>
      <c r="C1412">
        <v>0</v>
      </c>
      <c r="D1412">
        <f t="shared" si="44"/>
        <v>0</v>
      </c>
      <c r="E1412">
        <v>0</v>
      </c>
      <c r="F1412" s="3">
        <v>2</v>
      </c>
      <c r="G1412" s="3">
        <v>-0.6</v>
      </c>
      <c r="H1412" s="3">
        <v>5.2</v>
      </c>
      <c r="I1412" s="3">
        <v>1</v>
      </c>
      <c r="J1412" s="3">
        <v>13.1</v>
      </c>
      <c r="K1412" s="3">
        <v>290</v>
      </c>
      <c r="L1412" s="3">
        <v>8</v>
      </c>
      <c r="M1412" s="3">
        <v>290</v>
      </c>
      <c r="N1412" s="3">
        <v>5.3</v>
      </c>
      <c r="O1412" s="3">
        <v>4551</v>
      </c>
      <c r="P1412" s="3">
        <v>290</v>
      </c>
      <c r="Q1412" s="3">
        <v>-7.4</v>
      </c>
      <c r="R1412" s="3">
        <v>37</v>
      </c>
      <c r="S1412" s="3">
        <v>49.6</v>
      </c>
      <c r="T1412" s="3">
        <v>3.5</v>
      </c>
      <c r="U1412" s="3">
        <v>999.7</v>
      </c>
      <c r="V1412" s="3">
        <v>1027.9000000000001</v>
      </c>
      <c r="W1412" s="3">
        <v>1023.8</v>
      </c>
      <c r="X1412" s="3">
        <v>1026.0999999999999</v>
      </c>
      <c r="Y1412" s="3">
        <v>2.8</v>
      </c>
      <c r="Z1412" s="3">
        <v>-1.6</v>
      </c>
      <c r="AA1412">
        <v>36547</v>
      </c>
    </row>
    <row r="1413" spans="1:27" x14ac:dyDescent="0.3">
      <c r="A1413" s="2">
        <v>45243</v>
      </c>
      <c r="B1413">
        <v>70898.866181114776</v>
      </c>
      <c r="C1413">
        <v>122640</v>
      </c>
      <c r="D1413">
        <f t="shared" si="44"/>
        <v>401201064</v>
      </c>
      <c r="E1413">
        <v>405253600</v>
      </c>
      <c r="F1413" s="3">
        <v>2.7</v>
      </c>
      <c r="G1413" s="3">
        <v>-1.5</v>
      </c>
      <c r="H1413" s="3">
        <v>7</v>
      </c>
      <c r="I1413" s="3">
        <v>1</v>
      </c>
      <c r="J1413" s="3">
        <v>12.6</v>
      </c>
      <c r="K1413" s="3">
        <v>290</v>
      </c>
      <c r="L1413" s="3">
        <v>7.5</v>
      </c>
      <c r="M1413" s="3">
        <v>320</v>
      </c>
      <c r="N1413" s="3">
        <v>5</v>
      </c>
      <c r="O1413" s="3">
        <v>4331</v>
      </c>
      <c r="P1413" s="3">
        <v>290</v>
      </c>
      <c r="Q1413" s="3">
        <v>-7.7</v>
      </c>
      <c r="R1413" s="3">
        <v>27</v>
      </c>
      <c r="S1413" s="3">
        <v>47.6</v>
      </c>
      <c r="T1413" s="3">
        <v>3.4</v>
      </c>
      <c r="U1413" s="3">
        <v>1000.3</v>
      </c>
      <c r="V1413" s="3">
        <v>1028.0999999999999</v>
      </c>
      <c r="W1413" s="3">
        <v>1024.9000000000001</v>
      </c>
      <c r="X1413" s="3">
        <v>1026.5999999999999</v>
      </c>
      <c r="Y1413" s="3">
        <v>3.4</v>
      </c>
      <c r="Z1413" s="3">
        <v>-2.2000000000000002</v>
      </c>
      <c r="AA1413">
        <v>36547</v>
      </c>
    </row>
    <row r="1414" spans="1:27" x14ac:dyDescent="0.3">
      <c r="A1414" s="2">
        <v>45244</v>
      </c>
      <c r="B1414">
        <v>53264.551137951094</v>
      </c>
      <c r="C1414">
        <v>99900</v>
      </c>
      <c r="D1414">
        <f t="shared" si="44"/>
        <v>273734604</v>
      </c>
      <c r="E1414">
        <v>276499600</v>
      </c>
      <c r="F1414" s="3">
        <v>3.7</v>
      </c>
      <c r="G1414" s="3">
        <v>-2.6</v>
      </c>
      <c r="H1414" s="3">
        <v>9.6999999999999993</v>
      </c>
      <c r="I1414" s="3">
        <v>1</v>
      </c>
      <c r="J1414" s="3">
        <v>12</v>
      </c>
      <c r="K1414" s="3">
        <v>290</v>
      </c>
      <c r="L1414" s="3">
        <v>7.3</v>
      </c>
      <c r="M1414" s="3">
        <v>290</v>
      </c>
      <c r="N1414" s="3">
        <v>3.2</v>
      </c>
      <c r="O1414" s="3">
        <v>2746</v>
      </c>
      <c r="P1414" s="3">
        <v>290</v>
      </c>
      <c r="Q1414" s="3">
        <v>-3.5</v>
      </c>
      <c r="R1414" s="3">
        <v>35</v>
      </c>
      <c r="S1414" s="3">
        <v>61</v>
      </c>
      <c r="T1414" s="3">
        <v>4.7</v>
      </c>
      <c r="U1414" s="3">
        <v>1000.1</v>
      </c>
      <c r="V1414" s="3">
        <v>1028</v>
      </c>
      <c r="W1414" s="3">
        <v>1024.4000000000001</v>
      </c>
      <c r="X1414" s="3">
        <v>1026.4000000000001</v>
      </c>
      <c r="Y1414" s="3">
        <v>4.4000000000000004</v>
      </c>
      <c r="Z1414" s="3">
        <v>-5</v>
      </c>
      <c r="AA1414">
        <v>36547</v>
      </c>
    </row>
    <row r="1415" spans="1:27" x14ac:dyDescent="0.3">
      <c r="A1415" s="2">
        <v>45245</v>
      </c>
      <c r="B1415">
        <v>66609.618092559889</v>
      </c>
      <c r="C1415">
        <v>69060</v>
      </c>
      <c r="D1415">
        <f t="shared" si="44"/>
        <v>226864638</v>
      </c>
      <c r="E1415">
        <v>229156200</v>
      </c>
      <c r="F1415" s="3">
        <v>3.7</v>
      </c>
      <c r="G1415" s="3">
        <v>-3.4</v>
      </c>
      <c r="H1415" s="3">
        <v>12.8</v>
      </c>
      <c r="I1415" s="3">
        <v>1</v>
      </c>
      <c r="J1415" s="3">
        <v>11</v>
      </c>
      <c r="K1415" s="3">
        <v>320</v>
      </c>
      <c r="L1415" s="3">
        <v>6.9</v>
      </c>
      <c r="M1415" s="3">
        <v>320</v>
      </c>
      <c r="N1415" s="3">
        <v>1.9</v>
      </c>
      <c r="O1415" s="3">
        <v>1642</v>
      </c>
      <c r="P1415" s="3">
        <v>290</v>
      </c>
      <c r="Q1415" s="3">
        <v>-1.4</v>
      </c>
      <c r="R1415" s="3">
        <v>29</v>
      </c>
      <c r="S1415" s="3">
        <v>73.099999999999994</v>
      </c>
      <c r="T1415" s="3">
        <v>5.5</v>
      </c>
      <c r="U1415" s="3">
        <v>1001.7</v>
      </c>
      <c r="V1415" s="3">
        <v>1030.2</v>
      </c>
      <c r="W1415" s="3">
        <v>1025.7</v>
      </c>
      <c r="X1415" s="3">
        <v>1028</v>
      </c>
      <c r="Y1415" s="3">
        <v>4.4000000000000004</v>
      </c>
      <c r="Z1415" s="3">
        <v>-6.5</v>
      </c>
      <c r="AA1415">
        <v>36547</v>
      </c>
    </row>
    <row r="1416" spans="1:27" x14ac:dyDescent="0.3">
      <c r="A1416" s="2">
        <v>45246</v>
      </c>
      <c r="B1416">
        <v>74773.330952408694</v>
      </c>
      <c r="C1416">
        <v>81170</v>
      </c>
      <c r="D1416">
        <f t="shared" si="44"/>
        <v>249315066</v>
      </c>
      <c r="E1416">
        <v>251833400</v>
      </c>
      <c r="F1416" s="3">
        <v>3.5</v>
      </c>
      <c r="G1416" s="3">
        <v>-1.3</v>
      </c>
      <c r="H1416" s="3">
        <v>6.7</v>
      </c>
      <c r="I1416" s="3">
        <v>3.2</v>
      </c>
      <c r="J1416" s="3">
        <v>7.9</v>
      </c>
      <c r="K1416" s="3">
        <v>290</v>
      </c>
      <c r="L1416" s="3">
        <v>5.3</v>
      </c>
      <c r="M1416" s="3">
        <v>320</v>
      </c>
      <c r="N1416" s="3">
        <v>1</v>
      </c>
      <c r="O1416" s="3">
        <v>831</v>
      </c>
      <c r="P1416" s="3">
        <v>320</v>
      </c>
      <c r="Q1416" s="3">
        <v>1.8</v>
      </c>
      <c r="R1416" s="3">
        <v>65</v>
      </c>
      <c r="S1416" s="3">
        <v>89.4</v>
      </c>
      <c r="T1416" s="3">
        <v>7</v>
      </c>
      <c r="U1416" s="3">
        <v>994.6</v>
      </c>
      <c r="V1416" s="3">
        <v>1028.5999999999999</v>
      </c>
      <c r="W1416" s="3">
        <v>1014.7</v>
      </c>
      <c r="X1416" s="3">
        <v>1020.7</v>
      </c>
      <c r="Y1416" s="3">
        <v>4.2</v>
      </c>
      <c r="Z1416" s="3">
        <v>-3.9</v>
      </c>
      <c r="AA1416">
        <v>36547</v>
      </c>
    </row>
    <row r="1417" spans="1:27" x14ac:dyDescent="0.3">
      <c r="A1417" s="2">
        <v>45247</v>
      </c>
      <c r="B1417">
        <v>59458.993880414237</v>
      </c>
      <c r="C1417">
        <v>100702</v>
      </c>
      <c r="D1417">
        <f t="shared" si="44"/>
        <v>304755165</v>
      </c>
      <c r="E1417">
        <v>307833500</v>
      </c>
      <c r="F1417" s="3">
        <v>3.2</v>
      </c>
      <c r="G1417" s="3">
        <v>-1</v>
      </c>
      <c r="H1417" s="3">
        <v>7.8</v>
      </c>
      <c r="I1417" s="3">
        <v>0.5</v>
      </c>
      <c r="J1417" s="3">
        <v>12.2</v>
      </c>
      <c r="K1417" s="3">
        <v>320</v>
      </c>
      <c r="L1417" s="3">
        <v>7.9</v>
      </c>
      <c r="M1417" s="3">
        <v>320</v>
      </c>
      <c r="N1417" s="3">
        <v>4.4000000000000004</v>
      </c>
      <c r="O1417" s="3">
        <v>3799</v>
      </c>
      <c r="P1417" s="3">
        <v>320</v>
      </c>
      <c r="Q1417" s="3">
        <v>-4.5999999999999996</v>
      </c>
      <c r="R1417" s="3">
        <v>26</v>
      </c>
      <c r="S1417" s="3">
        <v>59.4</v>
      </c>
      <c r="T1417" s="3">
        <v>4.5</v>
      </c>
      <c r="U1417" s="3">
        <v>986.4</v>
      </c>
      <c r="V1417" s="3">
        <v>1015.3</v>
      </c>
      <c r="W1417" s="3">
        <v>1009.6</v>
      </c>
      <c r="X1417" s="3">
        <v>1012.3</v>
      </c>
      <c r="Y1417" s="3">
        <v>4.4000000000000004</v>
      </c>
      <c r="Z1417" s="3">
        <v>-1.7</v>
      </c>
      <c r="AA1417">
        <v>36547</v>
      </c>
    </row>
    <row r="1418" spans="1:27" x14ac:dyDescent="0.3">
      <c r="A1418" s="2">
        <v>45248</v>
      </c>
      <c r="B1418">
        <v>67693.432473894238</v>
      </c>
      <c r="C1418">
        <v>28580</v>
      </c>
      <c r="D1418">
        <f t="shared" si="44"/>
        <v>106200765</v>
      </c>
      <c r="E1418">
        <v>107273500</v>
      </c>
      <c r="F1418" s="3">
        <v>0.5</v>
      </c>
      <c r="G1418" s="3">
        <v>-4.2</v>
      </c>
      <c r="H1418" s="3">
        <v>4.2</v>
      </c>
      <c r="I1418" s="3">
        <v>0.5</v>
      </c>
      <c r="J1418" s="3">
        <v>17.100000000000001</v>
      </c>
      <c r="K1418" s="3">
        <v>270</v>
      </c>
      <c r="L1418" s="3">
        <v>9.6999999999999993</v>
      </c>
      <c r="M1418" s="3">
        <v>290</v>
      </c>
      <c r="N1418" s="3">
        <v>6.8</v>
      </c>
      <c r="O1418" s="3">
        <v>5845</v>
      </c>
      <c r="P1418" s="3">
        <v>290</v>
      </c>
      <c r="Q1418" s="3">
        <v>-7.9</v>
      </c>
      <c r="R1418" s="3">
        <v>43</v>
      </c>
      <c r="S1418" s="3">
        <v>53.9</v>
      </c>
      <c r="T1418" s="3">
        <v>3.5</v>
      </c>
      <c r="U1418" s="3">
        <v>989.9</v>
      </c>
      <c r="V1418" s="3">
        <v>1020</v>
      </c>
      <c r="W1418" s="3">
        <v>1011.3</v>
      </c>
      <c r="X1418" s="3">
        <v>1016.2</v>
      </c>
      <c r="Y1418" s="3">
        <v>1.2</v>
      </c>
      <c r="Z1418" s="3">
        <v>-5</v>
      </c>
      <c r="AA1418">
        <v>36547</v>
      </c>
    </row>
    <row r="1419" spans="1:27" x14ac:dyDescent="0.3">
      <c r="A1419" s="2">
        <v>45249</v>
      </c>
      <c r="B1419">
        <v>0</v>
      </c>
      <c r="C1419">
        <v>0</v>
      </c>
      <c r="D1419">
        <f t="shared" si="44"/>
        <v>0</v>
      </c>
      <c r="E1419">
        <v>0</v>
      </c>
      <c r="F1419" s="3">
        <v>8.1999999999999993</v>
      </c>
      <c r="G1419" s="3">
        <v>0.6</v>
      </c>
      <c r="H1419" s="3">
        <v>13.6</v>
      </c>
      <c r="I1419" s="3">
        <v>0.5</v>
      </c>
      <c r="J1419" s="3">
        <v>15.2</v>
      </c>
      <c r="K1419" s="3">
        <v>290</v>
      </c>
      <c r="L1419" s="3">
        <v>9.1999999999999993</v>
      </c>
      <c r="M1419" s="3">
        <v>320</v>
      </c>
      <c r="N1419" s="3">
        <v>5.3</v>
      </c>
      <c r="O1419" s="3">
        <v>4604</v>
      </c>
      <c r="P1419" s="3">
        <v>290</v>
      </c>
      <c r="Q1419" s="3">
        <v>1.3</v>
      </c>
      <c r="R1419" s="3">
        <v>45</v>
      </c>
      <c r="S1419" s="3">
        <v>62.3</v>
      </c>
      <c r="T1419" s="3">
        <v>6.8</v>
      </c>
      <c r="U1419" s="3">
        <v>990.7</v>
      </c>
      <c r="V1419" s="3">
        <v>1020.2</v>
      </c>
      <c r="W1419" s="3">
        <v>1012.4</v>
      </c>
      <c r="X1419" s="3">
        <v>1016.2</v>
      </c>
      <c r="Y1419" s="3">
        <v>7.1</v>
      </c>
      <c r="Z1419" s="3">
        <v>-0.7</v>
      </c>
      <c r="AA1419">
        <v>36547</v>
      </c>
    </row>
    <row r="1420" spans="1:27" x14ac:dyDescent="0.3">
      <c r="A1420" s="2">
        <v>45250</v>
      </c>
      <c r="B1420">
        <v>60966.902202278849</v>
      </c>
      <c r="C1420">
        <v>81850</v>
      </c>
      <c r="D1420">
        <f t="shared" si="44"/>
        <v>259357527</v>
      </c>
      <c r="E1420">
        <v>261977300</v>
      </c>
      <c r="F1420" s="3">
        <v>4.9000000000000004</v>
      </c>
      <c r="G1420" s="3">
        <v>-1.7</v>
      </c>
      <c r="H1420" s="3">
        <v>12.1</v>
      </c>
      <c r="I1420" s="3">
        <v>0.5</v>
      </c>
      <c r="J1420" s="3">
        <v>12.2</v>
      </c>
      <c r="K1420" s="3">
        <v>290</v>
      </c>
      <c r="L1420" s="3">
        <v>7.3</v>
      </c>
      <c r="M1420" s="3">
        <v>290</v>
      </c>
      <c r="N1420" s="3">
        <v>2.4</v>
      </c>
      <c r="O1420" s="3">
        <v>2070</v>
      </c>
      <c r="P1420" s="3">
        <v>320</v>
      </c>
      <c r="Q1420" s="3">
        <v>-2.2999999999999998</v>
      </c>
      <c r="R1420" s="3">
        <v>28</v>
      </c>
      <c r="S1420" s="3">
        <v>61.4</v>
      </c>
      <c r="T1420" s="3">
        <v>5.2</v>
      </c>
      <c r="U1420" s="3">
        <v>997.3</v>
      </c>
      <c r="V1420" s="3">
        <v>1025.7</v>
      </c>
      <c r="W1420" s="3">
        <v>1017.6</v>
      </c>
      <c r="X1420" s="3">
        <v>1023.3</v>
      </c>
      <c r="Y1420" s="3">
        <v>5.4</v>
      </c>
      <c r="Z1420" s="3">
        <v>-4.5999999999999996</v>
      </c>
      <c r="AA1420">
        <v>36547</v>
      </c>
    </row>
    <row r="1421" spans="1:27" x14ac:dyDescent="0.3">
      <c r="A1421" s="2">
        <v>45251</v>
      </c>
      <c r="B1421">
        <v>64216.975619352706</v>
      </c>
      <c r="C1421">
        <v>69404</v>
      </c>
      <c r="D1421">
        <f t="shared" si="44"/>
        <v>225509229</v>
      </c>
      <c r="E1421">
        <v>227787100</v>
      </c>
      <c r="F1421" s="3">
        <v>3.2</v>
      </c>
      <c r="G1421" s="3">
        <v>-4.5</v>
      </c>
      <c r="H1421" s="3">
        <v>14.1</v>
      </c>
      <c r="I1421" s="3">
        <v>0.5</v>
      </c>
      <c r="J1421" s="3">
        <v>4.7</v>
      </c>
      <c r="K1421" s="3">
        <v>110</v>
      </c>
      <c r="L1421" s="3">
        <v>2.8</v>
      </c>
      <c r="M1421" s="3">
        <v>320</v>
      </c>
      <c r="N1421" s="3">
        <v>1.3</v>
      </c>
      <c r="O1421" s="3">
        <v>1096</v>
      </c>
      <c r="P1421" s="3">
        <v>320</v>
      </c>
      <c r="Q1421" s="3">
        <v>-2.8</v>
      </c>
      <c r="R1421" s="3">
        <v>31</v>
      </c>
      <c r="S1421" s="3">
        <v>68.599999999999994</v>
      </c>
      <c r="T1421" s="3">
        <v>5</v>
      </c>
      <c r="U1421" s="3">
        <v>996.2</v>
      </c>
      <c r="V1421" s="3">
        <v>1025.5999999999999</v>
      </c>
      <c r="W1421" s="3">
        <v>1018.6</v>
      </c>
      <c r="X1421" s="3">
        <v>1022.4</v>
      </c>
      <c r="Y1421" s="3">
        <v>3.5</v>
      </c>
      <c r="Z1421" s="3">
        <v>-7.9</v>
      </c>
      <c r="AA1421">
        <v>36547</v>
      </c>
    </row>
    <row r="1422" spans="1:27" x14ac:dyDescent="0.3">
      <c r="A1422" s="2">
        <v>45252</v>
      </c>
      <c r="B1422">
        <v>68122.167695761367</v>
      </c>
      <c r="C1422">
        <v>42040</v>
      </c>
      <c r="D1422">
        <f t="shared" si="44"/>
        <v>138057381</v>
      </c>
      <c r="E1422">
        <v>139451900</v>
      </c>
      <c r="F1422" s="3">
        <v>4.9000000000000004</v>
      </c>
      <c r="G1422" s="3">
        <v>-4</v>
      </c>
      <c r="H1422" s="3">
        <v>14.6</v>
      </c>
      <c r="I1422" s="3">
        <v>0.5</v>
      </c>
      <c r="J1422" s="3">
        <v>4</v>
      </c>
      <c r="K1422" s="3">
        <v>320</v>
      </c>
      <c r="L1422" s="3">
        <v>3.1</v>
      </c>
      <c r="M1422" s="3">
        <v>320</v>
      </c>
      <c r="N1422" s="3">
        <v>1.3</v>
      </c>
      <c r="O1422" s="3">
        <v>1114</v>
      </c>
      <c r="P1422" s="3">
        <v>320</v>
      </c>
      <c r="Q1422" s="3">
        <v>-0.8</v>
      </c>
      <c r="R1422" s="3">
        <v>35</v>
      </c>
      <c r="S1422" s="3">
        <v>70.099999999999994</v>
      </c>
      <c r="T1422" s="3">
        <v>5.9</v>
      </c>
      <c r="U1422" s="3">
        <v>991.9</v>
      </c>
      <c r="V1422" s="3">
        <v>1021.5</v>
      </c>
      <c r="W1422" s="3">
        <v>1014.1</v>
      </c>
      <c r="X1422" s="3">
        <v>1017.8</v>
      </c>
      <c r="Y1422" s="3">
        <v>4.9000000000000004</v>
      </c>
      <c r="Z1422" s="3">
        <v>-6.5</v>
      </c>
      <c r="AA1422">
        <v>36547</v>
      </c>
    </row>
    <row r="1423" spans="1:27" x14ac:dyDescent="0.3">
      <c r="A1423" s="2">
        <v>45253</v>
      </c>
      <c r="B1423">
        <v>58150.012758190969</v>
      </c>
      <c r="C1423">
        <v>72865</v>
      </c>
      <c r="D1423">
        <f t="shared" si="44"/>
        <v>224705547</v>
      </c>
      <c r="E1423">
        <v>226975300</v>
      </c>
      <c r="F1423" s="3">
        <v>9.6999999999999993</v>
      </c>
      <c r="G1423" s="3">
        <v>3.6</v>
      </c>
      <c r="H1423" s="3">
        <v>17.3</v>
      </c>
      <c r="I1423" s="3">
        <v>0.2</v>
      </c>
      <c r="J1423" s="3">
        <v>16.899999999999999</v>
      </c>
      <c r="K1423" s="3">
        <v>290</v>
      </c>
      <c r="L1423" s="3">
        <v>9.6999999999999993</v>
      </c>
      <c r="M1423" s="3">
        <v>290</v>
      </c>
      <c r="N1423" s="3">
        <v>2.9</v>
      </c>
      <c r="O1423" s="3">
        <v>2490</v>
      </c>
      <c r="P1423" s="3">
        <v>290</v>
      </c>
      <c r="Q1423" s="3">
        <v>0.9</v>
      </c>
      <c r="R1423" s="3">
        <v>20</v>
      </c>
      <c r="S1423" s="3">
        <v>59.1</v>
      </c>
      <c r="T1423" s="3">
        <v>6.7</v>
      </c>
      <c r="U1423" s="3">
        <v>987.3</v>
      </c>
      <c r="V1423" s="3">
        <v>1016.5</v>
      </c>
      <c r="W1423" s="3">
        <v>1009.3</v>
      </c>
      <c r="X1423" s="3">
        <v>1012.7</v>
      </c>
      <c r="Y1423" s="3">
        <v>9.3000000000000007</v>
      </c>
      <c r="Z1423" s="3">
        <v>2</v>
      </c>
      <c r="AA1423">
        <v>36547</v>
      </c>
    </row>
    <row r="1424" spans="1:27" x14ac:dyDescent="0.3">
      <c r="A1424" s="2">
        <v>45254</v>
      </c>
      <c r="B1424">
        <v>56877.166388229161</v>
      </c>
      <c r="C1424">
        <v>51450</v>
      </c>
      <c r="D1424">
        <f t="shared" si="44"/>
        <v>164614032</v>
      </c>
      <c r="E1424">
        <v>166276800</v>
      </c>
      <c r="F1424" s="3">
        <v>0.4</v>
      </c>
      <c r="G1424" s="3">
        <v>-2.7</v>
      </c>
      <c r="H1424" s="3">
        <v>5.0999999999999996</v>
      </c>
      <c r="I1424" s="3">
        <v>0.2</v>
      </c>
      <c r="J1424" s="3">
        <v>16.3</v>
      </c>
      <c r="K1424" s="3">
        <v>290</v>
      </c>
      <c r="L1424" s="3">
        <v>9.6</v>
      </c>
      <c r="M1424" s="3">
        <v>290</v>
      </c>
      <c r="N1424" s="3">
        <v>6.1</v>
      </c>
      <c r="O1424" s="3">
        <v>5302</v>
      </c>
      <c r="P1424" s="3">
        <v>290</v>
      </c>
      <c r="Q1424" s="3">
        <v>-10.9</v>
      </c>
      <c r="R1424" s="3">
        <v>26</v>
      </c>
      <c r="S1424" s="3">
        <v>43.3</v>
      </c>
      <c r="T1424" s="3">
        <v>2.8</v>
      </c>
      <c r="U1424" s="3">
        <v>999.5</v>
      </c>
      <c r="V1424" s="3">
        <v>1031.8</v>
      </c>
      <c r="W1424" s="3">
        <v>1016.3</v>
      </c>
      <c r="X1424" s="3">
        <v>1026.0999999999999</v>
      </c>
      <c r="Y1424" s="3">
        <v>1.8</v>
      </c>
      <c r="Z1424" s="3">
        <v>-3.8</v>
      </c>
      <c r="AA1424">
        <v>36547</v>
      </c>
    </row>
    <row r="1425" spans="1:27" x14ac:dyDescent="0.3">
      <c r="A1425" s="2">
        <v>45255</v>
      </c>
      <c r="B1425">
        <v>73569.382412797582</v>
      </c>
      <c r="C1425">
        <v>24980</v>
      </c>
      <c r="D1425">
        <f t="shared" si="44"/>
        <v>80650449</v>
      </c>
      <c r="E1425">
        <v>81465100</v>
      </c>
      <c r="F1425" s="3">
        <v>-1.7</v>
      </c>
      <c r="G1425" s="3">
        <v>-6.2</v>
      </c>
      <c r="H1425" s="3">
        <v>5.3</v>
      </c>
      <c r="I1425" s="3">
        <v>0.2</v>
      </c>
      <c r="J1425" s="3">
        <v>11.2</v>
      </c>
      <c r="K1425" s="3">
        <v>320</v>
      </c>
      <c r="L1425" s="3">
        <v>8.5</v>
      </c>
      <c r="M1425" s="3">
        <v>320</v>
      </c>
      <c r="N1425" s="3">
        <v>2.4</v>
      </c>
      <c r="O1425" s="3">
        <v>2074</v>
      </c>
      <c r="P1425" s="3">
        <v>320</v>
      </c>
      <c r="Q1425" s="3">
        <v>-12.1</v>
      </c>
      <c r="R1425" s="3">
        <v>22</v>
      </c>
      <c r="S1425" s="3">
        <v>47.5</v>
      </c>
      <c r="T1425" s="3">
        <v>2.5</v>
      </c>
      <c r="U1425" s="3">
        <v>1005.1</v>
      </c>
      <c r="V1425" s="3">
        <v>1035.0999999999999</v>
      </c>
      <c r="W1425" s="3">
        <v>1029.9000000000001</v>
      </c>
      <c r="X1425" s="3">
        <v>1032</v>
      </c>
      <c r="Y1425" s="3">
        <v>0.5</v>
      </c>
      <c r="Z1425" s="3">
        <v>-7.7</v>
      </c>
      <c r="AA1425">
        <v>36547</v>
      </c>
    </row>
    <row r="1426" spans="1:27" x14ac:dyDescent="0.3">
      <c r="A1426" s="2">
        <v>45256</v>
      </c>
      <c r="B1426">
        <v>0</v>
      </c>
      <c r="C1426">
        <v>0</v>
      </c>
      <c r="D1426">
        <f t="shared" si="44"/>
        <v>0</v>
      </c>
      <c r="E1426">
        <v>0</v>
      </c>
      <c r="F1426" s="3">
        <v>2.2999999999999998</v>
      </c>
      <c r="G1426" s="3">
        <v>-5.2</v>
      </c>
      <c r="H1426" s="3">
        <v>8.1999999999999993</v>
      </c>
      <c r="I1426" s="3">
        <v>0</v>
      </c>
      <c r="J1426" s="3">
        <v>4.9000000000000004</v>
      </c>
      <c r="K1426" s="3">
        <v>140</v>
      </c>
      <c r="L1426" s="3">
        <v>3.4</v>
      </c>
      <c r="M1426" s="3">
        <v>140</v>
      </c>
      <c r="N1426" s="3">
        <v>1.1000000000000001</v>
      </c>
      <c r="O1426" s="3">
        <v>963</v>
      </c>
      <c r="P1426" s="3">
        <v>140</v>
      </c>
      <c r="Q1426" s="3">
        <v>-6.3</v>
      </c>
      <c r="R1426" s="3">
        <v>30</v>
      </c>
      <c r="S1426" s="3">
        <v>55.3</v>
      </c>
      <c r="T1426" s="3">
        <v>3.9</v>
      </c>
      <c r="U1426" s="3">
        <v>999.1</v>
      </c>
      <c r="V1426" s="3">
        <v>1030.9000000000001</v>
      </c>
      <c r="W1426" s="3">
        <v>1021.4</v>
      </c>
      <c r="X1426" s="3">
        <v>1025.5</v>
      </c>
      <c r="Y1426" s="3">
        <v>3.6</v>
      </c>
      <c r="Z1426" s="3">
        <v>-6.7</v>
      </c>
      <c r="AA1426">
        <v>36547</v>
      </c>
    </row>
    <row r="1427" spans="1:27" x14ac:dyDescent="0.3">
      <c r="A1427" s="2">
        <v>45257</v>
      </c>
      <c r="B1427">
        <v>56948.51786357622</v>
      </c>
      <c r="C1427">
        <v>46010</v>
      </c>
      <c r="D1427">
        <f t="shared" si="44"/>
        <v>160716996</v>
      </c>
      <c r="E1427">
        <v>162340400</v>
      </c>
      <c r="F1427" s="3">
        <v>3.8</v>
      </c>
      <c r="G1427" s="3">
        <v>2.4</v>
      </c>
      <c r="H1427" s="3">
        <v>7</v>
      </c>
      <c r="I1427" s="3">
        <v>5.4</v>
      </c>
      <c r="J1427" s="3">
        <v>11.7</v>
      </c>
      <c r="K1427" s="3">
        <v>320</v>
      </c>
      <c r="L1427" s="3">
        <v>6.5</v>
      </c>
      <c r="M1427" s="3">
        <v>320</v>
      </c>
      <c r="N1427" s="3">
        <v>1.4</v>
      </c>
      <c r="O1427" s="3">
        <v>1201</v>
      </c>
      <c r="P1427" s="3">
        <v>160</v>
      </c>
      <c r="Q1427" s="3">
        <v>2.9</v>
      </c>
      <c r="R1427" s="3">
        <v>67</v>
      </c>
      <c r="S1427" s="3">
        <v>94.5</v>
      </c>
      <c r="T1427" s="3">
        <v>7.5</v>
      </c>
      <c r="U1427" s="3">
        <v>989.3</v>
      </c>
      <c r="V1427" s="3">
        <v>1021.5</v>
      </c>
      <c r="W1427" s="3">
        <v>1012.7</v>
      </c>
      <c r="X1427" s="3">
        <v>1015.2</v>
      </c>
      <c r="Y1427" s="3">
        <v>4.7</v>
      </c>
      <c r="Z1427" s="3">
        <v>2.2000000000000002</v>
      </c>
      <c r="AA1427">
        <v>36547</v>
      </c>
    </row>
    <row r="1428" spans="1:27" x14ac:dyDescent="0.3">
      <c r="A1428" s="2">
        <v>45258</v>
      </c>
      <c r="B1428">
        <v>49639.691265035683</v>
      </c>
      <c r="C1428">
        <v>44340</v>
      </c>
      <c r="D1428">
        <f t="shared" si="44"/>
        <v>135844236</v>
      </c>
      <c r="E1428">
        <v>137216400</v>
      </c>
      <c r="F1428" s="3">
        <v>3.1</v>
      </c>
      <c r="G1428" s="3">
        <v>0.9</v>
      </c>
      <c r="H1428" s="3">
        <v>6.7</v>
      </c>
      <c r="I1428" s="3">
        <v>0</v>
      </c>
      <c r="J1428" s="3">
        <v>16.7</v>
      </c>
      <c r="K1428" s="3">
        <v>290</v>
      </c>
      <c r="L1428" s="3">
        <v>10.7</v>
      </c>
      <c r="M1428" s="3">
        <v>320</v>
      </c>
      <c r="N1428" s="3">
        <v>5.8</v>
      </c>
      <c r="O1428" s="3">
        <v>5037</v>
      </c>
      <c r="P1428" s="3">
        <v>290</v>
      </c>
      <c r="Q1428" s="3">
        <v>-5</v>
      </c>
      <c r="R1428" s="3">
        <v>35</v>
      </c>
      <c r="S1428" s="3">
        <v>56</v>
      </c>
      <c r="T1428" s="3">
        <v>4.3</v>
      </c>
      <c r="U1428" s="3">
        <v>993.7</v>
      </c>
      <c r="V1428" s="3">
        <v>1023.2</v>
      </c>
      <c r="W1428" s="3">
        <v>1013.6</v>
      </c>
      <c r="X1428" s="3">
        <v>1019.9</v>
      </c>
      <c r="Y1428" s="3">
        <v>2.5</v>
      </c>
      <c r="Z1428" s="3">
        <v>-0.1</v>
      </c>
      <c r="AA1428">
        <v>36547</v>
      </c>
    </row>
    <row r="1429" spans="1:27" x14ac:dyDescent="0.3">
      <c r="A1429" s="2">
        <v>45259</v>
      </c>
      <c r="B1429">
        <v>66422.673418577149</v>
      </c>
      <c r="C1429">
        <v>41730</v>
      </c>
      <c r="D1429">
        <f t="shared" si="44"/>
        <v>152664039</v>
      </c>
      <c r="E1429">
        <v>154206100</v>
      </c>
      <c r="F1429" s="3">
        <v>1.5</v>
      </c>
      <c r="G1429" s="3">
        <v>-1.7</v>
      </c>
      <c r="H1429" s="3">
        <v>5.0999999999999996</v>
      </c>
      <c r="I1429" s="3">
        <v>0.4</v>
      </c>
      <c r="J1429" s="3">
        <v>17.7</v>
      </c>
      <c r="K1429" s="3">
        <v>320</v>
      </c>
      <c r="L1429" s="3">
        <v>11</v>
      </c>
      <c r="M1429" s="3">
        <v>320</v>
      </c>
      <c r="N1429" s="3">
        <v>4.5</v>
      </c>
      <c r="O1429" s="3">
        <v>3886</v>
      </c>
      <c r="P1429" s="3">
        <v>290</v>
      </c>
      <c r="Q1429" s="3">
        <v>-5.7</v>
      </c>
      <c r="R1429" s="3">
        <v>39</v>
      </c>
      <c r="S1429" s="3">
        <v>60.3</v>
      </c>
      <c r="T1429" s="3">
        <v>4.0999999999999996</v>
      </c>
      <c r="U1429" s="3">
        <v>997.3</v>
      </c>
      <c r="V1429" s="3">
        <v>1025.5</v>
      </c>
      <c r="W1429" s="3">
        <v>1021.2</v>
      </c>
      <c r="X1429" s="3">
        <v>1023.7</v>
      </c>
      <c r="Y1429" s="3">
        <v>2.2999999999999998</v>
      </c>
      <c r="Z1429" s="3">
        <v>-2.8</v>
      </c>
      <c r="AA1429">
        <v>36547</v>
      </c>
    </row>
    <row r="1430" spans="1:27" x14ac:dyDescent="0.3">
      <c r="A1430" s="2">
        <v>45260</v>
      </c>
      <c r="B1430">
        <v>56195.573638788323</v>
      </c>
      <c r="C1430">
        <v>45715</v>
      </c>
      <c r="D1430">
        <f t="shared" si="44"/>
        <v>159357033</v>
      </c>
      <c r="E1430">
        <v>160966700</v>
      </c>
      <c r="F1430" s="3">
        <v>-3.5</v>
      </c>
      <c r="G1430" s="3">
        <v>-6.3</v>
      </c>
      <c r="H1430" s="3">
        <v>-0.9</v>
      </c>
      <c r="I1430" s="3">
        <v>0.4</v>
      </c>
      <c r="J1430" s="3">
        <v>15.6</v>
      </c>
      <c r="K1430" s="3">
        <v>270</v>
      </c>
      <c r="L1430" s="3">
        <v>8.9</v>
      </c>
      <c r="M1430" s="3">
        <v>290</v>
      </c>
      <c r="N1430" s="3">
        <v>5.7</v>
      </c>
      <c r="O1430" s="3">
        <v>4961</v>
      </c>
      <c r="P1430" s="3">
        <v>290</v>
      </c>
      <c r="Q1430" s="3">
        <v>-12.6</v>
      </c>
      <c r="R1430" s="3">
        <v>34</v>
      </c>
      <c r="S1430" s="3">
        <v>50.1</v>
      </c>
      <c r="T1430" s="3">
        <v>2.2999999999999998</v>
      </c>
      <c r="U1430" s="3">
        <v>1000.2</v>
      </c>
      <c r="V1430" s="3">
        <v>1029.4000000000001</v>
      </c>
      <c r="W1430" s="3">
        <v>1025.0999999999999</v>
      </c>
      <c r="X1430" s="3">
        <v>1027.2</v>
      </c>
      <c r="Y1430" s="3">
        <v>-2.1</v>
      </c>
      <c r="Z1430" s="3">
        <v>-6.9</v>
      </c>
      <c r="AA1430">
        <v>36547</v>
      </c>
    </row>
    <row r="1431" spans="1:27" x14ac:dyDescent="0.3">
      <c r="A1431" s="2">
        <v>45261</v>
      </c>
      <c r="B1431">
        <v>43694.868956560087</v>
      </c>
      <c r="C1431">
        <v>18220</v>
      </c>
      <c r="D1431">
        <f>E1431*0.991</f>
        <v>61772201.200000003</v>
      </c>
      <c r="E1431">
        <v>62333200</v>
      </c>
      <c r="F1431" s="3">
        <v>-1.8</v>
      </c>
      <c r="G1431" s="3">
        <v>-5.7</v>
      </c>
      <c r="H1431" s="3">
        <v>1.2</v>
      </c>
      <c r="I1431" s="3">
        <v>0.4</v>
      </c>
      <c r="J1431" s="3">
        <v>13.3</v>
      </c>
      <c r="K1431" s="3">
        <v>320</v>
      </c>
      <c r="L1431" s="3">
        <v>8.1999999999999993</v>
      </c>
      <c r="M1431" s="3">
        <v>320</v>
      </c>
      <c r="N1431" s="3">
        <v>5.6</v>
      </c>
      <c r="O1431" s="3">
        <v>4812</v>
      </c>
      <c r="P1431" s="3">
        <v>290</v>
      </c>
      <c r="Q1431" s="3">
        <v>-12.4</v>
      </c>
      <c r="R1431" s="3">
        <v>30</v>
      </c>
      <c r="S1431" s="3">
        <v>44.9</v>
      </c>
      <c r="T1431" s="3">
        <v>2.4</v>
      </c>
      <c r="U1431" s="3">
        <v>998.3</v>
      </c>
      <c r="V1431" s="3">
        <v>1027</v>
      </c>
      <c r="W1431" s="3">
        <v>1023.4</v>
      </c>
      <c r="X1431" s="3">
        <v>1025</v>
      </c>
      <c r="Y1431" s="3">
        <v>-1.6</v>
      </c>
      <c r="Z1431" s="3">
        <v>-7.2</v>
      </c>
      <c r="AA1431">
        <v>36547</v>
      </c>
    </row>
    <row r="1432" spans="1:27" x14ac:dyDescent="0.3">
      <c r="A1432" s="2">
        <v>45262</v>
      </c>
      <c r="B1432">
        <v>39547.976190476191</v>
      </c>
      <c r="C1432">
        <v>7440</v>
      </c>
      <c r="D1432">
        <f t="shared" ref="D1432:D1461" si="45">E1432*0.991</f>
        <v>21381320.5</v>
      </c>
      <c r="E1432">
        <v>21575500</v>
      </c>
      <c r="F1432" s="3">
        <v>1.3</v>
      </c>
      <c r="G1432" s="3">
        <v>-5.3</v>
      </c>
      <c r="H1432" s="3">
        <v>6.3</v>
      </c>
      <c r="I1432" s="3">
        <v>0.4</v>
      </c>
      <c r="J1432" s="3">
        <v>9.1999999999999993</v>
      </c>
      <c r="K1432" s="3">
        <v>290</v>
      </c>
      <c r="L1432" s="3">
        <v>5.7</v>
      </c>
      <c r="M1432" s="3">
        <v>290</v>
      </c>
      <c r="N1432" s="3">
        <v>2.2999999999999998</v>
      </c>
      <c r="O1432" s="3">
        <v>2026</v>
      </c>
      <c r="P1432" s="3">
        <v>140</v>
      </c>
      <c r="Q1432" s="3">
        <v>-5.3</v>
      </c>
      <c r="R1432" s="3">
        <v>52</v>
      </c>
      <c r="S1432" s="3">
        <v>61.4</v>
      </c>
      <c r="T1432" s="3">
        <v>4.2</v>
      </c>
      <c r="U1432" s="3">
        <v>998.4</v>
      </c>
      <c r="V1432" s="3">
        <v>1028</v>
      </c>
      <c r="W1432" s="3">
        <v>1021.7</v>
      </c>
      <c r="X1432" s="3">
        <v>1024.8</v>
      </c>
      <c r="Y1432" s="3">
        <v>1.3</v>
      </c>
      <c r="Z1432" s="3">
        <v>-7.1</v>
      </c>
      <c r="AA1432">
        <v>36547</v>
      </c>
    </row>
    <row r="1433" spans="1:27" x14ac:dyDescent="0.3">
      <c r="A1433" s="2">
        <v>45263</v>
      </c>
      <c r="B1433">
        <v>0</v>
      </c>
      <c r="C1433">
        <v>0</v>
      </c>
      <c r="D1433">
        <f t="shared" si="45"/>
        <v>0</v>
      </c>
      <c r="E1433">
        <v>0</v>
      </c>
      <c r="F1433" s="3">
        <v>2.1</v>
      </c>
      <c r="G1433" s="3">
        <v>-5.0999999999999996</v>
      </c>
      <c r="H1433" s="3">
        <v>7.3</v>
      </c>
      <c r="I1433" s="3">
        <v>0.4</v>
      </c>
      <c r="J1433" s="3">
        <v>12.4</v>
      </c>
      <c r="K1433" s="3">
        <v>320</v>
      </c>
      <c r="L1433" s="3">
        <v>7.1</v>
      </c>
      <c r="M1433" s="3">
        <v>290</v>
      </c>
      <c r="N1433" s="3">
        <v>3.7</v>
      </c>
      <c r="O1433" s="3">
        <v>3187</v>
      </c>
      <c r="P1433" s="3">
        <v>290</v>
      </c>
      <c r="Q1433" s="3">
        <v>-8.1999999999999993</v>
      </c>
      <c r="R1433" s="3">
        <v>24</v>
      </c>
      <c r="S1433" s="3">
        <v>48.5</v>
      </c>
      <c r="T1433" s="3">
        <v>3.4</v>
      </c>
      <c r="U1433" s="3">
        <v>999.3</v>
      </c>
      <c r="V1433" s="3">
        <v>1027.3</v>
      </c>
      <c r="W1433" s="3">
        <v>1021.8</v>
      </c>
      <c r="X1433" s="3">
        <v>1025.7</v>
      </c>
      <c r="Y1433" s="3">
        <v>2</v>
      </c>
      <c r="Z1433" s="3">
        <v>-7.6</v>
      </c>
      <c r="AA1433">
        <v>36547</v>
      </c>
    </row>
    <row r="1434" spans="1:27" x14ac:dyDescent="0.3">
      <c r="A1434" s="2">
        <v>45264</v>
      </c>
      <c r="B1434">
        <v>58278.621250586533</v>
      </c>
      <c r="C1434">
        <v>47915</v>
      </c>
      <c r="D1434">
        <f t="shared" si="45"/>
        <v>187645552.69999999</v>
      </c>
      <c r="E1434">
        <v>189349700</v>
      </c>
      <c r="F1434" s="3">
        <v>0.2</v>
      </c>
      <c r="G1434" s="3">
        <v>-7.5</v>
      </c>
      <c r="H1434" s="3">
        <v>8.8000000000000007</v>
      </c>
      <c r="I1434" s="3">
        <v>0.4</v>
      </c>
      <c r="J1434" s="3">
        <v>8.9</v>
      </c>
      <c r="K1434" s="3">
        <v>290</v>
      </c>
      <c r="L1434" s="3">
        <v>6.2</v>
      </c>
      <c r="M1434" s="3">
        <v>320</v>
      </c>
      <c r="N1434" s="3">
        <v>1.8</v>
      </c>
      <c r="O1434" s="3">
        <v>1535</v>
      </c>
      <c r="P1434" s="3">
        <v>290</v>
      </c>
      <c r="Q1434" s="3">
        <v>-8</v>
      </c>
      <c r="R1434" s="3">
        <v>23</v>
      </c>
      <c r="S1434" s="3">
        <v>58.5</v>
      </c>
      <c r="T1434" s="3">
        <v>3.4</v>
      </c>
      <c r="U1434" s="3">
        <v>995.9</v>
      </c>
      <c r="V1434" s="3">
        <v>1027</v>
      </c>
      <c r="W1434" s="3">
        <v>1018.7</v>
      </c>
      <c r="X1434" s="3">
        <v>1022.4</v>
      </c>
      <c r="Y1434" s="3">
        <v>0.3</v>
      </c>
      <c r="Z1434" s="3">
        <v>-9.8000000000000007</v>
      </c>
      <c r="AA1434">
        <v>36547</v>
      </c>
    </row>
    <row r="1435" spans="1:27" x14ac:dyDescent="0.3">
      <c r="A1435" s="2">
        <v>45265</v>
      </c>
      <c r="B1435">
        <v>73516.218707560096</v>
      </c>
      <c r="C1435">
        <v>40640</v>
      </c>
      <c r="D1435">
        <f t="shared" si="45"/>
        <v>111494734.3</v>
      </c>
      <c r="E1435">
        <v>112507300</v>
      </c>
      <c r="F1435" s="3">
        <v>1.1000000000000001</v>
      </c>
      <c r="G1435" s="3">
        <v>-5.5</v>
      </c>
      <c r="H1435" s="3">
        <v>10.9</v>
      </c>
      <c r="I1435" s="3">
        <v>0.4</v>
      </c>
      <c r="J1435" s="3">
        <v>4</v>
      </c>
      <c r="K1435" s="3">
        <v>270</v>
      </c>
      <c r="L1435" s="3">
        <v>2.8</v>
      </c>
      <c r="M1435" s="3">
        <v>320</v>
      </c>
      <c r="N1435" s="3">
        <v>1.3</v>
      </c>
      <c r="O1435" s="3">
        <v>1107</v>
      </c>
      <c r="P1435" s="3">
        <v>320</v>
      </c>
      <c r="Q1435" s="3">
        <v>-4.5</v>
      </c>
      <c r="R1435" s="3">
        <v>32</v>
      </c>
      <c r="S1435" s="3">
        <v>69.3</v>
      </c>
      <c r="T1435" s="3">
        <v>4.4000000000000004</v>
      </c>
      <c r="U1435" s="3">
        <v>992.3</v>
      </c>
      <c r="V1435" s="3">
        <v>1021.3</v>
      </c>
      <c r="W1435" s="3">
        <v>1015.8</v>
      </c>
      <c r="X1435" s="3">
        <v>1018.6</v>
      </c>
      <c r="Y1435" s="3">
        <v>0.9</v>
      </c>
      <c r="Z1435" s="3">
        <v>-7.9</v>
      </c>
      <c r="AA1435">
        <v>36547</v>
      </c>
    </row>
    <row r="1436" spans="1:27" x14ac:dyDescent="0.3">
      <c r="A1436" s="2">
        <v>45266</v>
      </c>
      <c r="B1436">
        <v>64500.956659394593</v>
      </c>
      <c r="C1436">
        <v>52020</v>
      </c>
      <c r="D1436">
        <f t="shared" si="45"/>
        <v>190047934.90000001</v>
      </c>
      <c r="E1436">
        <v>191773900</v>
      </c>
      <c r="F1436" s="3">
        <v>2.4</v>
      </c>
      <c r="G1436" s="3">
        <v>-4.4000000000000004</v>
      </c>
      <c r="H1436" s="3">
        <v>8</v>
      </c>
      <c r="I1436" s="3">
        <v>1.4</v>
      </c>
      <c r="J1436" s="3">
        <v>17.399999999999999</v>
      </c>
      <c r="K1436" s="3">
        <v>290</v>
      </c>
      <c r="L1436" s="3">
        <v>9.1</v>
      </c>
      <c r="M1436" s="3">
        <v>290</v>
      </c>
      <c r="N1436" s="3">
        <v>1.4</v>
      </c>
      <c r="O1436" s="3">
        <v>1174</v>
      </c>
      <c r="P1436" s="3">
        <v>320</v>
      </c>
      <c r="Q1436" s="3">
        <v>-0.9</v>
      </c>
      <c r="R1436" s="3">
        <v>55</v>
      </c>
      <c r="S1436" s="3">
        <v>80.599999999999994</v>
      </c>
      <c r="T1436" s="3">
        <v>5.8</v>
      </c>
      <c r="U1436" s="3">
        <v>985.5</v>
      </c>
      <c r="V1436" s="3">
        <v>1017.9</v>
      </c>
      <c r="W1436" s="3">
        <v>1006.5</v>
      </c>
      <c r="X1436" s="3">
        <v>1011.5</v>
      </c>
      <c r="Y1436" s="3">
        <v>2.1</v>
      </c>
      <c r="Z1436" s="3">
        <v>-6.6</v>
      </c>
      <c r="AA1436">
        <v>36547</v>
      </c>
    </row>
    <row r="1437" spans="1:27" x14ac:dyDescent="0.3">
      <c r="A1437" s="2">
        <v>45267</v>
      </c>
      <c r="B1437">
        <v>72655.094640742711</v>
      </c>
      <c r="C1437">
        <v>48172</v>
      </c>
      <c r="D1437">
        <f t="shared" si="45"/>
        <v>176408901</v>
      </c>
      <c r="E1437">
        <v>178011000</v>
      </c>
      <c r="F1437" s="3">
        <v>4.5</v>
      </c>
      <c r="G1437" s="3">
        <v>-0.7</v>
      </c>
      <c r="H1437" s="3">
        <v>10</v>
      </c>
      <c r="I1437" s="3">
        <v>1.4</v>
      </c>
      <c r="J1437" s="3">
        <v>18.100000000000001</v>
      </c>
      <c r="K1437" s="3">
        <v>290</v>
      </c>
      <c r="L1437" s="3">
        <v>11.4</v>
      </c>
      <c r="M1437" s="3">
        <v>290</v>
      </c>
      <c r="N1437" s="3">
        <v>5.2</v>
      </c>
      <c r="O1437" s="3">
        <v>4470</v>
      </c>
      <c r="P1437" s="3">
        <v>320</v>
      </c>
      <c r="Q1437" s="3">
        <v>-4.4000000000000004</v>
      </c>
      <c r="R1437" s="3">
        <v>30</v>
      </c>
      <c r="S1437" s="3">
        <v>55.3</v>
      </c>
      <c r="T1437" s="3">
        <v>4.5</v>
      </c>
      <c r="U1437" s="3">
        <v>989.4</v>
      </c>
      <c r="V1437" s="3">
        <v>1019.7</v>
      </c>
      <c r="W1437" s="3">
        <v>1006.8</v>
      </c>
      <c r="X1437" s="3">
        <v>1015.3</v>
      </c>
      <c r="Y1437" s="3">
        <v>3.1</v>
      </c>
      <c r="Z1437" s="3">
        <v>-2.5</v>
      </c>
      <c r="AA1437">
        <v>36547</v>
      </c>
    </row>
    <row r="1438" spans="1:27" x14ac:dyDescent="0.3">
      <c r="A1438" s="2">
        <v>45268</v>
      </c>
      <c r="B1438">
        <v>75125.981342719591</v>
      </c>
      <c r="C1438">
        <v>46439</v>
      </c>
      <c r="D1438">
        <f t="shared" si="45"/>
        <v>164025662.30000001</v>
      </c>
      <c r="E1438">
        <v>165515300</v>
      </c>
      <c r="F1438" s="3">
        <v>4.2</v>
      </c>
      <c r="G1438" s="3">
        <v>-3</v>
      </c>
      <c r="H1438" s="3">
        <v>13.7</v>
      </c>
      <c r="I1438" s="3">
        <v>1.4</v>
      </c>
      <c r="J1438" s="3">
        <v>4.5999999999999996</v>
      </c>
      <c r="K1438" s="3">
        <v>290</v>
      </c>
      <c r="L1438" s="3">
        <v>3.2</v>
      </c>
      <c r="M1438" s="3">
        <v>320</v>
      </c>
      <c r="N1438" s="3">
        <v>1.6</v>
      </c>
      <c r="O1438" s="3">
        <v>1413</v>
      </c>
      <c r="P1438" s="3">
        <v>320</v>
      </c>
      <c r="Q1438" s="3">
        <v>0.5</v>
      </c>
      <c r="R1438" s="3">
        <v>48</v>
      </c>
      <c r="S1438" s="3">
        <v>79.900000000000006</v>
      </c>
      <c r="T1438" s="3">
        <v>6.4</v>
      </c>
      <c r="U1438" s="3">
        <v>990.8</v>
      </c>
      <c r="V1438" s="3">
        <v>1020.3</v>
      </c>
      <c r="W1438" s="3">
        <v>1012.9</v>
      </c>
      <c r="X1438" s="3">
        <v>1016.7</v>
      </c>
      <c r="Y1438" s="3">
        <v>3.1</v>
      </c>
      <c r="Z1438" s="3">
        <v>-5.4</v>
      </c>
      <c r="AA1438">
        <v>36547</v>
      </c>
    </row>
    <row r="1439" spans="1:27" x14ac:dyDescent="0.3">
      <c r="A1439" s="2">
        <v>45269</v>
      </c>
      <c r="B1439">
        <v>57964.456199828543</v>
      </c>
      <c r="C1439">
        <v>16780</v>
      </c>
      <c r="D1439">
        <f t="shared" si="45"/>
        <v>82755833.400000006</v>
      </c>
      <c r="E1439">
        <v>83507400</v>
      </c>
      <c r="F1439" s="3">
        <v>7.1</v>
      </c>
      <c r="G1439" s="3">
        <v>0.4</v>
      </c>
      <c r="H1439" s="3">
        <v>16.399999999999999</v>
      </c>
      <c r="I1439" s="3">
        <v>1.4</v>
      </c>
      <c r="J1439" s="3">
        <v>3.8</v>
      </c>
      <c r="K1439" s="3">
        <v>290</v>
      </c>
      <c r="L1439" s="3">
        <v>3</v>
      </c>
      <c r="M1439" s="3">
        <v>320</v>
      </c>
      <c r="N1439" s="3">
        <v>1.4</v>
      </c>
      <c r="O1439" s="3">
        <v>1241</v>
      </c>
      <c r="P1439" s="3">
        <v>320</v>
      </c>
      <c r="Q1439" s="3">
        <v>4.9000000000000004</v>
      </c>
      <c r="R1439" s="3">
        <v>58</v>
      </c>
      <c r="S1439" s="3">
        <v>88.4</v>
      </c>
      <c r="T1439" s="3">
        <v>8.6999999999999993</v>
      </c>
      <c r="U1439" s="3">
        <v>993.3</v>
      </c>
      <c r="V1439" s="3">
        <v>1022.3</v>
      </c>
      <c r="W1439" s="3">
        <v>1015.6</v>
      </c>
      <c r="X1439" s="3">
        <v>1019.1</v>
      </c>
      <c r="Y1439" s="3">
        <v>5.0999999999999996</v>
      </c>
      <c r="Z1439" s="3">
        <v>-2.5</v>
      </c>
      <c r="AA1439">
        <v>36547</v>
      </c>
    </row>
    <row r="1440" spans="1:27" x14ac:dyDescent="0.3">
      <c r="A1440" s="2">
        <v>45270</v>
      </c>
      <c r="B1440">
        <v>0</v>
      </c>
      <c r="C1440">
        <v>0</v>
      </c>
      <c r="D1440">
        <f t="shared" si="45"/>
        <v>0</v>
      </c>
      <c r="E1440">
        <v>0</v>
      </c>
      <c r="F1440" s="3">
        <v>8.9</v>
      </c>
      <c r="G1440" s="3">
        <v>1.8</v>
      </c>
      <c r="H1440" s="3">
        <v>14.9</v>
      </c>
      <c r="I1440" s="3">
        <v>1.4</v>
      </c>
      <c r="J1440" s="3">
        <v>3.5</v>
      </c>
      <c r="K1440" s="3">
        <v>110</v>
      </c>
      <c r="L1440" s="3">
        <v>2.5</v>
      </c>
      <c r="M1440" s="3">
        <v>290</v>
      </c>
      <c r="N1440" s="3">
        <v>1</v>
      </c>
      <c r="O1440" s="3">
        <v>871</v>
      </c>
      <c r="P1440" s="3">
        <v>320</v>
      </c>
      <c r="Q1440" s="3">
        <v>5.9</v>
      </c>
      <c r="R1440" s="3">
        <v>64</v>
      </c>
      <c r="S1440" s="3">
        <v>83.1</v>
      </c>
      <c r="T1440" s="3">
        <v>9.4</v>
      </c>
      <c r="U1440" s="3">
        <v>998.3</v>
      </c>
      <c r="V1440" s="3">
        <v>1025.8</v>
      </c>
      <c r="W1440" s="3">
        <v>1021.8</v>
      </c>
      <c r="X1440" s="3">
        <v>1023.9</v>
      </c>
      <c r="Y1440" s="3">
        <v>7.2</v>
      </c>
      <c r="Z1440" s="3">
        <v>-1.2</v>
      </c>
      <c r="AA1440">
        <v>36547</v>
      </c>
    </row>
    <row r="1441" spans="1:27" x14ac:dyDescent="0.3">
      <c r="A1441" s="2">
        <v>45271</v>
      </c>
      <c r="B1441">
        <v>72639.722892690028</v>
      </c>
      <c r="C1441">
        <v>69523</v>
      </c>
      <c r="D1441">
        <f t="shared" si="45"/>
        <v>276709200.19999999</v>
      </c>
      <c r="E1441">
        <v>279222200</v>
      </c>
      <c r="F1441" s="3">
        <v>9.8000000000000007</v>
      </c>
      <c r="G1441" s="3">
        <v>8.5</v>
      </c>
      <c r="H1441" s="3">
        <v>11.6</v>
      </c>
      <c r="I1441" s="3">
        <v>38.4</v>
      </c>
      <c r="J1441" s="3">
        <v>4.3</v>
      </c>
      <c r="K1441" s="3">
        <v>320</v>
      </c>
      <c r="L1441" s="3">
        <v>3</v>
      </c>
      <c r="M1441" s="3">
        <v>290</v>
      </c>
      <c r="N1441" s="3">
        <v>1.1000000000000001</v>
      </c>
      <c r="O1441" s="3">
        <v>977</v>
      </c>
      <c r="P1441" s="3">
        <v>320</v>
      </c>
      <c r="Q1441" s="3">
        <v>8.8000000000000007</v>
      </c>
      <c r="R1441" s="3">
        <v>73</v>
      </c>
      <c r="S1441" s="3">
        <v>94.5</v>
      </c>
      <c r="T1441" s="3">
        <v>11.4</v>
      </c>
      <c r="U1441" s="3">
        <v>993.2</v>
      </c>
      <c r="V1441" s="3">
        <v>1024.8</v>
      </c>
      <c r="W1441" s="3">
        <v>1013.5</v>
      </c>
      <c r="X1441" s="3">
        <v>1018.7</v>
      </c>
      <c r="Y1441" s="3">
        <v>9.1999999999999993</v>
      </c>
      <c r="Z1441" s="3">
        <v>7.5</v>
      </c>
      <c r="AA1441">
        <v>36547</v>
      </c>
    </row>
    <row r="1442" spans="1:27" x14ac:dyDescent="0.3">
      <c r="A1442" s="2">
        <v>45272</v>
      </c>
      <c r="B1442">
        <v>77135.498867005517</v>
      </c>
      <c r="C1442">
        <v>50398</v>
      </c>
      <c r="D1442">
        <f t="shared" si="45"/>
        <v>164248736.40000001</v>
      </c>
      <c r="E1442">
        <v>165740400</v>
      </c>
      <c r="F1442" s="3">
        <v>5.6</v>
      </c>
      <c r="G1442" s="3">
        <v>0.7</v>
      </c>
      <c r="H1442" s="3">
        <v>9.3000000000000007</v>
      </c>
      <c r="I1442" s="3">
        <v>0.1</v>
      </c>
      <c r="J1442" s="3">
        <v>7.2</v>
      </c>
      <c r="K1442" s="3">
        <v>20</v>
      </c>
      <c r="L1442" s="3">
        <v>4.4000000000000004</v>
      </c>
      <c r="M1442" s="3">
        <v>50</v>
      </c>
      <c r="N1442" s="3">
        <v>1.5</v>
      </c>
      <c r="O1442" s="3">
        <v>1266</v>
      </c>
      <c r="P1442" s="3">
        <v>160</v>
      </c>
      <c r="Q1442" s="3">
        <v>2.2999999999999998</v>
      </c>
      <c r="R1442" s="3">
        <v>59</v>
      </c>
      <c r="S1442" s="3">
        <v>80.5</v>
      </c>
      <c r="T1442" s="3">
        <v>7.2</v>
      </c>
      <c r="U1442" s="3">
        <v>995.5</v>
      </c>
      <c r="V1442" s="3">
        <v>1028.4000000000001</v>
      </c>
      <c r="W1442" s="3">
        <v>1013.6</v>
      </c>
      <c r="X1442" s="3">
        <v>1021.4</v>
      </c>
      <c r="Y1442" s="3">
        <v>6.6</v>
      </c>
      <c r="Z1442" s="3">
        <v>-0.6</v>
      </c>
      <c r="AA1442">
        <v>36547</v>
      </c>
    </row>
    <row r="1443" spans="1:27" x14ac:dyDescent="0.3">
      <c r="A1443" s="2">
        <v>45273</v>
      </c>
      <c r="B1443">
        <v>70849.329044399361</v>
      </c>
      <c r="C1443">
        <v>96910</v>
      </c>
      <c r="D1443">
        <f t="shared" si="45"/>
        <v>330819187.60000002</v>
      </c>
      <c r="E1443">
        <v>333823600</v>
      </c>
      <c r="F1443" s="3">
        <v>4.3</v>
      </c>
      <c r="G1443" s="3">
        <v>-1.9</v>
      </c>
      <c r="H1443" s="3">
        <v>10.9</v>
      </c>
      <c r="I1443" s="3">
        <v>0.1</v>
      </c>
      <c r="J1443" s="3">
        <v>3.9</v>
      </c>
      <c r="K1443" s="3">
        <v>140</v>
      </c>
      <c r="L1443" s="3">
        <v>3</v>
      </c>
      <c r="M1443" s="3">
        <v>320</v>
      </c>
      <c r="N1443" s="3">
        <v>1.4</v>
      </c>
      <c r="O1443" s="3">
        <v>1191</v>
      </c>
      <c r="P1443" s="3">
        <v>320</v>
      </c>
      <c r="Q1443" s="3">
        <v>2.1</v>
      </c>
      <c r="R1443" s="3">
        <v>55</v>
      </c>
      <c r="S1443" s="3">
        <v>87.4</v>
      </c>
      <c r="T1443" s="3">
        <v>7.1</v>
      </c>
      <c r="U1443" s="3">
        <v>1003.3</v>
      </c>
      <c r="V1443" s="3">
        <v>1030.5999999999999</v>
      </c>
      <c r="W1443" s="3">
        <v>1028.0999999999999</v>
      </c>
      <c r="X1443" s="3">
        <v>1029.5</v>
      </c>
      <c r="Y1443" s="3">
        <v>3.9</v>
      </c>
      <c r="Z1443" s="3">
        <v>-5.6</v>
      </c>
      <c r="AA1443">
        <v>36547</v>
      </c>
    </row>
    <row r="1444" spans="1:27" x14ac:dyDescent="0.3">
      <c r="A1444" s="2">
        <v>45274</v>
      </c>
      <c r="B1444">
        <v>73492.883020841051</v>
      </c>
      <c r="C1444">
        <v>79540</v>
      </c>
      <c r="D1444">
        <f t="shared" si="45"/>
        <v>254737640.09999999</v>
      </c>
      <c r="E1444">
        <v>257051100</v>
      </c>
      <c r="F1444" s="3">
        <v>7.5</v>
      </c>
      <c r="G1444" s="3">
        <v>4.2</v>
      </c>
      <c r="H1444" s="3">
        <v>10.3</v>
      </c>
      <c r="I1444" s="3">
        <v>24</v>
      </c>
      <c r="J1444" s="3">
        <v>3.8</v>
      </c>
      <c r="K1444" s="3">
        <v>250</v>
      </c>
      <c r="L1444" s="3">
        <v>2.6</v>
      </c>
      <c r="M1444" s="3">
        <v>320</v>
      </c>
      <c r="N1444" s="3">
        <v>0.9</v>
      </c>
      <c r="O1444" s="3">
        <v>762</v>
      </c>
      <c r="P1444" s="3">
        <v>320</v>
      </c>
      <c r="Q1444" s="3">
        <v>6.6</v>
      </c>
      <c r="R1444" s="3">
        <v>69</v>
      </c>
      <c r="S1444" s="3">
        <v>95</v>
      </c>
      <c r="T1444" s="3">
        <v>9.8000000000000007</v>
      </c>
      <c r="U1444" s="3">
        <v>999.1</v>
      </c>
      <c r="V1444" s="3">
        <v>1030.3</v>
      </c>
      <c r="W1444" s="3">
        <v>1018.3</v>
      </c>
      <c r="X1444" s="3">
        <v>1024.9000000000001</v>
      </c>
      <c r="Y1444" s="3">
        <v>7.3</v>
      </c>
      <c r="Z1444" s="3">
        <v>2.6</v>
      </c>
      <c r="AA1444">
        <v>36547</v>
      </c>
    </row>
    <row r="1445" spans="1:27" x14ac:dyDescent="0.3">
      <c r="A1445" s="2">
        <v>45275</v>
      </c>
      <c r="B1445">
        <v>72524.739886548356</v>
      </c>
      <c r="C1445">
        <v>70836</v>
      </c>
      <c r="D1445">
        <f t="shared" si="45"/>
        <v>247370645.19999999</v>
      </c>
      <c r="E1445">
        <v>249617200</v>
      </c>
      <c r="F1445" s="3">
        <v>7</v>
      </c>
      <c r="G1445" s="3">
        <v>4.7</v>
      </c>
      <c r="H1445" s="3">
        <v>8.9</v>
      </c>
      <c r="I1445" s="3">
        <v>34.5</v>
      </c>
      <c r="J1445" s="3">
        <v>5.3</v>
      </c>
      <c r="K1445" s="3">
        <v>290</v>
      </c>
      <c r="L1445" s="3">
        <v>2.9</v>
      </c>
      <c r="M1445" s="3">
        <v>160</v>
      </c>
      <c r="N1445" s="3">
        <v>1</v>
      </c>
      <c r="O1445" s="3">
        <v>888</v>
      </c>
      <c r="P1445" s="3">
        <v>160</v>
      </c>
      <c r="Q1445" s="3">
        <v>6.9</v>
      </c>
      <c r="R1445" s="3">
        <v>100</v>
      </c>
      <c r="S1445" s="3">
        <v>100</v>
      </c>
      <c r="T1445" s="3">
        <v>10</v>
      </c>
      <c r="U1445" s="3">
        <v>987.1</v>
      </c>
      <c r="V1445" s="3">
        <v>1018.3</v>
      </c>
      <c r="W1445" s="3">
        <v>1009</v>
      </c>
      <c r="X1445" s="3">
        <v>1012.7</v>
      </c>
      <c r="Y1445" s="3">
        <v>8</v>
      </c>
      <c r="Z1445" s="3">
        <v>4.7</v>
      </c>
      <c r="AA1445">
        <v>36547</v>
      </c>
    </row>
    <row r="1446" spans="1:27" x14ac:dyDescent="0.3">
      <c r="A1446" s="2">
        <v>45276</v>
      </c>
      <c r="B1446">
        <v>64131.170079738753</v>
      </c>
      <c r="C1446">
        <v>16475</v>
      </c>
      <c r="D1446">
        <f t="shared" si="45"/>
        <v>47027706.799999997</v>
      </c>
      <c r="E1446">
        <v>47454800</v>
      </c>
      <c r="F1446" s="3">
        <v>-1.9</v>
      </c>
      <c r="G1446" s="3">
        <v>-7.8</v>
      </c>
      <c r="H1446" s="3">
        <v>5.5</v>
      </c>
      <c r="I1446" s="3">
        <v>1</v>
      </c>
      <c r="J1446" s="3">
        <v>21</v>
      </c>
      <c r="K1446" s="3">
        <v>290</v>
      </c>
      <c r="L1446" s="3">
        <v>12.3</v>
      </c>
      <c r="M1446" s="3">
        <v>320</v>
      </c>
      <c r="N1446" s="3">
        <v>6.6</v>
      </c>
      <c r="O1446" s="3">
        <v>5706</v>
      </c>
      <c r="P1446" s="3">
        <v>290</v>
      </c>
      <c r="Q1446" s="3">
        <v>-6</v>
      </c>
      <c r="R1446" s="3">
        <v>45</v>
      </c>
      <c r="S1446" s="3">
        <v>74.099999999999994</v>
      </c>
      <c r="T1446" s="3">
        <v>4.3</v>
      </c>
      <c r="U1446" s="3">
        <v>992.2</v>
      </c>
      <c r="V1446" s="3">
        <v>1026.4000000000001</v>
      </c>
      <c r="W1446" s="3">
        <v>1013.4</v>
      </c>
      <c r="X1446" s="3">
        <v>1018.8</v>
      </c>
      <c r="Y1446" s="3">
        <v>1.7</v>
      </c>
      <c r="Z1446" s="3">
        <v>-8.3000000000000007</v>
      </c>
      <c r="AA1446">
        <v>36547</v>
      </c>
    </row>
    <row r="1447" spans="1:27" x14ac:dyDescent="0.3">
      <c r="A1447" s="2">
        <v>45277</v>
      </c>
      <c r="B1447">
        <v>0</v>
      </c>
      <c r="C1447">
        <v>0</v>
      </c>
      <c r="D1447">
        <f t="shared" si="45"/>
        <v>0</v>
      </c>
      <c r="E1447">
        <v>0</v>
      </c>
      <c r="F1447" s="3">
        <v>-8.6</v>
      </c>
      <c r="G1447" s="3">
        <v>-10.5</v>
      </c>
      <c r="H1447" s="3">
        <v>-6.3</v>
      </c>
      <c r="I1447" s="3">
        <v>1</v>
      </c>
      <c r="J1447" s="3">
        <v>19.2</v>
      </c>
      <c r="K1447" s="3">
        <v>290</v>
      </c>
      <c r="L1447" s="3">
        <v>11</v>
      </c>
      <c r="M1447" s="3">
        <v>290</v>
      </c>
      <c r="N1447" s="3">
        <v>6.3</v>
      </c>
      <c r="O1447" s="3">
        <v>5434</v>
      </c>
      <c r="P1447" s="3">
        <v>290</v>
      </c>
      <c r="Q1447" s="3">
        <v>-18.100000000000001</v>
      </c>
      <c r="R1447" s="3">
        <v>35</v>
      </c>
      <c r="S1447" s="3">
        <v>46.4</v>
      </c>
      <c r="T1447" s="3">
        <v>1.5</v>
      </c>
      <c r="U1447" s="3">
        <v>1004.1</v>
      </c>
      <c r="V1447" s="3">
        <v>1035.9000000000001</v>
      </c>
      <c r="W1447" s="3">
        <v>1026.4000000000001</v>
      </c>
      <c r="X1447" s="3">
        <v>1031.8</v>
      </c>
      <c r="Y1447" s="3">
        <v>-1.6</v>
      </c>
      <c r="Z1447" s="3">
        <v>-10.8</v>
      </c>
      <c r="AA1447">
        <v>36547</v>
      </c>
    </row>
    <row r="1448" spans="1:27" x14ac:dyDescent="0.3">
      <c r="A1448" s="2">
        <v>45278</v>
      </c>
      <c r="B1448">
        <v>62442.487256902743</v>
      </c>
      <c r="C1448">
        <v>46580</v>
      </c>
      <c r="D1448">
        <f t="shared" si="45"/>
        <v>166120339</v>
      </c>
      <c r="E1448">
        <v>167629000</v>
      </c>
      <c r="F1448" s="3">
        <v>-6.7</v>
      </c>
      <c r="G1448" s="3">
        <v>-12.2</v>
      </c>
      <c r="H1448" s="3">
        <v>-2.4</v>
      </c>
      <c r="I1448" s="3">
        <v>1</v>
      </c>
      <c r="J1448" s="3">
        <v>10.4</v>
      </c>
      <c r="K1448" s="3">
        <v>320</v>
      </c>
      <c r="L1448" s="3">
        <v>7.4</v>
      </c>
      <c r="M1448" s="3">
        <v>320</v>
      </c>
      <c r="N1448" s="3">
        <v>2.5</v>
      </c>
      <c r="O1448" s="3">
        <v>2175</v>
      </c>
      <c r="P1448" s="3">
        <v>320</v>
      </c>
      <c r="Q1448" s="3">
        <v>-14.6</v>
      </c>
      <c r="R1448" s="3">
        <v>32</v>
      </c>
      <c r="S1448" s="3">
        <v>55.3</v>
      </c>
      <c r="T1448" s="3">
        <v>2</v>
      </c>
      <c r="U1448" s="3">
        <v>1006.5</v>
      </c>
      <c r="V1448" s="3">
        <v>1037.3</v>
      </c>
      <c r="W1448" s="3">
        <v>1031.9000000000001</v>
      </c>
      <c r="X1448" s="3">
        <v>1034</v>
      </c>
      <c r="Y1448" s="3">
        <v>-3.3</v>
      </c>
      <c r="Z1448" s="3">
        <v>-14</v>
      </c>
      <c r="AA1448">
        <v>36547</v>
      </c>
    </row>
    <row r="1449" spans="1:27" x14ac:dyDescent="0.3">
      <c r="A1449" s="2">
        <v>45279</v>
      </c>
      <c r="B1449">
        <v>75190.677897214904</v>
      </c>
      <c r="C1449">
        <v>39259</v>
      </c>
      <c r="D1449">
        <f t="shared" si="45"/>
        <v>125551474.7</v>
      </c>
      <c r="E1449">
        <v>126691700</v>
      </c>
      <c r="F1449" s="3">
        <v>-2.5</v>
      </c>
      <c r="G1449" s="3">
        <v>-8.6999999999999993</v>
      </c>
      <c r="H1449" s="3">
        <v>2.6</v>
      </c>
      <c r="I1449" s="3">
        <v>1</v>
      </c>
      <c r="J1449" s="3">
        <v>8.6999999999999993</v>
      </c>
      <c r="K1449" s="3">
        <v>320</v>
      </c>
      <c r="L1449" s="3">
        <v>5.8</v>
      </c>
      <c r="M1449" s="3">
        <v>320</v>
      </c>
      <c r="N1449" s="3">
        <v>1.8</v>
      </c>
      <c r="O1449" s="3">
        <v>1593</v>
      </c>
      <c r="P1449" s="3">
        <v>290</v>
      </c>
      <c r="Q1449" s="3">
        <v>-8.8000000000000007</v>
      </c>
      <c r="R1449" s="3">
        <v>40</v>
      </c>
      <c r="S1449" s="3">
        <v>63.1</v>
      </c>
      <c r="T1449" s="3">
        <v>3.2</v>
      </c>
      <c r="U1449" s="3">
        <v>1001.2</v>
      </c>
      <c r="V1449" s="3">
        <v>1032.3</v>
      </c>
      <c r="W1449" s="3">
        <v>1025.3</v>
      </c>
      <c r="X1449" s="3">
        <v>1028.0999999999999</v>
      </c>
      <c r="Y1449" s="3">
        <v>-1.3</v>
      </c>
      <c r="Z1449" s="3">
        <v>-10.7</v>
      </c>
      <c r="AA1449">
        <v>36547</v>
      </c>
    </row>
    <row r="1450" spans="1:27" x14ac:dyDescent="0.3">
      <c r="A1450" s="2">
        <v>45280</v>
      </c>
      <c r="B1450">
        <v>80856.181600356882</v>
      </c>
      <c r="C1450">
        <v>59310</v>
      </c>
      <c r="D1450">
        <f t="shared" si="45"/>
        <v>225773980.40000001</v>
      </c>
      <c r="E1450">
        <v>227824400</v>
      </c>
      <c r="F1450" s="3">
        <v>-5.3</v>
      </c>
      <c r="G1450" s="3">
        <v>-9.5</v>
      </c>
      <c r="H1450" s="3">
        <v>-1.5</v>
      </c>
      <c r="I1450" s="3">
        <v>1</v>
      </c>
      <c r="J1450" s="3">
        <v>13.9</v>
      </c>
      <c r="K1450" s="3">
        <v>320</v>
      </c>
      <c r="L1450" s="3">
        <v>8.6</v>
      </c>
      <c r="M1450" s="3">
        <v>320</v>
      </c>
      <c r="N1450" s="3">
        <v>5.4</v>
      </c>
      <c r="O1450" s="3">
        <v>4688</v>
      </c>
      <c r="P1450" s="3">
        <v>290</v>
      </c>
      <c r="Q1450" s="3">
        <v>-11.7</v>
      </c>
      <c r="R1450" s="3">
        <v>47</v>
      </c>
      <c r="S1450" s="3">
        <v>60.6</v>
      </c>
      <c r="T1450" s="3">
        <v>2.6</v>
      </c>
      <c r="U1450" s="3">
        <v>998</v>
      </c>
      <c r="V1450" s="3">
        <v>1026.5999999999999</v>
      </c>
      <c r="W1450" s="3">
        <v>1023.5</v>
      </c>
      <c r="X1450" s="3">
        <v>1025.0999999999999</v>
      </c>
      <c r="Y1450" s="3">
        <v>-2.2000000000000002</v>
      </c>
      <c r="Z1450" s="3">
        <v>-10</v>
      </c>
      <c r="AA1450">
        <v>36547</v>
      </c>
    </row>
    <row r="1451" spans="1:27" x14ac:dyDescent="0.3">
      <c r="A1451" s="2">
        <v>45281</v>
      </c>
      <c r="B1451">
        <v>73436.498543945156</v>
      </c>
      <c r="C1451">
        <v>45285</v>
      </c>
      <c r="D1451">
        <f t="shared" si="45"/>
        <v>168194006.5</v>
      </c>
      <c r="E1451">
        <v>169721500</v>
      </c>
      <c r="F1451" s="3">
        <v>-9.6</v>
      </c>
      <c r="G1451" s="3">
        <v>-11.7</v>
      </c>
      <c r="H1451" s="3">
        <v>-6.9</v>
      </c>
      <c r="I1451" s="3">
        <v>1</v>
      </c>
      <c r="J1451" s="3">
        <v>14.7</v>
      </c>
      <c r="K1451" s="3">
        <v>290</v>
      </c>
      <c r="L1451" s="3">
        <v>9.1</v>
      </c>
      <c r="M1451" s="3">
        <v>290</v>
      </c>
      <c r="N1451" s="3">
        <v>6.4</v>
      </c>
      <c r="O1451" s="3">
        <v>5532</v>
      </c>
      <c r="P1451" s="3">
        <v>290</v>
      </c>
      <c r="Q1451" s="3">
        <v>-18.899999999999999</v>
      </c>
      <c r="R1451" s="3">
        <v>35</v>
      </c>
      <c r="S1451" s="3">
        <v>47</v>
      </c>
      <c r="T1451" s="3">
        <v>1.4</v>
      </c>
      <c r="U1451" s="3">
        <v>1000.6</v>
      </c>
      <c r="V1451" s="3">
        <v>1030.7</v>
      </c>
      <c r="W1451" s="3">
        <v>1025.3</v>
      </c>
      <c r="X1451" s="3">
        <v>1028.2</v>
      </c>
      <c r="Y1451" s="3">
        <v>-7.3</v>
      </c>
      <c r="Z1451" s="3">
        <v>-11.9</v>
      </c>
      <c r="AA1451">
        <v>36547</v>
      </c>
    </row>
    <row r="1452" spans="1:27" x14ac:dyDescent="0.3">
      <c r="A1452" s="2">
        <v>45282</v>
      </c>
      <c r="B1452">
        <v>48481.880292466129</v>
      </c>
      <c r="C1452">
        <v>8090</v>
      </c>
      <c r="D1452">
        <f t="shared" si="45"/>
        <v>30471069.800000001</v>
      </c>
      <c r="E1452">
        <v>30747800</v>
      </c>
      <c r="F1452" s="3">
        <v>-9.9</v>
      </c>
      <c r="G1452" s="3">
        <v>-13.2</v>
      </c>
      <c r="H1452" s="3">
        <v>-6.9</v>
      </c>
      <c r="I1452" s="3">
        <v>1</v>
      </c>
      <c r="J1452" s="3">
        <v>16.7</v>
      </c>
      <c r="K1452" s="3">
        <v>320</v>
      </c>
      <c r="L1452" s="3">
        <v>11.3</v>
      </c>
      <c r="M1452" s="3">
        <v>290</v>
      </c>
      <c r="N1452" s="3">
        <v>6.9</v>
      </c>
      <c r="O1452" s="3">
        <v>5952</v>
      </c>
      <c r="P1452" s="3">
        <v>290</v>
      </c>
      <c r="Q1452" s="3">
        <v>-19.3</v>
      </c>
      <c r="R1452" s="3">
        <v>34</v>
      </c>
      <c r="S1452" s="3">
        <v>46.8</v>
      </c>
      <c r="T1452" s="3">
        <v>1.3</v>
      </c>
      <c r="U1452" s="3">
        <v>1006.5</v>
      </c>
      <c r="V1452" s="3">
        <v>1037.7</v>
      </c>
      <c r="W1452" s="3">
        <v>1030</v>
      </c>
      <c r="X1452" s="3">
        <v>1034.3</v>
      </c>
      <c r="Y1452" s="3">
        <v>-8.1999999999999993</v>
      </c>
      <c r="Z1452" s="3">
        <v>-13.3</v>
      </c>
      <c r="AA1452">
        <v>36547</v>
      </c>
    </row>
    <row r="1453" spans="1:27" x14ac:dyDescent="0.3">
      <c r="A1453" s="2">
        <v>45283</v>
      </c>
      <c r="B1453">
        <v>59836.309523809527</v>
      </c>
      <c r="C1453">
        <v>2880</v>
      </c>
      <c r="D1453">
        <f t="shared" si="45"/>
        <v>11331985.9</v>
      </c>
      <c r="E1453">
        <v>11434900</v>
      </c>
      <c r="F1453" s="3">
        <v>-8</v>
      </c>
      <c r="G1453" s="3">
        <v>-14.2</v>
      </c>
      <c r="H1453" s="3">
        <v>-0.8</v>
      </c>
      <c r="I1453" s="3">
        <v>1</v>
      </c>
      <c r="J1453" s="3">
        <v>9.5</v>
      </c>
      <c r="K1453" s="3">
        <v>290</v>
      </c>
      <c r="L1453" s="3">
        <v>5.8</v>
      </c>
      <c r="M1453" s="3">
        <v>290</v>
      </c>
      <c r="N1453" s="3">
        <v>1.8</v>
      </c>
      <c r="O1453" s="3">
        <v>1584</v>
      </c>
      <c r="P1453" s="3">
        <v>290</v>
      </c>
      <c r="Q1453" s="3">
        <v>-15.3</v>
      </c>
      <c r="R1453" s="3">
        <v>24</v>
      </c>
      <c r="S1453" s="3">
        <v>58.8</v>
      </c>
      <c r="T1453" s="3">
        <v>1.9</v>
      </c>
      <c r="U1453" s="3">
        <v>1009</v>
      </c>
      <c r="V1453" s="3">
        <v>1039.7</v>
      </c>
      <c r="W1453" s="3">
        <v>1034.8</v>
      </c>
      <c r="X1453" s="3">
        <v>1036.8</v>
      </c>
      <c r="Y1453" s="3">
        <v>-6.8</v>
      </c>
      <c r="Z1453" s="3">
        <v>-16.3</v>
      </c>
      <c r="AA1453">
        <v>36547</v>
      </c>
    </row>
    <row r="1454" spans="1:27" x14ac:dyDescent="0.3">
      <c r="A1454" s="2">
        <v>45284</v>
      </c>
      <c r="B1454">
        <v>0</v>
      </c>
      <c r="C1454">
        <v>0</v>
      </c>
      <c r="D1454">
        <f t="shared" si="45"/>
        <v>0</v>
      </c>
      <c r="E1454">
        <v>0</v>
      </c>
      <c r="F1454" s="3">
        <v>-4.5999999999999996</v>
      </c>
      <c r="G1454" s="3">
        <v>-9.3000000000000007</v>
      </c>
      <c r="H1454" s="3">
        <v>1</v>
      </c>
      <c r="I1454" s="3">
        <v>1</v>
      </c>
      <c r="J1454" s="3">
        <v>9.3000000000000007</v>
      </c>
      <c r="K1454" s="3">
        <v>320</v>
      </c>
      <c r="L1454" s="3">
        <v>6.2</v>
      </c>
      <c r="M1454" s="3">
        <v>320</v>
      </c>
      <c r="N1454" s="3">
        <v>1.8</v>
      </c>
      <c r="O1454" s="3">
        <v>1584</v>
      </c>
      <c r="P1454" s="3">
        <v>320</v>
      </c>
      <c r="Q1454" s="3">
        <v>-8.9</v>
      </c>
      <c r="R1454" s="3">
        <v>51</v>
      </c>
      <c r="S1454" s="3">
        <v>72.599999999999994</v>
      </c>
      <c r="T1454" s="3">
        <v>3.1</v>
      </c>
      <c r="U1454" s="3">
        <v>1004.2</v>
      </c>
      <c r="V1454" s="3">
        <v>1035.4000000000001</v>
      </c>
      <c r="W1454" s="3">
        <v>1029.4000000000001</v>
      </c>
      <c r="X1454" s="3">
        <v>1031.4000000000001</v>
      </c>
      <c r="Y1454" s="3">
        <v>-3.3</v>
      </c>
      <c r="Z1454" s="3">
        <v>-11.6</v>
      </c>
      <c r="AA1454">
        <v>36547</v>
      </c>
    </row>
    <row r="1455" spans="1:27" x14ac:dyDescent="0.3">
      <c r="A1455" s="2">
        <v>45285</v>
      </c>
      <c r="B1455">
        <v>79744.995224680519</v>
      </c>
      <c r="C1455">
        <v>40488</v>
      </c>
      <c r="D1455">
        <f t="shared" si="45"/>
        <v>175968401.5</v>
      </c>
      <c r="E1455">
        <v>177566500</v>
      </c>
      <c r="F1455" s="3">
        <v>-2.6</v>
      </c>
      <c r="G1455" s="3">
        <v>-8.8000000000000007</v>
      </c>
      <c r="H1455" s="3">
        <v>1.6</v>
      </c>
      <c r="I1455" s="3">
        <v>0.3</v>
      </c>
      <c r="J1455" s="3">
        <v>11.7</v>
      </c>
      <c r="K1455" s="3">
        <v>290</v>
      </c>
      <c r="L1455" s="3">
        <v>8.1</v>
      </c>
      <c r="M1455" s="3">
        <v>320</v>
      </c>
      <c r="N1455" s="3">
        <v>3.6</v>
      </c>
      <c r="O1455" s="3">
        <v>3094</v>
      </c>
      <c r="P1455" s="3">
        <v>320</v>
      </c>
      <c r="Q1455" s="3">
        <v>-6.1</v>
      </c>
      <c r="R1455" s="3">
        <v>61</v>
      </c>
      <c r="S1455" s="3">
        <v>77.400000000000006</v>
      </c>
      <c r="T1455" s="3">
        <v>3.9</v>
      </c>
      <c r="U1455" s="3">
        <v>1002</v>
      </c>
      <c r="V1455" s="3">
        <v>1030.0999999999999</v>
      </c>
      <c r="W1455" s="3">
        <v>1027.7</v>
      </c>
      <c r="X1455" s="3">
        <v>1029</v>
      </c>
      <c r="Y1455" s="3">
        <v>-3</v>
      </c>
      <c r="Z1455" s="3">
        <v>-11.6</v>
      </c>
      <c r="AA1455">
        <v>36547</v>
      </c>
    </row>
    <row r="1456" spans="1:27" x14ac:dyDescent="0.3">
      <c r="A1456" s="2">
        <v>45286</v>
      </c>
      <c r="B1456">
        <v>80029.700779385414</v>
      </c>
      <c r="C1456">
        <v>37125</v>
      </c>
      <c r="D1456">
        <f t="shared" si="45"/>
        <v>145684531.59999999</v>
      </c>
      <c r="E1456">
        <v>147007600</v>
      </c>
      <c r="F1456" s="3">
        <v>2.4</v>
      </c>
      <c r="G1456" s="3">
        <v>-0.7</v>
      </c>
      <c r="H1456" s="3">
        <v>5.0999999999999996</v>
      </c>
      <c r="I1456" s="3">
        <v>0.3</v>
      </c>
      <c r="J1456" s="3">
        <v>15.2</v>
      </c>
      <c r="K1456" s="3">
        <v>290</v>
      </c>
      <c r="L1456" s="3">
        <v>8.1999999999999993</v>
      </c>
      <c r="M1456" s="3">
        <v>320</v>
      </c>
      <c r="N1456" s="3">
        <v>4.7</v>
      </c>
      <c r="O1456" s="3">
        <v>4028</v>
      </c>
      <c r="P1456" s="3">
        <v>320</v>
      </c>
      <c r="Q1456" s="3">
        <v>-3.8</v>
      </c>
      <c r="R1456" s="3">
        <v>55</v>
      </c>
      <c r="S1456" s="3">
        <v>64</v>
      </c>
      <c r="T1456" s="3">
        <v>4.5999999999999996</v>
      </c>
      <c r="U1456" s="3">
        <v>1002.5</v>
      </c>
      <c r="V1456" s="3">
        <v>1031.5999999999999</v>
      </c>
      <c r="W1456" s="3">
        <v>1027.2</v>
      </c>
      <c r="X1456" s="3">
        <v>1028.9000000000001</v>
      </c>
      <c r="Y1456" s="3">
        <v>1.5</v>
      </c>
      <c r="Z1456" s="3">
        <v>-1.7</v>
      </c>
      <c r="AA1456">
        <v>36547</v>
      </c>
    </row>
    <row r="1457" spans="1:27" x14ac:dyDescent="0.3">
      <c r="A1457" s="2">
        <v>45287</v>
      </c>
      <c r="B1457">
        <v>81514.261853910764</v>
      </c>
      <c r="C1457">
        <v>67630</v>
      </c>
      <c r="D1457">
        <f t="shared" si="45"/>
        <v>253676378.19999999</v>
      </c>
      <c r="E1457">
        <v>255980200</v>
      </c>
      <c r="F1457" s="3">
        <v>-0.1</v>
      </c>
      <c r="G1457" s="3">
        <v>-5.0999999999999996</v>
      </c>
      <c r="H1457" s="3">
        <v>7.3</v>
      </c>
      <c r="I1457" s="3">
        <v>0.3</v>
      </c>
      <c r="J1457" s="3">
        <v>4.2</v>
      </c>
      <c r="K1457" s="3">
        <v>290</v>
      </c>
      <c r="L1457" s="3">
        <v>3.1</v>
      </c>
      <c r="M1457" s="3">
        <v>320</v>
      </c>
      <c r="N1457" s="3">
        <v>1.3</v>
      </c>
      <c r="O1457" s="3">
        <v>1155</v>
      </c>
      <c r="P1457" s="3">
        <v>320</v>
      </c>
      <c r="Q1457" s="3">
        <v>-4.7</v>
      </c>
      <c r="R1457" s="3">
        <v>37</v>
      </c>
      <c r="S1457" s="3">
        <v>74.3</v>
      </c>
      <c r="T1457" s="3">
        <v>4.3</v>
      </c>
      <c r="U1457" s="3">
        <v>1004.5</v>
      </c>
      <c r="V1457" s="3">
        <v>1033.4000000000001</v>
      </c>
      <c r="W1457" s="3">
        <v>1029.7</v>
      </c>
      <c r="X1457" s="3">
        <v>1031.3</v>
      </c>
      <c r="Y1457" s="3">
        <v>-0.3</v>
      </c>
      <c r="Z1457" s="3">
        <v>-8</v>
      </c>
      <c r="AA1457">
        <v>36547</v>
      </c>
    </row>
    <row r="1458" spans="1:27" x14ac:dyDescent="0.3">
      <c r="A1458" s="2">
        <v>45288</v>
      </c>
      <c r="B1458">
        <v>86518.829996330765</v>
      </c>
      <c r="C1458">
        <v>66330</v>
      </c>
      <c r="D1458">
        <f t="shared" si="45"/>
        <v>255410231.80000001</v>
      </c>
      <c r="E1458">
        <v>257729800</v>
      </c>
      <c r="F1458" s="3">
        <v>0.2</v>
      </c>
      <c r="G1458" s="3">
        <v>-6.8</v>
      </c>
      <c r="H1458" s="3">
        <v>5.9</v>
      </c>
      <c r="I1458" s="3">
        <v>0.3</v>
      </c>
      <c r="J1458" s="3">
        <v>12</v>
      </c>
      <c r="K1458" s="3">
        <v>320</v>
      </c>
      <c r="L1458" s="3">
        <v>8</v>
      </c>
      <c r="M1458" s="3">
        <v>320</v>
      </c>
      <c r="N1458" s="3">
        <v>3.3</v>
      </c>
      <c r="O1458" s="3">
        <v>2868</v>
      </c>
      <c r="P1458" s="3">
        <v>320</v>
      </c>
      <c r="Q1458" s="3">
        <v>-5.8</v>
      </c>
      <c r="R1458" s="3">
        <v>20</v>
      </c>
      <c r="S1458" s="3">
        <v>68.8</v>
      </c>
      <c r="T1458" s="3">
        <v>4</v>
      </c>
      <c r="U1458" s="3">
        <v>1001.6</v>
      </c>
      <c r="V1458" s="3">
        <v>1030.5</v>
      </c>
      <c r="W1458" s="3">
        <v>1026</v>
      </c>
      <c r="X1458" s="3">
        <v>1028.3</v>
      </c>
      <c r="Y1458" s="3">
        <v>-1</v>
      </c>
      <c r="Z1458" s="3">
        <v>-10</v>
      </c>
      <c r="AA1458">
        <v>36547</v>
      </c>
    </row>
    <row r="1459" spans="1:27" x14ac:dyDescent="0.3">
      <c r="A1459" s="2">
        <v>45289</v>
      </c>
      <c r="B1459">
        <v>80993.183827331988</v>
      </c>
      <c r="C1459">
        <v>56365</v>
      </c>
      <c r="D1459">
        <f t="shared" si="45"/>
        <v>248579467</v>
      </c>
      <c r="E1459">
        <v>250837000</v>
      </c>
      <c r="F1459" s="3">
        <v>-0.6</v>
      </c>
      <c r="G1459" s="3">
        <v>-6.4</v>
      </c>
      <c r="H1459" s="3">
        <v>5.9</v>
      </c>
      <c r="I1459" s="3">
        <v>0.3</v>
      </c>
      <c r="J1459" s="3">
        <v>11.5</v>
      </c>
      <c r="K1459" s="3">
        <v>320</v>
      </c>
      <c r="L1459" s="3">
        <v>7.6</v>
      </c>
      <c r="M1459" s="3">
        <v>320</v>
      </c>
      <c r="N1459" s="3">
        <v>2.2000000000000002</v>
      </c>
      <c r="O1459" s="3">
        <v>1874</v>
      </c>
      <c r="P1459" s="3">
        <v>320</v>
      </c>
      <c r="Q1459" s="3">
        <v>-4.7</v>
      </c>
      <c r="R1459" s="3">
        <v>46</v>
      </c>
      <c r="S1459" s="3">
        <v>75.5</v>
      </c>
      <c r="T1459" s="3">
        <v>4.3</v>
      </c>
      <c r="U1459" s="3">
        <v>1000.3</v>
      </c>
      <c r="V1459" s="3">
        <v>1030.3</v>
      </c>
      <c r="W1459" s="3">
        <v>1024.5999999999999</v>
      </c>
      <c r="X1459" s="3">
        <v>1027</v>
      </c>
      <c r="Y1459" s="3">
        <v>-0.9</v>
      </c>
      <c r="Z1459" s="3">
        <v>-10.3</v>
      </c>
      <c r="AA1459">
        <v>36547</v>
      </c>
    </row>
    <row r="1460" spans="1:27" x14ac:dyDescent="0.3">
      <c r="A1460" s="2">
        <v>45290</v>
      </c>
      <c r="B1460">
        <v>63207.842434271013</v>
      </c>
      <c r="C1460">
        <v>10400</v>
      </c>
      <c r="D1460">
        <f t="shared" si="45"/>
        <v>40636648.700000003</v>
      </c>
      <c r="E1460">
        <v>41005700</v>
      </c>
      <c r="F1460" s="3">
        <v>-0.6</v>
      </c>
      <c r="G1460" s="3">
        <v>-5.9</v>
      </c>
      <c r="H1460" s="3">
        <v>3.1</v>
      </c>
      <c r="I1460" s="3">
        <v>1.7</v>
      </c>
      <c r="J1460" s="3">
        <v>3.3</v>
      </c>
      <c r="K1460" s="3">
        <v>320</v>
      </c>
      <c r="L1460" s="3">
        <v>2.5</v>
      </c>
      <c r="M1460" s="3">
        <v>320</v>
      </c>
      <c r="N1460" s="3">
        <v>0.9</v>
      </c>
      <c r="O1460" s="3">
        <v>815</v>
      </c>
      <c r="P1460" s="3">
        <v>320</v>
      </c>
      <c r="Q1460" s="3">
        <v>-2.4</v>
      </c>
      <c r="R1460" s="3">
        <v>62</v>
      </c>
      <c r="S1460" s="3">
        <v>88.9</v>
      </c>
      <c r="T1460" s="3">
        <v>5.2</v>
      </c>
      <c r="U1460" s="3">
        <v>993</v>
      </c>
      <c r="V1460" s="3">
        <v>1025.0999999999999</v>
      </c>
      <c r="W1460" s="3">
        <v>1014.3</v>
      </c>
      <c r="X1460" s="3">
        <v>1019.5</v>
      </c>
      <c r="Y1460" s="3">
        <v>-1</v>
      </c>
      <c r="Z1460" s="3">
        <v>-9.1</v>
      </c>
      <c r="AA1460">
        <v>36547</v>
      </c>
    </row>
    <row r="1461" spans="1:27" x14ac:dyDescent="0.3">
      <c r="A1461" s="2">
        <v>45291</v>
      </c>
      <c r="B1461">
        <v>0</v>
      </c>
      <c r="C1461">
        <v>0</v>
      </c>
      <c r="D1461">
        <f t="shared" si="45"/>
        <v>0</v>
      </c>
      <c r="E1461">
        <v>0</v>
      </c>
      <c r="F1461" s="3">
        <v>1.9</v>
      </c>
      <c r="G1461" s="3">
        <v>-0.4</v>
      </c>
      <c r="H1461" s="3">
        <v>4.2</v>
      </c>
      <c r="I1461" s="3">
        <v>3.1</v>
      </c>
      <c r="J1461" s="3">
        <v>14.8</v>
      </c>
      <c r="K1461" s="3">
        <v>290</v>
      </c>
      <c r="L1461" s="3">
        <v>10.199999999999999</v>
      </c>
      <c r="M1461" s="3">
        <v>290</v>
      </c>
      <c r="N1461" s="3">
        <v>2.8</v>
      </c>
      <c r="O1461" s="3">
        <v>2380</v>
      </c>
      <c r="P1461" s="3">
        <v>290</v>
      </c>
      <c r="Q1461" s="3">
        <v>0.8</v>
      </c>
      <c r="R1461" s="3">
        <v>77</v>
      </c>
      <c r="S1461" s="3">
        <v>93.3</v>
      </c>
      <c r="T1461" s="3">
        <v>6.5</v>
      </c>
      <c r="U1461" s="3">
        <v>991.3</v>
      </c>
      <c r="V1461" s="3">
        <v>1026.9000000000001</v>
      </c>
      <c r="W1461" s="3">
        <v>1011</v>
      </c>
      <c r="X1461" s="3">
        <v>1017.5</v>
      </c>
      <c r="Y1461" s="3">
        <v>1.6</v>
      </c>
      <c r="Z1461" s="3">
        <v>-2.2999999999999998</v>
      </c>
      <c r="AA1461">
        <v>36547</v>
      </c>
    </row>
    <row r="1462" spans="1:27" x14ac:dyDescent="0.3">
      <c r="A1462" s="2">
        <v>45292</v>
      </c>
      <c r="B1462">
        <v>0</v>
      </c>
      <c r="C1462">
        <v>0</v>
      </c>
      <c r="D1462">
        <f>E1462*0.995</f>
        <v>0</v>
      </c>
      <c r="E1462">
        <v>0</v>
      </c>
      <c r="F1462" s="3">
        <v>2.2999999999999998</v>
      </c>
      <c r="G1462" s="3">
        <v>-0.9</v>
      </c>
      <c r="H1462" s="3">
        <v>5.9</v>
      </c>
      <c r="I1462" s="3">
        <v>3.1</v>
      </c>
      <c r="J1462" s="3">
        <v>3.1</v>
      </c>
      <c r="K1462" s="3">
        <v>320</v>
      </c>
      <c r="L1462" s="3">
        <v>2.5</v>
      </c>
      <c r="M1462" s="3">
        <v>320</v>
      </c>
      <c r="N1462" s="3">
        <v>0.8</v>
      </c>
      <c r="O1462" s="3">
        <v>713</v>
      </c>
      <c r="P1462" s="3">
        <v>320</v>
      </c>
      <c r="Q1462" s="3">
        <v>-0.3</v>
      </c>
      <c r="R1462" s="3">
        <v>57</v>
      </c>
      <c r="S1462" s="3">
        <v>84.5</v>
      </c>
      <c r="T1462" s="3">
        <v>6</v>
      </c>
      <c r="U1462" s="3">
        <v>1001.4</v>
      </c>
      <c r="V1462" s="3">
        <v>1030.8</v>
      </c>
      <c r="W1462" s="3">
        <v>1025.3</v>
      </c>
      <c r="X1462" s="3">
        <v>1027.8</v>
      </c>
      <c r="Y1462" s="3">
        <v>1.8</v>
      </c>
      <c r="Z1462" s="3">
        <v>-2.6</v>
      </c>
      <c r="AA1462">
        <v>36547</v>
      </c>
    </row>
    <row r="1463" spans="1:27" x14ac:dyDescent="0.3">
      <c r="A1463" s="2">
        <v>45293</v>
      </c>
      <c r="B1463">
        <v>0</v>
      </c>
      <c r="C1463">
        <v>0</v>
      </c>
      <c r="D1463">
        <f t="shared" ref="D1463:D1492" si="46">E1463*0.995</f>
        <v>0</v>
      </c>
      <c r="E1463">
        <v>0</v>
      </c>
      <c r="F1463" s="3">
        <v>3.3</v>
      </c>
      <c r="G1463" s="3">
        <v>1.1000000000000001</v>
      </c>
      <c r="H1463" s="3">
        <v>5.3</v>
      </c>
      <c r="I1463" s="3">
        <v>3.1</v>
      </c>
      <c r="J1463" s="3">
        <v>12.5</v>
      </c>
      <c r="K1463" s="3">
        <v>320</v>
      </c>
      <c r="L1463" s="3">
        <v>7.5</v>
      </c>
      <c r="M1463" s="3">
        <v>320</v>
      </c>
      <c r="N1463" s="3">
        <v>4.0999999999999996</v>
      </c>
      <c r="O1463" s="3">
        <v>3500</v>
      </c>
      <c r="P1463" s="3">
        <v>320</v>
      </c>
      <c r="Q1463" s="3">
        <v>-1</v>
      </c>
      <c r="R1463" s="3">
        <v>61</v>
      </c>
      <c r="S1463" s="3">
        <v>73.599999999999994</v>
      </c>
      <c r="T1463" s="3">
        <v>5.7</v>
      </c>
      <c r="U1463" s="3">
        <v>995.5</v>
      </c>
      <c r="V1463" s="3">
        <v>1025.3</v>
      </c>
      <c r="W1463" s="3">
        <v>1019.9</v>
      </c>
      <c r="X1463" s="3">
        <v>1021.7</v>
      </c>
      <c r="Y1463" s="3">
        <v>2.2999999999999998</v>
      </c>
      <c r="Z1463" s="3">
        <v>-0.9</v>
      </c>
      <c r="AA1463">
        <v>36547</v>
      </c>
    </row>
    <row r="1464" spans="1:27" x14ac:dyDescent="0.3">
      <c r="A1464" s="2">
        <v>45294</v>
      </c>
      <c r="B1464">
        <v>55231.828795255969</v>
      </c>
      <c r="C1464">
        <v>77190</v>
      </c>
      <c r="D1464">
        <f t="shared" si="46"/>
        <v>426266258.5</v>
      </c>
      <c r="E1464">
        <v>428408300</v>
      </c>
      <c r="F1464" s="3">
        <v>2</v>
      </c>
      <c r="G1464" s="3">
        <v>0.4</v>
      </c>
      <c r="H1464" s="3">
        <v>4.4000000000000004</v>
      </c>
      <c r="I1464" s="3">
        <v>3.1</v>
      </c>
      <c r="J1464" s="3">
        <v>12.1</v>
      </c>
      <c r="K1464" s="3">
        <v>290</v>
      </c>
      <c r="L1464" s="3">
        <v>7.7</v>
      </c>
      <c r="M1464" s="3">
        <v>320</v>
      </c>
      <c r="N1464" s="3">
        <v>3.8</v>
      </c>
      <c r="O1464" s="3">
        <v>3299</v>
      </c>
      <c r="P1464" s="3">
        <v>290</v>
      </c>
      <c r="Q1464" s="3">
        <v>-2.4</v>
      </c>
      <c r="R1464" s="3">
        <v>61</v>
      </c>
      <c r="S1464" s="3">
        <v>72.8</v>
      </c>
      <c r="T1464" s="3">
        <v>5.0999999999999996</v>
      </c>
      <c r="U1464" s="3">
        <v>992.5</v>
      </c>
      <c r="V1464" s="3">
        <v>1021</v>
      </c>
      <c r="W1464" s="3">
        <v>1016.3</v>
      </c>
      <c r="X1464" s="3">
        <v>1018.7</v>
      </c>
      <c r="Y1464" s="3">
        <v>1.6</v>
      </c>
      <c r="Z1464" s="3">
        <v>-0.8</v>
      </c>
      <c r="AA1464">
        <v>36547</v>
      </c>
    </row>
    <row r="1465" spans="1:27" x14ac:dyDescent="0.3">
      <c r="A1465" s="2">
        <v>45295</v>
      </c>
      <c r="B1465">
        <v>0</v>
      </c>
      <c r="C1465">
        <v>0</v>
      </c>
      <c r="D1465">
        <f t="shared" si="46"/>
        <v>0</v>
      </c>
      <c r="E1465">
        <v>0</v>
      </c>
      <c r="F1465" s="3">
        <v>0.3</v>
      </c>
      <c r="G1465" s="3">
        <v>-5</v>
      </c>
      <c r="H1465" s="3">
        <v>5.4</v>
      </c>
      <c r="I1465" s="3">
        <v>3.1</v>
      </c>
      <c r="J1465" s="3">
        <v>10.6</v>
      </c>
      <c r="K1465" s="3">
        <v>320</v>
      </c>
      <c r="L1465" s="3">
        <v>6.5</v>
      </c>
      <c r="M1465" s="3">
        <v>320</v>
      </c>
      <c r="N1465" s="3">
        <v>2.7</v>
      </c>
      <c r="O1465" s="3">
        <v>2338</v>
      </c>
      <c r="P1465" s="3">
        <v>320</v>
      </c>
      <c r="Q1465" s="3">
        <v>-5.2</v>
      </c>
      <c r="R1465" s="3">
        <v>40</v>
      </c>
      <c r="S1465" s="3">
        <v>67.599999999999994</v>
      </c>
      <c r="T1465" s="3">
        <v>4.2</v>
      </c>
      <c r="U1465" s="3">
        <v>995.9</v>
      </c>
      <c r="V1465" s="3">
        <v>1025</v>
      </c>
      <c r="W1465" s="3">
        <v>1020.8</v>
      </c>
      <c r="X1465" s="3">
        <v>1022.4</v>
      </c>
      <c r="Y1465" s="3">
        <v>0.6</v>
      </c>
      <c r="Z1465" s="3">
        <v>-7.6</v>
      </c>
      <c r="AA1465">
        <v>36547</v>
      </c>
    </row>
    <row r="1466" spans="1:27" x14ac:dyDescent="0.3">
      <c r="A1466" s="2">
        <v>45296</v>
      </c>
      <c r="B1466">
        <v>0</v>
      </c>
      <c r="C1466">
        <v>0</v>
      </c>
      <c r="D1466">
        <f t="shared" si="46"/>
        <v>0</v>
      </c>
      <c r="E1466">
        <v>0</v>
      </c>
      <c r="F1466" s="3">
        <v>2.6</v>
      </c>
      <c r="G1466" s="3">
        <v>-3.5</v>
      </c>
      <c r="H1466" s="3">
        <v>8.4</v>
      </c>
      <c r="I1466" s="3">
        <v>3.1</v>
      </c>
      <c r="J1466" s="3">
        <v>11.2</v>
      </c>
      <c r="K1466" s="3">
        <v>290</v>
      </c>
      <c r="L1466" s="3">
        <v>6.9</v>
      </c>
      <c r="M1466" s="3">
        <v>320</v>
      </c>
      <c r="N1466" s="3">
        <v>2.2999999999999998</v>
      </c>
      <c r="O1466" s="3">
        <v>1977</v>
      </c>
      <c r="P1466" s="3">
        <v>320</v>
      </c>
      <c r="Q1466" s="3">
        <v>-1.5</v>
      </c>
      <c r="R1466" s="3">
        <v>55</v>
      </c>
      <c r="S1466" s="3">
        <v>75.099999999999994</v>
      </c>
      <c r="T1466" s="3">
        <v>5.6</v>
      </c>
      <c r="U1466" s="3">
        <v>994.1</v>
      </c>
      <c r="V1466" s="3">
        <v>1022.2</v>
      </c>
      <c r="W1466" s="3">
        <v>1018.5</v>
      </c>
      <c r="X1466" s="3">
        <v>1020.3</v>
      </c>
      <c r="Y1466" s="3">
        <v>2.1</v>
      </c>
      <c r="Z1466" s="3">
        <v>-5.3</v>
      </c>
      <c r="AA1466">
        <v>36547</v>
      </c>
    </row>
    <row r="1467" spans="1:27" x14ac:dyDescent="0.3">
      <c r="A1467" s="2">
        <v>45297</v>
      </c>
      <c r="B1467">
        <v>0</v>
      </c>
      <c r="C1467">
        <v>0</v>
      </c>
      <c r="D1467">
        <f t="shared" si="46"/>
        <v>0</v>
      </c>
      <c r="E1467">
        <v>0</v>
      </c>
      <c r="F1467" s="3">
        <v>1.5</v>
      </c>
      <c r="G1467" s="3">
        <v>-1.6</v>
      </c>
      <c r="H1467" s="3">
        <v>5.0999999999999996</v>
      </c>
      <c r="I1467" s="3">
        <v>3.1</v>
      </c>
      <c r="J1467" s="3">
        <v>12</v>
      </c>
      <c r="K1467" s="3">
        <v>320</v>
      </c>
      <c r="L1467" s="3">
        <v>8.3000000000000007</v>
      </c>
      <c r="M1467" s="3">
        <v>320</v>
      </c>
      <c r="N1467" s="3">
        <v>4.5999999999999996</v>
      </c>
      <c r="O1467" s="3">
        <v>4010</v>
      </c>
      <c r="P1467" s="3">
        <v>290</v>
      </c>
      <c r="Q1467" s="3">
        <v>-7.1</v>
      </c>
      <c r="R1467" s="3">
        <v>30</v>
      </c>
      <c r="S1467" s="3">
        <v>54.4</v>
      </c>
      <c r="T1467" s="3">
        <v>3.6</v>
      </c>
      <c r="U1467" s="3">
        <v>994.6</v>
      </c>
      <c r="V1467" s="3">
        <v>1022.1</v>
      </c>
      <c r="W1467" s="3">
        <v>1019.4</v>
      </c>
      <c r="X1467" s="3">
        <v>1020.9</v>
      </c>
      <c r="Y1467" s="3">
        <v>1.3</v>
      </c>
      <c r="Z1467" s="3">
        <v>-6.4</v>
      </c>
      <c r="AA1467">
        <v>36547</v>
      </c>
    </row>
    <row r="1468" spans="1:27" x14ac:dyDescent="0.3">
      <c r="A1468" s="2">
        <v>45298</v>
      </c>
      <c r="B1468">
        <v>0</v>
      </c>
      <c r="C1468">
        <v>0</v>
      </c>
      <c r="D1468">
        <f t="shared" si="46"/>
        <v>0</v>
      </c>
      <c r="E1468">
        <v>0</v>
      </c>
      <c r="F1468" s="3">
        <v>-2.8</v>
      </c>
      <c r="G1468" s="3">
        <v>-6.3</v>
      </c>
      <c r="H1468" s="3">
        <v>0.3</v>
      </c>
      <c r="I1468" s="3">
        <v>3.1</v>
      </c>
      <c r="J1468" s="3">
        <v>19.399999999999999</v>
      </c>
      <c r="K1468" s="3">
        <v>320</v>
      </c>
      <c r="L1468" s="3">
        <v>10.199999999999999</v>
      </c>
      <c r="M1468" s="3">
        <v>290</v>
      </c>
      <c r="N1468" s="3">
        <v>6.1</v>
      </c>
      <c r="O1468" s="3">
        <v>5304</v>
      </c>
      <c r="P1468" s="3">
        <v>290</v>
      </c>
      <c r="Q1468" s="3">
        <v>-12.4</v>
      </c>
      <c r="R1468" s="3">
        <v>28</v>
      </c>
      <c r="S1468" s="3">
        <v>48.5</v>
      </c>
      <c r="T1468" s="3">
        <v>2.4</v>
      </c>
      <c r="U1468" s="3">
        <v>997.3</v>
      </c>
      <c r="V1468" s="3">
        <v>1027.7</v>
      </c>
      <c r="W1468" s="3">
        <v>1021.2</v>
      </c>
      <c r="X1468" s="3">
        <v>1024.0999999999999</v>
      </c>
      <c r="Y1468" s="3">
        <v>-1.6</v>
      </c>
      <c r="Z1468" s="3">
        <v>-7.5</v>
      </c>
      <c r="AA1468">
        <v>36547</v>
      </c>
    </row>
    <row r="1469" spans="1:27" x14ac:dyDescent="0.3">
      <c r="A1469" s="2">
        <v>45299</v>
      </c>
      <c r="B1469">
        <v>82327.796229170039</v>
      </c>
      <c r="C1469">
        <v>121508</v>
      </c>
      <c r="D1469">
        <f t="shared" si="46"/>
        <v>601583467.5</v>
      </c>
      <c r="E1469">
        <v>604606500</v>
      </c>
      <c r="F1469" s="3">
        <v>-4.5</v>
      </c>
      <c r="G1469" s="3">
        <v>-11.6</v>
      </c>
      <c r="H1469" s="3">
        <v>1.3</v>
      </c>
      <c r="I1469" s="3">
        <v>3.1</v>
      </c>
      <c r="J1469" s="3">
        <v>13.1</v>
      </c>
      <c r="K1469" s="3">
        <v>290</v>
      </c>
      <c r="L1469" s="3">
        <v>9.8000000000000007</v>
      </c>
      <c r="M1469" s="3">
        <v>320</v>
      </c>
      <c r="N1469" s="3">
        <v>3</v>
      </c>
      <c r="O1469" s="3">
        <v>2623</v>
      </c>
      <c r="P1469" s="3">
        <v>290</v>
      </c>
      <c r="Q1469" s="3">
        <v>-14.5</v>
      </c>
      <c r="R1469" s="3">
        <v>16</v>
      </c>
      <c r="S1469" s="3">
        <v>47.5</v>
      </c>
      <c r="T1469" s="3">
        <v>2</v>
      </c>
      <c r="U1469" s="3">
        <v>999.5</v>
      </c>
      <c r="V1469" s="3">
        <v>1030</v>
      </c>
      <c r="W1469" s="3">
        <v>1024</v>
      </c>
      <c r="X1469" s="3">
        <v>1026.5999999999999</v>
      </c>
      <c r="Y1469" s="3">
        <v>-3.2</v>
      </c>
      <c r="Z1469" s="3">
        <v>-14</v>
      </c>
      <c r="AA1469">
        <v>36547</v>
      </c>
    </row>
    <row r="1470" spans="1:27" x14ac:dyDescent="0.3">
      <c r="A1470" s="2">
        <v>45300</v>
      </c>
      <c r="B1470">
        <v>85796.19082723929</v>
      </c>
      <c r="C1470">
        <v>92806</v>
      </c>
      <c r="D1470">
        <f t="shared" si="46"/>
        <v>403848809</v>
      </c>
      <c r="E1470">
        <v>405878200</v>
      </c>
      <c r="F1470" s="3">
        <v>-2.8</v>
      </c>
      <c r="G1470" s="3">
        <v>-5.5</v>
      </c>
      <c r="H1470" s="3">
        <v>-1.3</v>
      </c>
      <c r="I1470" s="3">
        <v>0.9</v>
      </c>
      <c r="J1470" s="3">
        <v>10</v>
      </c>
      <c r="K1470" s="3">
        <v>290</v>
      </c>
      <c r="L1470" s="3">
        <v>5.7</v>
      </c>
      <c r="M1470" s="3">
        <v>290</v>
      </c>
      <c r="N1470" s="3">
        <v>1.1000000000000001</v>
      </c>
      <c r="O1470" s="3">
        <v>924</v>
      </c>
      <c r="P1470" s="3">
        <v>160</v>
      </c>
      <c r="Q1470" s="3">
        <v>-6.2</v>
      </c>
      <c r="R1470" s="3">
        <v>47</v>
      </c>
      <c r="S1470" s="3">
        <v>78.900000000000006</v>
      </c>
      <c r="T1470" s="3">
        <v>4</v>
      </c>
      <c r="U1470" s="3">
        <v>993.8</v>
      </c>
      <c r="V1470" s="3">
        <v>1024</v>
      </c>
      <c r="W1470" s="3">
        <v>1018.5</v>
      </c>
      <c r="X1470" s="3">
        <v>1020.5</v>
      </c>
      <c r="Y1470" s="3">
        <v>-1.1000000000000001</v>
      </c>
      <c r="Z1470" s="3">
        <v>-5.5</v>
      </c>
      <c r="AA1470">
        <v>36547</v>
      </c>
    </row>
    <row r="1471" spans="1:27" x14ac:dyDescent="0.3">
      <c r="A1471" s="2">
        <v>45301</v>
      </c>
      <c r="B1471">
        <v>103060.91101140789</v>
      </c>
      <c r="C1471">
        <v>102443</v>
      </c>
      <c r="D1471">
        <f t="shared" si="46"/>
        <v>545817797</v>
      </c>
      <c r="E1471">
        <v>548560600</v>
      </c>
      <c r="F1471" s="3">
        <v>-1.3</v>
      </c>
      <c r="G1471" s="3">
        <v>-5.8</v>
      </c>
      <c r="H1471" s="3">
        <v>6.6</v>
      </c>
      <c r="I1471" s="3">
        <v>0.9</v>
      </c>
      <c r="J1471" s="3">
        <v>6.5</v>
      </c>
      <c r="K1471" s="3">
        <v>290</v>
      </c>
      <c r="L1471" s="3">
        <v>4.4000000000000004</v>
      </c>
      <c r="M1471" s="3">
        <v>290</v>
      </c>
      <c r="N1471" s="3">
        <v>1.2</v>
      </c>
      <c r="O1471" s="3">
        <v>1060</v>
      </c>
      <c r="P1471" s="3">
        <v>290</v>
      </c>
      <c r="Q1471" s="3">
        <v>-3.6</v>
      </c>
      <c r="R1471" s="3">
        <v>36</v>
      </c>
      <c r="S1471" s="3">
        <v>87</v>
      </c>
      <c r="T1471" s="3">
        <v>4.7</v>
      </c>
      <c r="U1471" s="3">
        <v>993.6</v>
      </c>
      <c r="V1471" s="3">
        <v>1021.9</v>
      </c>
      <c r="W1471" s="3">
        <v>1017.9</v>
      </c>
      <c r="X1471" s="3">
        <v>1020.2</v>
      </c>
      <c r="Y1471" s="3">
        <v>0.4</v>
      </c>
      <c r="Z1471" s="3">
        <v>-7.1</v>
      </c>
      <c r="AA1471">
        <v>36547</v>
      </c>
    </row>
    <row r="1472" spans="1:27" x14ac:dyDescent="0.3">
      <c r="A1472" s="2">
        <v>45302</v>
      </c>
      <c r="B1472">
        <v>88702.957734256881</v>
      </c>
      <c r="C1472">
        <v>133135</v>
      </c>
      <c r="D1472">
        <f t="shared" si="46"/>
        <v>690296672.5</v>
      </c>
      <c r="E1472">
        <v>693765500</v>
      </c>
      <c r="F1472" s="3">
        <v>-0.1</v>
      </c>
      <c r="G1472" s="3">
        <v>-6.1</v>
      </c>
      <c r="H1472" s="3">
        <v>4</v>
      </c>
      <c r="I1472" s="3">
        <v>0.9</v>
      </c>
      <c r="J1472" s="3">
        <v>16.399999999999999</v>
      </c>
      <c r="K1472" s="3">
        <v>320</v>
      </c>
      <c r="L1472" s="3">
        <v>11</v>
      </c>
      <c r="M1472" s="3">
        <v>320</v>
      </c>
      <c r="N1472" s="3">
        <v>4.9000000000000004</v>
      </c>
      <c r="O1472" s="3">
        <v>4201</v>
      </c>
      <c r="P1472" s="3">
        <v>320</v>
      </c>
      <c r="Q1472" s="3">
        <v>-4.2</v>
      </c>
      <c r="R1472" s="3">
        <v>58</v>
      </c>
      <c r="S1472" s="3">
        <v>75.3</v>
      </c>
      <c r="T1472" s="3">
        <v>4.5</v>
      </c>
      <c r="U1472" s="3">
        <v>991.4</v>
      </c>
      <c r="V1472" s="3">
        <v>1021.4</v>
      </c>
      <c r="W1472" s="3">
        <v>1014.6</v>
      </c>
      <c r="X1472" s="3">
        <v>1017.8</v>
      </c>
      <c r="Y1472" s="3">
        <v>-0.2</v>
      </c>
      <c r="Z1472" s="3">
        <v>-9.1</v>
      </c>
      <c r="AA1472">
        <v>36547</v>
      </c>
    </row>
    <row r="1473" spans="1:27" x14ac:dyDescent="0.3">
      <c r="A1473" s="2">
        <v>45303</v>
      </c>
      <c r="B1473">
        <v>101579.4917136367</v>
      </c>
      <c r="C1473">
        <v>94430</v>
      </c>
      <c r="D1473">
        <f t="shared" si="46"/>
        <v>462247946</v>
      </c>
      <c r="E1473">
        <v>464570800</v>
      </c>
      <c r="F1473" s="3">
        <v>3.1</v>
      </c>
      <c r="G1473" s="3">
        <v>-0.3</v>
      </c>
      <c r="H1473" s="3">
        <v>6.2</v>
      </c>
      <c r="I1473" s="3">
        <v>0.9</v>
      </c>
      <c r="J1473" s="3">
        <v>16.3</v>
      </c>
      <c r="K1473" s="3">
        <v>290</v>
      </c>
      <c r="L1473" s="3">
        <v>9.1999999999999993</v>
      </c>
      <c r="M1473" s="3">
        <v>320</v>
      </c>
      <c r="N1473" s="3">
        <v>5.6</v>
      </c>
      <c r="O1473" s="3">
        <v>4855</v>
      </c>
      <c r="P1473" s="3">
        <v>290</v>
      </c>
      <c r="Q1473" s="3">
        <v>-6.9</v>
      </c>
      <c r="R1473" s="3">
        <v>26</v>
      </c>
      <c r="S1473" s="3">
        <v>50</v>
      </c>
      <c r="T1473" s="3">
        <v>3.8</v>
      </c>
      <c r="U1473" s="3">
        <v>991.3</v>
      </c>
      <c r="V1473" s="3">
        <v>1019.9</v>
      </c>
      <c r="W1473" s="3">
        <v>1014.7</v>
      </c>
      <c r="X1473" s="3">
        <v>1017.3</v>
      </c>
      <c r="Y1473" s="3">
        <v>2.2999999999999998</v>
      </c>
      <c r="Z1473" s="3">
        <v>-1.2</v>
      </c>
      <c r="AA1473">
        <v>36547</v>
      </c>
    </row>
    <row r="1474" spans="1:27" x14ac:dyDescent="0.3">
      <c r="A1474" s="2">
        <v>45304</v>
      </c>
      <c r="B1474">
        <v>93755.43304624976</v>
      </c>
      <c r="C1474">
        <v>46760</v>
      </c>
      <c r="D1474">
        <f t="shared" si="46"/>
        <v>211585655.5</v>
      </c>
      <c r="E1474">
        <v>212648900</v>
      </c>
      <c r="F1474" s="3">
        <v>-0.4</v>
      </c>
      <c r="G1474" s="3">
        <v>-6</v>
      </c>
      <c r="H1474" s="3">
        <v>5.4</v>
      </c>
      <c r="I1474" s="3">
        <v>0.9</v>
      </c>
      <c r="J1474" s="3">
        <v>12.8</v>
      </c>
      <c r="K1474" s="3">
        <v>290</v>
      </c>
      <c r="L1474" s="3">
        <v>7.4</v>
      </c>
      <c r="M1474" s="3">
        <v>290</v>
      </c>
      <c r="N1474" s="3">
        <v>3.9</v>
      </c>
      <c r="O1474" s="3">
        <v>3333</v>
      </c>
      <c r="P1474" s="3">
        <v>290</v>
      </c>
      <c r="Q1474" s="3">
        <v>-11.3</v>
      </c>
      <c r="R1474" s="3">
        <v>23</v>
      </c>
      <c r="S1474" s="3">
        <v>46.5</v>
      </c>
      <c r="T1474" s="3">
        <v>2.6</v>
      </c>
      <c r="U1474" s="3">
        <v>997.9</v>
      </c>
      <c r="V1474" s="3">
        <v>1028.2</v>
      </c>
      <c r="W1474" s="3">
        <v>1019.7</v>
      </c>
      <c r="X1474" s="3">
        <v>1024.5</v>
      </c>
      <c r="Y1474" s="3">
        <v>0.2</v>
      </c>
      <c r="Z1474" s="3">
        <v>-7.9</v>
      </c>
      <c r="AA1474">
        <v>36547</v>
      </c>
    </row>
    <row r="1475" spans="1:27" x14ac:dyDescent="0.3">
      <c r="A1475" s="2">
        <v>45305</v>
      </c>
      <c r="B1475">
        <v>0</v>
      </c>
      <c r="C1475">
        <v>0</v>
      </c>
      <c r="D1475">
        <f t="shared" si="46"/>
        <v>0</v>
      </c>
      <c r="E1475">
        <v>0</v>
      </c>
      <c r="F1475" s="3">
        <v>-0.4</v>
      </c>
      <c r="G1475" s="3">
        <v>-8.1999999999999993</v>
      </c>
      <c r="H1475" s="3">
        <v>5.7</v>
      </c>
      <c r="I1475" s="3">
        <v>3.5</v>
      </c>
      <c r="J1475" s="3">
        <v>12.5</v>
      </c>
      <c r="K1475" s="3">
        <v>320</v>
      </c>
      <c r="L1475" s="3">
        <v>7.7</v>
      </c>
      <c r="M1475" s="3">
        <v>320</v>
      </c>
      <c r="N1475" s="3">
        <v>2.5</v>
      </c>
      <c r="O1475" s="3">
        <v>2200</v>
      </c>
      <c r="P1475" s="3">
        <v>320</v>
      </c>
      <c r="Q1475" s="3">
        <v>-4.4000000000000004</v>
      </c>
      <c r="R1475" s="3">
        <v>39</v>
      </c>
      <c r="S1475" s="3">
        <v>75.400000000000006</v>
      </c>
      <c r="T1475" s="3">
        <v>4.7</v>
      </c>
      <c r="U1475" s="3">
        <v>995.5</v>
      </c>
      <c r="V1475" s="3">
        <v>1027.0999999999999</v>
      </c>
      <c r="W1475" s="3">
        <v>1018</v>
      </c>
      <c r="X1475" s="3">
        <v>1022</v>
      </c>
      <c r="Y1475" s="3">
        <v>-1.2</v>
      </c>
      <c r="Z1475" s="3">
        <v>-10.1</v>
      </c>
      <c r="AA1475">
        <v>36547</v>
      </c>
    </row>
    <row r="1476" spans="1:27" x14ac:dyDescent="0.3">
      <c r="A1476" s="2">
        <v>45306</v>
      </c>
      <c r="B1476">
        <v>93088.093913023651</v>
      </c>
      <c r="C1476">
        <v>139670</v>
      </c>
      <c r="D1476">
        <f t="shared" si="46"/>
        <v>781225344.5</v>
      </c>
      <c r="E1476">
        <v>785151100</v>
      </c>
      <c r="F1476" s="3">
        <v>-0.7</v>
      </c>
      <c r="G1476" s="3">
        <v>-2.9</v>
      </c>
      <c r="H1476" s="3">
        <v>1.9</v>
      </c>
      <c r="I1476" s="3">
        <v>3.5</v>
      </c>
      <c r="J1476" s="3">
        <v>14.5</v>
      </c>
      <c r="K1476" s="3">
        <v>290</v>
      </c>
      <c r="L1476" s="3">
        <v>8.6</v>
      </c>
      <c r="M1476" s="3">
        <v>290</v>
      </c>
      <c r="N1476" s="3">
        <v>6.1</v>
      </c>
      <c r="O1476" s="3">
        <v>5257</v>
      </c>
      <c r="P1476" s="3">
        <v>290</v>
      </c>
      <c r="Q1476" s="3">
        <v>-8.9</v>
      </c>
      <c r="R1476" s="3">
        <v>39</v>
      </c>
      <c r="S1476" s="3">
        <v>54.8</v>
      </c>
      <c r="T1476" s="3">
        <v>3.2</v>
      </c>
      <c r="U1476" s="3">
        <v>999.1</v>
      </c>
      <c r="V1476" s="3">
        <v>1029.4000000000001</v>
      </c>
      <c r="W1476" s="3">
        <v>1020.8</v>
      </c>
      <c r="X1476" s="3">
        <v>1025.8</v>
      </c>
      <c r="Y1476" s="3">
        <v>-0.2</v>
      </c>
      <c r="Z1476" s="3">
        <v>-3.6</v>
      </c>
      <c r="AA1476">
        <v>36547</v>
      </c>
    </row>
    <row r="1477" spans="1:27" x14ac:dyDescent="0.3">
      <c r="A1477" s="2">
        <v>45307</v>
      </c>
      <c r="B1477">
        <v>102798.0762903259</v>
      </c>
      <c r="C1477">
        <v>109830</v>
      </c>
      <c r="D1477">
        <f t="shared" si="46"/>
        <v>610323647</v>
      </c>
      <c r="E1477">
        <v>613390600</v>
      </c>
      <c r="F1477" s="3">
        <v>-3.4</v>
      </c>
      <c r="G1477" s="3">
        <v>-9.3000000000000007</v>
      </c>
      <c r="H1477" s="3">
        <v>4.4000000000000004</v>
      </c>
      <c r="I1477" s="3">
        <v>3.5</v>
      </c>
      <c r="J1477" s="3">
        <v>7</v>
      </c>
      <c r="K1477" s="3">
        <v>320</v>
      </c>
      <c r="L1477" s="3">
        <v>6</v>
      </c>
      <c r="M1477" s="3">
        <v>320</v>
      </c>
      <c r="N1477" s="3">
        <v>1.4</v>
      </c>
      <c r="O1477" s="3">
        <v>1207</v>
      </c>
      <c r="P1477" s="3">
        <v>320</v>
      </c>
      <c r="Q1477" s="3">
        <v>-9.4</v>
      </c>
      <c r="R1477" s="3">
        <v>33</v>
      </c>
      <c r="S1477" s="3">
        <v>65.900000000000006</v>
      </c>
      <c r="T1477" s="3">
        <v>3</v>
      </c>
      <c r="U1477" s="3">
        <v>1005.9</v>
      </c>
      <c r="V1477" s="3">
        <v>1035.5999999999999</v>
      </c>
      <c r="W1477" s="3">
        <v>1029.2</v>
      </c>
      <c r="X1477" s="3">
        <v>1033</v>
      </c>
      <c r="Y1477" s="3">
        <v>-1.8</v>
      </c>
      <c r="Z1477" s="3">
        <v>-11.4</v>
      </c>
      <c r="AA1477">
        <v>36547</v>
      </c>
    </row>
    <row r="1478" spans="1:27" x14ac:dyDescent="0.3">
      <c r="A1478" s="2">
        <v>45308</v>
      </c>
      <c r="B1478">
        <v>91118.753184782821</v>
      </c>
      <c r="C1478">
        <v>107632</v>
      </c>
      <c r="D1478">
        <f t="shared" si="46"/>
        <v>530684742.5</v>
      </c>
      <c r="E1478">
        <v>533351500</v>
      </c>
      <c r="F1478" s="3">
        <v>-0.4</v>
      </c>
      <c r="G1478" s="3">
        <v>-6.8</v>
      </c>
      <c r="H1478" s="3">
        <v>3.1</v>
      </c>
      <c r="I1478" s="3">
        <v>4</v>
      </c>
      <c r="J1478" s="3">
        <v>4.2</v>
      </c>
      <c r="K1478" s="3">
        <v>160</v>
      </c>
      <c r="L1478" s="3">
        <v>2.8</v>
      </c>
      <c r="M1478" s="3">
        <v>160</v>
      </c>
      <c r="N1478" s="3">
        <v>0.7</v>
      </c>
      <c r="O1478" s="3">
        <v>569</v>
      </c>
      <c r="P1478" s="3">
        <v>320</v>
      </c>
      <c r="Q1478" s="3">
        <v>-4.2</v>
      </c>
      <c r="R1478" s="3">
        <v>49</v>
      </c>
      <c r="S1478" s="3">
        <v>77.5</v>
      </c>
      <c r="T1478" s="3">
        <v>4.5999999999999996</v>
      </c>
      <c r="U1478" s="3">
        <v>1000.5</v>
      </c>
      <c r="V1478" s="3">
        <v>1032.9000000000001</v>
      </c>
      <c r="W1478" s="3">
        <v>1022.4</v>
      </c>
      <c r="X1478" s="3">
        <v>1027.2</v>
      </c>
      <c r="Y1478" s="3">
        <v>-0.1</v>
      </c>
      <c r="Z1478" s="3">
        <v>-9.1</v>
      </c>
      <c r="AA1478">
        <v>36547</v>
      </c>
    </row>
    <row r="1479" spans="1:27" x14ac:dyDescent="0.3">
      <c r="A1479" s="2">
        <v>45309</v>
      </c>
      <c r="B1479">
        <v>88238.750252205689</v>
      </c>
      <c r="C1479">
        <v>150395</v>
      </c>
      <c r="D1479">
        <f t="shared" si="46"/>
        <v>749727226.5</v>
      </c>
      <c r="E1479">
        <v>753494700</v>
      </c>
      <c r="F1479" s="3">
        <v>3.2</v>
      </c>
      <c r="G1479" s="3">
        <v>0.7</v>
      </c>
      <c r="H1479" s="3">
        <v>6.5</v>
      </c>
      <c r="I1479" s="3">
        <v>4.3</v>
      </c>
      <c r="J1479" s="3">
        <v>3.3</v>
      </c>
      <c r="K1479" s="3">
        <v>180</v>
      </c>
      <c r="L1479" s="3">
        <v>2.2000000000000002</v>
      </c>
      <c r="M1479" s="3">
        <v>180</v>
      </c>
      <c r="N1479" s="3">
        <v>0.6</v>
      </c>
      <c r="O1479" s="3">
        <v>547</v>
      </c>
      <c r="P1479" s="3">
        <v>320</v>
      </c>
      <c r="Q1479" s="3">
        <v>3.1</v>
      </c>
      <c r="R1479" s="3">
        <v>100</v>
      </c>
      <c r="S1479" s="3">
        <v>100</v>
      </c>
      <c r="T1479" s="3">
        <v>7.7</v>
      </c>
      <c r="U1479" s="3">
        <v>997.6</v>
      </c>
      <c r="V1479" s="3">
        <v>1028.9000000000001</v>
      </c>
      <c r="W1479" s="3">
        <v>1020.4</v>
      </c>
      <c r="X1479" s="3">
        <v>1023.8</v>
      </c>
      <c r="Y1479" s="3">
        <v>2</v>
      </c>
      <c r="Z1479" s="3">
        <v>0.7</v>
      </c>
      <c r="AA1479">
        <v>36547</v>
      </c>
    </row>
    <row r="1480" spans="1:27" x14ac:dyDescent="0.3">
      <c r="A1480" s="2">
        <v>45310</v>
      </c>
      <c r="B1480">
        <v>83923.48975453079</v>
      </c>
      <c r="C1480">
        <v>120795</v>
      </c>
      <c r="D1480">
        <f t="shared" si="46"/>
        <v>561753617.5</v>
      </c>
      <c r="E1480">
        <v>564576500</v>
      </c>
      <c r="F1480" s="3">
        <v>2.7</v>
      </c>
      <c r="G1480" s="3">
        <v>1.5</v>
      </c>
      <c r="H1480" s="3">
        <v>4.4000000000000004</v>
      </c>
      <c r="I1480" s="3">
        <v>4.3</v>
      </c>
      <c r="J1480" s="3">
        <v>5.3</v>
      </c>
      <c r="K1480" s="3">
        <v>160</v>
      </c>
      <c r="L1480" s="3">
        <v>3.2</v>
      </c>
      <c r="M1480" s="3">
        <v>160</v>
      </c>
      <c r="N1480" s="3">
        <v>1</v>
      </c>
      <c r="O1480" s="3">
        <v>886</v>
      </c>
      <c r="P1480" s="3">
        <v>320</v>
      </c>
      <c r="Q1480" s="3">
        <v>0.7</v>
      </c>
      <c r="R1480" s="3">
        <v>65</v>
      </c>
      <c r="S1480" s="3">
        <v>87.4</v>
      </c>
      <c r="T1480" s="3">
        <v>6.4</v>
      </c>
      <c r="U1480" s="3">
        <v>1003.9</v>
      </c>
      <c r="V1480" s="3">
        <v>1031.5</v>
      </c>
      <c r="W1480" s="3">
        <v>1028.7</v>
      </c>
      <c r="X1480" s="3">
        <v>1030.3</v>
      </c>
      <c r="Y1480" s="3">
        <v>2.7</v>
      </c>
      <c r="Z1480" s="3">
        <v>1</v>
      </c>
      <c r="AA1480">
        <v>36547</v>
      </c>
    </row>
    <row r="1481" spans="1:27" x14ac:dyDescent="0.3">
      <c r="A1481" s="2">
        <v>45311</v>
      </c>
      <c r="B1481">
        <v>91529.375464434328</v>
      </c>
      <c r="C1481">
        <v>51200</v>
      </c>
      <c r="D1481">
        <f t="shared" si="46"/>
        <v>246646271.5</v>
      </c>
      <c r="E1481">
        <v>247885700</v>
      </c>
      <c r="F1481" s="3">
        <v>2</v>
      </c>
      <c r="G1481" s="3">
        <v>0</v>
      </c>
      <c r="H1481" s="3">
        <v>4.5</v>
      </c>
      <c r="I1481" s="3">
        <v>5.9</v>
      </c>
      <c r="J1481" s="3">
        <v>4.2</v>
      </c>
      <c r="K1481" s="3">
        <v>340</v>
      </c>
      <c r="L1481" s="3">
        <v>2.8</v>
      </c>
      <c r="M1481" s="3">
        <v>320</v>
      </c>
      <c r="N1481" s="3">
        <v>1.3</v>
      </c>
      <c r="O1481" s="3">
        <v>1149</v>
      </c>
      <c r="P1481" s="3">
        <v>320</v>
      </c>
      <c r="Q1481" s="3">
        <v>1</v>
      </c>
      <c r="R1481" s="3">
        <v>74</v>
      </c>
      <c r="S1481" s="3">
        <v>94.1</v>
      </c>
      <c r="T1481" s="3">
        <v>6.6</v>
      </c>
      <c r="U1481" s="3">
        <v>1000.4</v>
      </c>
      <c r="V1481" s="3">
        <v>1030.7</v>
      </c>
      <c r="W1481" s="3">
        <v>1023.7</v>
      </c>
      <c r="X1481" s="3">
        <v>1026.8</v>
      </c>
      <c r="Y1481" s="3">
        <v>2.2000000000000002</v>
      </c>
      <c r="Z1481" s="3">
        <v>-0.8</v>
      </c>
      <c r="AA1481">
        <v>36547</v>
      </c>
    </row>
    <row r="1482" spans="1:27" x14ac:dyDescent="0.3">
      <c r="A1482" s="2">
        <v>45312</v>
      </c>
      <c r="B1482">
        <v>0</v>
      </c>
      <c r="C1482">
        <v>0</v>
      </c>
      <c r="D1482">
        <f t="shared" si="46"/>
        <v>0</v>
      </c>
      <c r="E1482">
        <v>0</v>
      </c>
      <c r="F1482" s="3">
        <v>3.2</v>
      </c>
      <c r="G1482" s="3">
        <v>0.5</v>
      </c>
      <c r="H1482" s="3">
        <v>6.7</v>
      </c>
      <c r="I1482" s="3">
        <v>5.9</v>
      </c>
      <c r="J1482" s="3">
        <v>11</v>
      </c>
      <c r="K1482" s="3">
        <v>290</v>
      </c>
      <c r="L1482" s="3">
        <v>7.6</v>
      </c>
      <c r="M1482" s="3">
        <v>320</v>
      </c>
      <c r="N1482" s="3">
        <v>2.4</v>
      </c>
      <c r="O1482" s="3">
        <v>2106</v>
      </c>
      <c r="P1482" s="3">
        <v>290</v>
      </c>
      <c r="Q1482" s="3">
        <v>0.4</v>
      </c>
      <c r="R1482" s="3">
        <v>56</v>
      </c>
      <c r="S1482" s="3">
        <v>83</v>
      </c>
      <c r="T1482" s="3">
        <v>6.3</v>
      </c>
      <c r="U1482" s="3">
        <v>998</v>
      </c>
      <c r="V1482" s="3">
        <v>1025.5999999999999</v>
      </c>
      <c r="W1482" s="3">
        <v>1023</v>
      </c>
      <c r="X1482" s="3">
        <v>1024.2</v>
      </c>
      <c r="Y1482" s="3">
        <v>3.6</v>
      </c>
      <c r="Z1482" s="3">
        <v>-0.7</v>
      </c>
      <c r="AA1482">
        <v>36547</v>
      </c>
    </row>
    <row r="1483" spans="1:27" x14ac:dyDescent="0.3">
      <c r="A1483" s="2">
        <v>45313</v>
      </c>
      <c r="B1483">
        <v>83133.878876053859</v>
      </c>
      <c r="C1483">
        <v>173775</v>
      </c>
      <c r="D1483">
        <f t="shared" si="46"/>
        <v>1009342527</v>
      </c>
      <c r="E1483">
        <v>1014414600</v>
      </c>
      <c r="F1483" s="3">
        <v>-6</v>
      </c>
      <c r="G1483" s="3">
        <v>-10.199999999999999</v>
      </c>
      <c r="H1483" s="3">
        <v>2.4</v>
      </c>
      <c r="I1483" s="3">
        <v>5.9</v>
      </c>
      <c r="J1483" s="3">
        <v>17.8</v>
      </c>
      <c r="K1483" s="3">
        <v>320</v>
      </c>
      <c r="L1483" s="3">
        <v>10.1</v>
      </c>
      <c r="M1483" s="3">
        <v>320</v>
      </c>
      <c r="N1483" s="3">
        <v>7.4</v>
      </c>
      <c r="O1483" s="3">
        <v>6398</v>
      </c>
      <c r="P1483" s="3">
        <v>320</v>
      </c>
      <c r="Q1483" s="3">
        <v>-11.7</v>
      </c>
      <c r="R1483" s="3">
        <v>49</v>
      </c>
      <c r="S1483" s="3">
        <v>64.3</v>
      </c>
      <c r="T1483" s="3">
        <v>2.6</v>
      </c>
      <c r="U1483" s="3">
        <v>997.7</v>
      </c>
      <c r="V1483" s="3">
        <v>1026.9000000000001</v>
      </c>
      <c r="W1483" s="3">
        <v>1022.8</v>
      </c>
      <c r="X1483" s="3">
        <v>1024.9000000000001</v>
      </c>
      <c r="Y1483" s="3">
        <v>-1</v>
      </c>
      <c r="Z1483" s="3">
        <v>-10.199999999999999</v>
      </c>
      <c r="AA1483">
        <v>36547</v>
      </c>
    </row>
    <row r="1484" spans="1:27" x14ac:dyDescent="0.3">
      <c r="A1484" s="2">
        <v>45314</v>
      </c>
      <c r="B1484">
        <v>86440.892876794169</v>
      </c>
      <c r="C1484">
        <v>94497</v>
      </c>
      <c r="D1484">
        <f t="shared" si="46"/>
        <v>612509900.79999995</v>
      </c>
      <c r="E1484">
        <v>615587840</v>
      </c>
      <c r="F1484" s="3">
        <v>-10.8</v>
      </c>
      <c r="G1484" s="3">
        <v>-12.7</v>
      </c>
      <c r="H1484" s="3">
        <v>-7.8</v>
      </c>
      <c r="I1484" s="3">
        <v>5.9</v>
      </c>
      <c r="J1484" s="3">
        <v>16.8</v>
      </c>
      <c r="K1484" s="3">
        <v>290</v>
      </c>
      <c r="L1484" s="3">
        <v>10</v>
      </c>
      <c r="M1484" s="3">
        <v>320</v>
      </c>
      <c r="N1484" s="3">
        <v>7.2</v>
      </c>
      <c r="O1484" s="3">
        <v>6220</v>
      </c>
      <c r="P1484" s="3">
        <v>290</v>
      </c>
      <c r="Q1484" s="3">
        <v>-17.899999999999999</v>
      </c>
      <c r="R1484" s="3">
        <v>44</v>
      </c>
      <c r="S1484" s="3">
        <v>56.3</v>
      </c>
      <c r="T1484" s="3">
        <v>1.5</v>
      </c>
      <c r="U1484" s="3">
        <v>996.3</v>
      </c>
      <c r="V1484" s="3">
        <v>1026.4000000000001</v>
      </c>
      <c r="W1484" s="3">
        <v>1020.7</v>
      </c>
      <c r="X1484" s="3">
        <v>1024</v>
      </c>
      <c r="Y1484" s="3">
        <v>-6.9</v>
      </c>
      <c r="Z1484" s="3">
        <v>-12.7</v>
      </c>
      <c r="AA1484">
        <v>36547</v>
      </c>
    </row>
    <row r="1485" spans="1:27" x14ac:dyDescent="0.3">
      <c r="A1485" s="2">
        <v>45315</v>
      </c>
      <c r="B1485">
        <v>77740.877880445725</v>
      </c>
      <c r="C1485">
        <v>69515</v>
      </c>
      <c r="D1485">
        <f t="shared" si="46"/>
        <v>446091534</v>
      </c>
      <c r="E1485">
        <v>448333200</v>
      </c>
      <c r="F1485" s="3">
        <v>-8.6999999999999993</v>
      </c>
      <c r="G1485" s="3">
        <v>-12.6</v>
      </c>
      <c r="H1485" s="3">
        <v>-5.3</v>
      </c>
      <c r="I1485" s="3">
        <v>5.9</v>
      </c>
      <c r="J1485" s="3">
        <v>14.5</v>
      </c>
      <c r="K1485" s="3">
        <v>290</v>
      </c>
      <c r="L1485" s="3">
        <v>7.8</v>
      </c>
      <c r="M1485" s="3">
        <v>290</v>
      </c>
      <c r="N1485" s="3">
        <v>5.3</v>
      </c>
      <c r="O1485" s="3">
        <v>4591</v>
      </c>
      <c r="P1485" s="3">
        <v>290</v>
      </c>
      <c r="Q1485" s="3">
        <v>-16.899999999999999</v>
      </c>
      <c r="R1485" s="3">
        <v>38</v>
      </c>
      <c r="S1485" s="3">
        <v>51.8</v>
      </c>
      <c r="T1485" s="3">
        <v>1.6</v>
      </c>
      <c r="U1485" s="3">
        <v>997.3</v>
      </c>
      <c r="V1485" s="3">
        <v>1027.0999999999999</v>
      </c>
      <c r="W1485" s="3">
        <v>1023.4</v>
      </c>
      <c r="X1485" s="3">
        <v>1024.8</v>
      </c>
      <c r="Y1485" s="3">
        <v>-6.2</v>
      </c>
      <c r="Z1485" s="3">
        <v>-12.6</v>
      </c>
      <c r="AA1485">
        <v>36547</v>
      </c>
    </row>
    <row r="1486" spans="1:27" x14ac:dyDescent="0.3">
      <c r="A1486" s="2">
        <v>45316</v>
      </c>
      <c r="B1486">
        <v>73943.229260712847</v>
      </c>
      <c r="C1486">
        <v>132946</v>
      </c>
      <c r="D1486">
        <f t="shared" si="46"/>
        <v>922055455.5</v>
      </c>
      <c r="E1486">
        <v>926688900</v>
      </c>
      <c r="F1486" s="3">
        <v>-5.5</v>
      </c>
      <c r="G1486" s="3">
        <v>-11.5</v>
      </c>
      <c r="H1486" s="3">
        <v>-1.1000000000000001</v>
      </c>
      <c r="I1486" s="3">
        <v>5.9</v>
      </c>
      <c r="J1486" s="3">
        <v>12.2</v>
      </c>
      <c r="K1486" s="3">
        <v>290</v>
      </c>
      <c r="L1486" s="3">
        <v>7.9</v>
      </c>
      <c r="M1486" s="3">
        <v>290</v>
      </c>
      <c r="N1486" s="3">
        <v>3.9</v>
      </c>
      <c r="O1486" s="3">
        <v>3401</v>
      </c>
      <c r="P1486" s="3">
        <v>290</v>
      </c>
      <c r="Q1486" s="3">
        <v>-15.2</v>
      </c>
      <c r="R1486" s="3">
        <v>30</v>
      </c>
      <c r="S1486" s="3">
        <v>47.8</v>
      </c>
      <c r="T1486" s="3">
        <v>1.9</v>
      </c>
      <c r="U1486" s="3">
        <v>1000.5</v>
      </c>
      <c r="V1486" s="3">
        <v>1029.2</v>
      </c>
      <c r="W1486" s="3">
        <v>1025.7</v>
      </c>
      <c r="X1486" s="3">
        <v>1027.7</v>
      </c>
      <c r="Y1486" s="3">
        <v>-4</v>
      </c>
      <c r="Z1486" s="3">
        <v>-13.3</v>
      </c>
      <c r="AA1486">
        <v>36547</v>
      </c>
    </row>
    <row r="1487" spans="1:27" x14ac:dyDescent="0.3">
      <c r="A1487" s="2">
        <v>45317</v>
      </c>
      <c r="B1487">
        <v>72563.074228667218</v>
      </c>
      <c r="C1487">
        <v>127844</v>
      </c>
      <c r="D1487">
        <f t="shared" si="46"/>
        <v>805530906</v>
      </c>
      <c r="E1487">
        <v>809578800</v>
      </c>
      <c r="F1487" s="3">
        <v>-2.2000000000000002</v>
      </c>
      <c r="G1487" s="3">
        <v>-9.8000000000000007</v>
      </c>
      <c r="H1487" s="3">
        <v>3.3</v>
      </c>
      <c r="I1487" s="3">
        <v>5.9</v>
      </c>
      <c r="J1487" s="3">
        <v>11.5</v>
      </c>
      <c r="K1487" s="3">
        <v>320</v>
      </c>
      <c r="L1487" s="3">
        <v>6.9</v>
      </c>
      <c r="M1487" s="3">
        <v>320</v>
      </c>
      <c r="N1487" s="3">
        <v>3.7</v>
      </c>
      <c r="O1487" s="3">
        <v>3202</v>
      </c>
      <c r="P1487" s="3">
        <v>290</v>
      </c>
      <c r="Q1487" s="3">
        <v>-10.6</v>
      </c>
      <c r="R1487" s="3">
        <v>28</v>
      </c>
      <c r="S1487" s="3">
        <v>54.1</v>
      </c>
      <c r="T1487" s="3">
        <v>2.8</v>
      </c>
      <c r="U1487" s="3">
        <v>1001.5</v>
      </c>
      <c r="V1487" s="3">
        <v>1030.2</v>
      </c>
      <c r="W1487" s="3">
        <v>1026.3</v>
      </c>
      <c r="X1487" s="3">
        <v>1028.4000000000001</v>
      </c>
      <c r="Y1487" s="3">
        <v>-1.5</v>
      </c>
      <c r="Z1487" s="3">
        <v>-11.5</v>
      </c>
      <c r="AA1487">
        <v>36547</v>
      </c>
    </row>
    <row r="1488" spans="1:27" x14ac:dyDescent="0.3">
      <c r="A1488" s="2">
        <v>45318</v>
      </c>
      <c r="B1488">
        <v>71756.73191588615</v>
      </c>
      <c r="C1488">
        <v>72772.100000000006</v>
      </c>
      <c r="D1488">
        <f t="shared" si="46"/>
        <v>540820011.5</v>
      </c>
      <c r="E1488">
        <v>543537700</v>
      </c>
      <c r="F1488" s="3">
        <v>0.4</v>
      </c>
      <c r="G1488" s="3">
        <v>-5.8</v>
      </c>
      <c r="H1488" s="3">
        <v>4.9000000000000004</v>
      </c>
      <c r="I1488" s="3">
        <v>5.9</v>
      </c>
      <c r="J1488" s="3">
        <v>11.2</v>
      </c>
      <c r="K1488" s="3">
        <v>290</v>
      </c>
      <c r="L1488" s="3">
        <v>7.3</v>
      </c>
      <c r="M1488" s="3">
        <v>320</v>
      </c>
      <c r="N1488" s="3">
        <v>4</v>
      </c>
      <c r="O1488" s="3">
        <v>3450</v>
      </c>
      <c r="P1488" s="3">
        <v>290</v>
      </c>
      <c r="Q1488" s="3">
        <v>-7.5</v>
      </c>
      <c r="R1488" s="3">
        <v>31</v>
      </c>
      <c r="S1488" s="3">
        <v>57.3</v>
      </c>
      <c r="T1488" s="3">
        <v>3.5</v>
      </c>
      <c r="U1488" s="3">
        <v>1000.1</v>
      </c>
      <c r="V1488" s="3">
        <v>1029.0999999999999</v>
      </c>
      <c r="W1488" s="3">
        <v>1024.5999999999999</v>
      </c>
      <c r="X1488" s="3">
        <v>1026.7</v>
      </c>
      <c r="Y1488" s="3">
        <v>0.4</v>
      </c>
      <c r="Z1488" s="3">
        <v>-5.9</v>
      </c>
      <c r="AA1488">
        <v>36547</v>
      </c>
    </row>
    <row r="1489" spans="1:27" x14ac:dyDescent="0.3">
      <c r="A1489" s="2">
        <v>45319</v>
      </c>
      <c r="B1489">
        <v>0</v>
      </c>
      <c r="C1489">
        <v>0</v>
      </c>
      <c r="D1489">
        <f t="shared" si="46"/>
        <v>0</v>
      </c>
      <c r="E1489">
        <v>0</v>
      </c>
      <c r="F1489" s="3">
        <v>-0.4</v>
      </c>
      <c r="G1489" s="3">
        <v>-4.9000000000000004</v>
      </c>
      <c r="H1489" s="3">
        <v>2.9</v>
      </c>
      <c r="I1489" s="3">
        <v>5.9</v>
      </c>
      <c r="J1489" s="3">
        <v>12.1</v>
      </c>
      <c r="K1489" s="3">
        <v>320</v>
      </c>
      <c r="L1489" s="3">
        <v>7.9</v>
      </c>
      <c r="M1489" s="3">
        <v>320</v>
      </c>
      <c r="N1489" s="3">
        <v>4.4000000000000004</v>
      </c>
      <c r="O1489" s="3">
        <v>3797</v>
      </c>
      <c r="P1489" s="3">
        <v>290</v>
      </c>
      <c r="Q1489" s="3">
        <v>-7.8</v>
      </c>
      <c r="R1489" s="3">
        <v>37</v>
      </c>
      <c r="S1489" s="3">
        <v>58.5</v>
      </c>
      <c r="T1489" s="3">
        <v>3.4</v>
      </c>
      <c r="U1489" s="3">
        <v>1001.5</v>
      </c>
      <c r="V1489" s="3">
        <v>1031.0999999999999</v>
      </c>
      <c r="W1489" s="3">
        <v>1025.5999999999999</v>
      </c>
      <c r="X1489" s="3">
        <v>1028.3</v>
      </c>
      <c r="Y1489" s="3">
        <v>0.6</v>
      </c>
      <c r="Z1489" s="3">
        <v>-7.9</v>
      </c>
      <c r="AA1489">
        <v>36547</v>
      </c>
    </row>
    <row r="1490" spans="1:27" x14ac:dyDescent="0.3">
      <c r="A1490" s="2">
        <v>45320</v>
      </c>
      <c r="B1490">
        <v>71767.604617027406</v>
      </c>
      <c r="C1490">
        <v>176258</v>
      </c>
      <c r="D1490">
        <f t="shared" si="46"/>
        <v>1213437782.7</v>
      </c>
      <c r="E1490">
        <v>1219535460</v>
      </c>
      <c r="F1490" s="3">
        <v>-2.2999999999999998</v>
      </c>
      <c r="G1490" s="3">
        <v>-9.4</v>
      </c>
      <c r="H1490" s="3">
        <v>5</v>
      </c>
      <c r="I1490" s="3">
        <v>5.9</v>
      </c>
      <c r="J1490" s="3">
        <v>9</v>
      </c>
      <c r="K1490" s="3">
        <v>320</v>
      </c>
      <c r="L1490" s="3">
        <v>5.9</v>
      </c>
      <c r="M1490" s="3">
        <v>320</v>
      </c>
      <c r="N1490" s="3">
        <v>1.8</v>
      </c>
      <c r="O1490" s="3">
        <v>1570</v>
      </c>
      <c r="P1490" s="3">
        <v>290</v>
      </c>
      <c r="Q1490" s="3">
        <v>-8.3000000000000007</v>
      </c>
      <c r="R1490" s="3">
        <v>35</v>
      </c>
      <c r="S1490" s="3">
        <v>66.3</v>
      </c>
      <c r="T1490" s="3">
        <v>3.3</v>
      </c>
      <c r="U1490" s="3">
        <v>1004.1</v>
      </c>
      <c r="V1490" s="3">
        <v>1033</v>
      </c>
      <c r="W1490" s="3">
        <v>1028.7</v>
      </c>
      <c r="X1490" s="3">
        <v>1031.0999999999999</v>
      </c>
      <c r="Y1490" s="3">
        <v>-0.4</v>
      </c>
      <c r="Z1490" s="3">
        <v>-12.7</v>
      </c>
      <c r="AA1490">
        <v>36547</v>
      </c>
    </row>
    <row r="1491" spans="1:27" x14ac:dyDescent="0.3">
      <c r="A1491" s="2">
        <v>45321</v>
      </c>
      <c r="B1491">
        <v>67664.427247172192</v>
      </c>
      <c r="C1491">
        <v>141807</v>
      </c>
      <c r="D1491">
        <f t="shared" si="46"/>
        <v>915934016.5</v>
      </c>
      <c r="E1491">
        <v>920536700</v>
      </c>
      <c r="F1491" s="3">
        <v>-1.6</v>
      </c>
      <c r="G1491" s="3">
        <v>-9</v>
      </c>
      <c r="H1491" s="3">
        <v>7.3</v>
      </c>
      <c r="I1491" s="3">
        <v>5.9</v>
      </c>
      <c r="J1491" s="3">
        <v>3.8</v>
      </c>
      <c r="K1491" s="3">
        <v>140</v>
      </c>
      <c r="L1491" s="3">
        <v>3</v>
      </c>
      <c r="M1491" s="3">
        <v>320</v>
      </c>
      <c r="N1491" s="3">
        <v>1.3</v>
      </c>
      <c r="O1491" s="3">
        <v>1145</v>
      </c>
      <c r="P1491" s="3">
        <v>320</v>
      </c>
      <c r="Q1491" s="3">
        <v>-9</v>
      </c>
      <c r="R1491" s="3">
        <v>19</v>
      </c>
      <c r="S1491" s="3">
        <v>62.4</v>
      </c>
      <c r="T1491" s="3">
        <v>3.1</v>
      </c>
      <c r="U1491" s="3">
        <v>1003.2</v>
      </c>
      <c r="V1491" s="3">
        <v>1033.5</v>
      </c>
      <c r="W1491" s="3">
        <v>1027.7</v>
      </c>
      <c r="X1491" s="3">
        <v>1030.0999999999999</v>
      </c>
      <c r="Y1491" s="3">
        <v>-0.2</v>
      </c>
      <c r="Z1491" s="3">
        <v>-11.3</v>
      </c>
      <c r="AA1491">
        <v>36547</v>
      </c>
    </row>
    <row r="1492" spans="1:27" x14ac:dyDescent="0.3">
      <c r="A1492" s="2">
        <v>45322</v>
      </c>
      <c r="B1492">
        <v>65788.500408099455</v>
      </c>
      <c r="C1492">
        <v>155215</v>
      </c>
      <c r="D1492">
        <f t="shared" si="46"/>
        <v>1031008950.5</v>
      </c>
      <c r="E1492">
        <v>1036189900</v>
      </c>
      <c r="F1492" s="3">
        <v>4.5999999999999996</v>
      </c>
      <c r="G1492" s="3">
        <v>-3.6</v>
      </c>
      <c r="H1492" s="3">
        <v>11.9</v>
      </c>
      <c r="I1492" s="3">
        <v>5.9</v>
      </c>
      <c r="J1492" s="3">
        <v>9.5</v>
      </c>
      <c r="K1492" s="3">
        <v>290</v>
      </c>
      <c r="L1492" s="3">
        <v>6.2</v>
      </c>
      <c r="M1492" s="3">
        <v>290</v>
      </c>
      <c r="N1492" s="3">
        <v>2.2999999999999998</v>
      </c>
      <c r="O1492" s="3">
        <v>1963</v>
      </c>
      <c r="P1492" s="3">
        <v>140</v>
      </c>
      <c r="Q1492" s="3">
        <v>-5.6</v>
      </c>
      <c r="R1492" s="3">
        <v>25</v>
      </c>
      <c r="S1492" s="3">
        <v>50.4</v>
      </c>
      <c r="T1492" s="3">
        <v>4</v>
      </c>
      <c r="U1492" s="3">
        <v>997.8</v>
      </c>
      <c r="V1492" s="3">
        <v>1027.8</v>
      </c>
      <c r="W1492" s="3">
        <v>1020.4</v>
      </c>
      <c r="X1492" s="3">
        <v>1023.9</v>
      </c>
      <c r="Y1492" s="3">
        <v>3.4</v>
      </c>
      <c r="Z1492" s="3">
        <v>-5.0999999999999996</v>
      </c>
      <c r="AA1492">
        <v>36547</v>
      </c>
    </row>
    <row r="1493" spans="1:27" x14ac:dyDescent="0.3">
      <c r="A1493" s="2">
        <v>45323</v>
      </c>
      <c r="B1493">
        <v>72325.826762986268</v>
      </c>
      <c r="C1493">
        <v>149625</v>
      </c>
      <c r="D1493">
        <v>983519600</v>
      </c>
      <c r="E1493">
        <v>983519600</v>
      </c>
      <c r="F1493" s="3">
        <v>2.8</v>
      </c>
      <c r="G1493" s="3">
        <v>-0.9</v>
      </c>
      <c r="H1493" s="3">
        <v>8</v>
      </c>
      <c r="I1493" s="3">
        <v>5.9</v>
      </c>
      <c r="J1493" s="3">
        <v>7</v>
      </c>
      <c r="K1493" s="3">
        <v>290</v>
      </c>
      <c r="L1493" s="3">
        <v>4.7</v>
      </c>
      <c r="M1493" s="3">
        <v>110</v>
      </c>
      <c r="N1493" s="3">
        <v>1.7</v>
      </c>
      <c r="O1493" s="3">
        <v>1504</v>
      </c>
      <c r="P1493" s="3">
        <v>160</v>
      </c>
      <c r="Q1493" s="3">
        <v>-3.9</v>
      </c>
      <c r="R1493" s="3">
        <v>42</v>
      </c>
      <c r="S1493" s="3">
        <v>62.1</v>
      </c>
      <c r="T1493" s="3">
        <v>4.5999999999999996</v>
      </c>
      <c r="U1493" s="3">
        <v>999.4</v>
      </c>
      <c r="V1493" s="3">
        <v>1028.7</v>
      </c>
      <c r="W1493" s="3">
        <v>1023.1</v>
      </c>
      <c r="X1493" s="3">
        <v>1025.8</v>
      </c>
      <c r="Y1493" s="3">
        <v>2.5</v>
      </c>
      <c r="Z1493" s="3">
        <v>-4.0999999999999996</v>
      </c>
      <c r="AA1493">
        <v>36547</v>
      </c>
    </row>
    <row r="1494" spans="1:27" x14ac:dyDescent="0.3">
      <c r="A1494" s="2">
        <v>45324</v>
      </c>
      <c r="B1494">
        <v>65172.77328693997</v>
      </c>
      <c r="C1494">
        <v>126376.5</v>
      </c>
      <c r="D1494">
        <v>845142000</v>
      </c>
      <c r="E1494">
        <v>845142000</v>
      </c>
      <c r="F1494" s="3">
        <v>1.8</v>
      </c>
      <c r="G1494" s="3">
        <v>-1.4</v>
      </c>
      <c r="H1494" s="3">
        <v>6.8</v>
      </c>
      <c r="I1494" s="3">
        <v>5.9</v>
      </c>
      <c r="J1494" s="3">
        <v>6.2</v>
      </c>
      <c r="K1494" s="3">
        <v>160</v>
      </c>
      <c r="L1494" s="3">
        <v>3.3</v>
      </c>
      <c r="M1494" s="3">
        <v>160</v>
      </c>
      <c r="N1494" s="3">
        <v>1.4</v>
      </c>
      <c r="O1494" s="3">
        <v>1183</v>
      </c>
      <c r="P1494" s="3">
        <v>320</v>
      </c>
      <c r="Q1494" s="3">
        <v>-2.8</v>
      </c>
      <c r="R1494" s="3">
        <v>52</v>
      </c>
      <c r="S1494" s="3">
        <v>71.8</v>
      </c>
      <c r="T1494" s="3">
        <v>5</v>
      </c>
      <c r="U1494" s="3">
        <v>1002.1</v>
      </c>
      <c r="V1494" s="3">
        <v>1031</v>
      </c>
      <c r="W1494" s="3">
        <v>1026.5</v>
      </c>
      <c r="X1494" s="3">
        <v>1028.5999999999999</v>
      </c>
      <c r="Y1494" s="3">
        <v>1.7</v>
      </c>
      <c r="Z1494" s="3">
        <v>-4.4000000000000004</v>
      </c>
      <c r="AA1494">
        <v>36547</v>
      </c>
    </row>
    <row r="1495" spans="1:27" x14ac:dyDescent="0.3">
      <c r="A1495" s="2">
        <v>45325</v>
      </c>
      <c r="B1495">
        <v>70318.129444098333</v>
      </c>
      <c r="C1495">
        <v>53375</v>
      </c>
      <c r="D1495">
        <v>364916100</v>
      </c>
      <c r="E1495">
        <v>364916100</v>
      </c>
      <c r="F1495" s="3">
        <v>2.7</v>
      </c>
      <c r="G1495" s="3">
        <v>-1.9</v>
      </c>
      <c r="H1495" s="3">
        <v>6.8</v>
      </c>
      <c r="I1495" s="3">
        <v>1.5</v>
      </c>
      <c r="J1495" s="3">
        <v>3.4</v>
      </c>
      <c r="K1495" s="3">
        <v>140</v>
      </c>
      <c r="L1495" s="3">
        <v>2.6</v>
      </c>
      <c r="M1495" s="3">
        <v>320</v>
      </c>
      <c r="N1495" s="3">
        <v>1.2</v>
      </c>
      <c r="O1495" s="3">
        <v>1047</v>
      </c>
      <c r="P1495" s="3">
        <v>320</v>
      </c>
      <c r="Q1495" s="3">
        <v>-0.1</v>
      </c>
      <c r="R1495" s="3">
        <v>62</v>
      </c>
      <c r="S1495" s="3">
        <v>83.5</v>
      </c>
      <c r="T1495" s="3">
        <v>6.1</v>
      </c>
      <c r="U1495" s="3">
        <v>1002.7</v>
      </c>
      <c r="V1495" s="3">
        <v>1031.7</v>
      </c>
      <c r="W1495" s="3">
        <v>1026.7</v>
      </c>
      <c r="X1495" s="3">
        <v>1029.0999999999999</v>
      </c>
      <c r="Y1495" s="3">
        <v>2.2999999999999998</v>
      </c>
      <c r="Z1495" s="3">
        <v>-4.5999999999999996</v>
      </c>
      <c r="AA1495">
        <v>36547</v>
      </c>
    </row>
    <row r="1496" spans="1:27" x14ac:dyDescent="0.3">
      <c r="A1496" s="2">
        <v>45326</v>
      </c>
      <c r="B1496">
        <v>51100</v>
      </c>
      <c r="C1496">
        <v>510</v>
      </c>
      <c r="D1496">
        <v>5212200</v>
      </c>
      <c r="E1496">
        <v>5212200</v>
      </c>
      <c r="F1496" s="3">
        <v>3.7</v>
      </c>
      <c r="G1496" s="3">
        <v>-0.5</v>
      </c>
      <c r="H1496" s="3">
        <v>8.5</v>
      </c>
      <c r="I1496" s="3">
        <v>0</v>
      </c>
      <c r="J1496" s="3">
        <v>4.4000000000000004</v>
      </c>
      <c r="K1496" s="3">
        <v>140</v>
      </c>
      <c r="L1496" s="3">
        <v>2.2999999999999998</v>
      </c>
      <c r="M1496" s="3">
        <v>320</v>
      </c>
      <c r="N1496" s="3">
        <v>0.9</v>
      </c>
      <c r="O1496" s="3">
        <v>748</v>
      </c>
      <c r="P1496" s="3">
        <v>320</v>
      </c>
      <c r="Q1496" s="3">
        <v>0.6</v>
      </c>
      <c r="R1496" s="3">
        <v>59</v>
      </c>
      <c r="S1496" s="3">
        <v>82</v>
      </c>
      <c r="T1496" s="3">
        <v>6.4</v>
      </c>
      <c r="U1496" s="3">
        <v>1000.4</v>
      </c>
      <c r="V1496" s="3">
        <v>1028.7</v>
      </c>
      <c r="W1496" s="3">
        <v>1025.2</v>
      </c>
      <c r="X1496" s="3">
        <v>1026.7</v>
      </c>
      <c r="Y1496" s="3">
        <v>4.5</v>
      </c>
      <c r="Z1496" s="3">
        <v>-3.8</v>
      </c>
      <c r="AA1496">
        <v>36547</v>
      </c>
    </row>
    <row r="1497" spans="1:27" x14ac:dyDescent="0.3">
      <c r="A1497" s="2">
        <v>45327</v>
      </c>
      <c r="B1497">
        <v>70005.839301642685</v>
      </c>
      <c r="C1497">
        <v>77957</v>
      </c>
      <c r="D1497">
        <v>472279500</v>
      </c>
      <c r="E1497">
        <v>472279500</v>
      </c>
      <c r="F1497" s="3">
        <v>2.7</v>
      </c>
      <c r="G1497" s="3">
        <v>-0.6</v>
      </c>
      <c r="H1497" s="3">
        <v>6.5</v>
      </c>
      <c r="I1497" s="3">
        <v>7.3</v>
      </c>
      <c r="J1497" s="3">
        <v>7.2</v>
      </c>
      <c r="K1497" s="3">
        <v>50</v>
      </c>
      <c r="L1497" s="3">
        <v>3.7</v>
      </c>
      <c r="M1497" s="3">
        <v>110</v>
      </c>
      <c r="N1497" s="3">
        <v>1.4</v>
      </c>
      <c r="O1497" s="3">
        <v>1227</v>
      </c>
      <c r="P1497" s="3">
        <v>20</v>
      </c>
      <c r="Q1497" s="3">
        <v>0.3</v>
      </c>
      <c r="R1497" s="3">
        <v>50</v>
      </c>
      <c r="S1497" s="3">
        <v>86.9</v>
      </c>
      <c r="T1497" s="3">
        <v>6.3</v>
      </c>
      <c r="U1497" s="3">
        <v>995.6</v>
      </c>
      <c r="V1497" s="3">
        <v>1025.8</v>
      </c>
      <c r="W1497" s="3">
        <v>1018.7</v>
      </c>
      <c r="X1497" s="3">
        <v>1021.8</v>
      </c>
      <c r="Y1497" s="3">
        <v>4</v>
      </c>
      <c r="Z1497" s="3">
        <v>-0.6</v>
      </c>
      <c r="AA1497">
        <v>36547</v>
      </c>
    </row>
    <row r="1498" spans="1:27" x14ac:dyDescent="0.3">
      <c r="A1498" s="2">
        <v>45328</v>
      </c>
      <c r="B1498">
        <v>67647.88593957125</v>
      </c>
      <c r="C1498">
        <v>59286</v>
      </c>
      <c r="D1498">
        <v>372675900</v>
      </c>
      <c r="E1498">
        <v>372675900</v>
      </c>
      <c r="F1498" s="3">
        <v>0.2</v>
      </c>
      <c r="G1498" s="3">
        <v>-1.8</v>
      </c>
      <c r="H1498" s="3">
        <v>1.6</v>
      </c>
      <c r="I1498" s="3">
        <v>2.1</v>
      </c>
      <c r="J1498" s="3">
        <v>7</v>
      </c>
      <c r="K1498" s="3">
        <v>320</v>
      </c>
      <c r="L1498" s="3">
        <v>4.5</v>
      </c>
      <c r="M1498" s="3">
        <v>320</v>
      </c>
      <c r="N1498" s="3">
        <v>0.7</v>
      </c>
      <c r="O1498" s="3">
        <v>606</v>
      </c>
      <c r="P1498" s="3">
        <v>70</v>
      </c>
      <c r="Q1498" s="3">
        <v>-0.5</v>
      </c>
      <c r="R1498" s="3">
        <v>82</v>
      </c>
      <c r="S1498" s="3">
        <v>95.1</v>
      </c>
      <c r="T1498" s="3">
        <v>5.9</v>
      </c>
      <c r="U1498" s="3">
        <v>998.5</v>
      </c>
      <c r="V1498" s="3">
        <v>1027</v>
      </c>
      <c r="W1498" s="3">
        <v>1023.6</v>
      </c>
      <c r="X1498" s="3">
        <v>1025.0999999999999</v>
      </c>
      <c r="Y1498" s="3">
        <v>1.7</v>
      </c>
      <c r="Z1498" s="3">
        <v>-1.8</v>
      </c>
      <c r="AA1498">
        <v>36547</v>
      </c>
    </row>
    <row r="1499" spans="1:27" x14ac:dyDescent="0.3">
      <c r="A1499" s="2">
        <v>45329</v>
      </c>
      <c r="B1499">
        <v>63404.470291746708</v>
      </c>
      <c r="C1499">
        <v>33334</v>
      </c>
      <c r="D1499">
        <v>206790800</v>
      </c>
      <c r="E1499">
        <v>206790800</v>
      </c>
      <c r="F1499" s="3">
        <v>0.5</v>
      </c>
      <c r="G1499" s="3">
        <v>-2.1</v>
      </c>
      <c r="H1499" s="3">
        <v>4.7</v>
      </c>
      <c r="I1499" s="3">
        <v>2.1</v>
      </c>
      <c r="J1499" s="3">
        <v>8.9</v>
      </c>
      <c r="K1499" s="3">
        <v>290</v>
      </c>
      <c r="L1499" s="3">
        <v>5.9</v>
      </c>
      <c r="M1499" s="3">
        <v>320</v>
      </c>
      <c r="N1499" s="3">
        <v>2.9</v>
      </c>
      <c r="O1499" s="3">
        <v>2490</v>
      </c>
      <c r="P1499" s="3">
        <v>290</v>
      </c>
      <c r="Q1499" s="3">
        <v>-4.0999999999999996</v>
      </c>
      <c r="R1499" s="3">
        <v>50</v>
      </c>
      <c r="S1499" s="3">
        <v>71.599999999999994</v>
      </c>
      <c r="T1499" s="3">
        <v>4.5</v>
      </c>
      <c r="U1499" s="3">
        <v>996.4</v>
      </c>
      <c r="V1499" s="3">
        <v>1024.5</v>
      </c>
      <c r="W1499" s="3">
        <v>1021</v>
      </c>
      <c r="X1499" s="3">
        <v>1022.8</v>
      </c>
      <c r="Y1499" s="3">
        <v>3.1</v>
      </c>
      <c r="Z1499" s="3">
        <v>-4</v>
      </c>
      <c r="AA1499">
        <v>36547</v>
      </c>
    </row>
    <row r="1500" spans="1:27" x14ac:dyDescent="0.3">
      <c r="A1500" s="2">
        <v>45330</v>
      </c>
      <c r="B1500">
        <v>59326.95202473188</v>
      </c>
      <c r="C1500">
        <v>6705</v>
      </c>
      <c r="D1500">
        <v>41791900</v>
      </c>
      <c r="E1500">
        <v>41791900</v>
      </c>
      <c r="F1500" s="3">
        <v>-0.1</v>
      </c>
      <c r="G1500" s="3">
        <v>-5.7</v>
      </c>
      <c r="H1500" s="3">
        <v>5.5</v>
      </c>
      <c r="I1500" s="3">
        <v>2.1</v>
      </c>
      <c r="J1500" s="3">
        <v>9.1999999999999993</v>
      </c>
      <c r="K1500" s="3">
        <v>290</v>
      </c>
      <c r="L1500" s="3">
        <v>6.1</v>
      </c>
      <c r="M1500" s="3">
        <v>320</v>
      </c>
      <c r="N1500" s="3">
        <v>2.1</v>
      </c>
      <c r="O1500" s="3">
        <v>1795</v>
      </c>
      <c r="P1500" s="3">
        <v>320</v>
      </c>
      <c r="Q1500" s="3">
        <v>-4.4000000000000004</v>
      </c>
      <c r="R1500" s="3">
        <v>47</v>
      </c>
      <c r="S1500" s="3">
        <v>75.3</v>
      </c>
      <c r="T1500" s="3">
        <v>4.4000000000000004</v>
      </c>
      <c r="U1500" s="3">
        <v>994.9</v>
      </c>
      <c r="V1500" s="3">
        <v>1023.3</v>
      </c>
      <c r="W1500" s="3">
        <v>1019.1</v>
      </c>
      <c r="X1500" s="3">
        <v>1021.4</v>
      </c>
      <c r="Y1500" s="3">
        <v>2.5</v>
      </c>
      <c r="Z1500" s="3">
        <v>-8.4</v>
      </c>
      <c r="AA1500">
        <v>36547</v>
      </c>
    </row>
    <row r="1501" spans="1:27" x14ac:dyDescent="0.3">
      <c r="A1501" s="2">
        <v>45331</v>
      </c>
      <c r="B1501">
        <v>0</v>
      </c>
      <c r="C1501">
        <v>0</v>
      </c>
      <c r="D1501">
        <v>0</v>
      </c>
      <c r="E1501">
        <v>0</v>
      </c>
      <c r="F1501" s="3">
        <v>0.2</v>
      </c>
      <c r="G1501" s="3">
        <v>-5.5</v>
      </c>
      <c r="H1501" s="3">
        <v>5.4</v>
      </c>
      <c r="I1501" s="3">
        <v>2.1</v>
      </c>
      <c r="J1501" s="3">
        <v>12</v>
      </c>
      <c r="K1501" s="3">
        <v>320</v>
      </c>
      <c r="L1501" s="3">
        <v>8.1999999999999993</v>
      </c>
      <c r="M1501" s="3">
        <v>320</v>
      </c>
      <c r="N1501" s="3">
        <v>3.1</v>
      </c>
      <c r="O1501" s="3">
        <v>2652</v>
      </c>
      <c r="P1501" s="3">
        <v>290</v>
      </c>
      <c r="Q1501" s="3">
        <v>-5.8</v>
      </c>
      <c r="R1501" s="3">
        <v>30</v>
      </c>
      <c r="S1501" s="3">
        <v>67.3</v>
      </c>
      <c r="T1501" s="3">
        <v>4</v>
      </c>
      <c r="U1501" s="3">
        <v>995.3</v>
      </c>
      <c r="V1501" s="3">
        <v>1023.4</v>
      </c>
      <c r="W1501" s="3">
        <v>1019.5</v>
      </c>
      <c r="X1501" s="3">
        <v>1021.8</v>
      </c>
      <c r="Y1501" s="3">
        <v>1.8</v>
      </c>
      <c r="Z1501" s="3">
        <v>-9</v>
      </c>
      <c r="AA1501">
        <v>36547</v>
      </c>
    </row>
    <row r="1502" spans="1:27" x14ac:dyDescent="0.3">
      <c r="A1502" s="2">
        <v>45332</v>
      </c>
      <c r="B1502">
        <v>0</v>
      </c>
      <c r="C1502">
        <v>0</v>
      </c>
      <c r="D1502">
        <v>0</v>
      </c>
      <c r="E1502">
        <v>0</v>
      </c>
      <c r="F1502" s="3">
        <v>1.5</v>
      </c>
      <c r="G1502" s="3">
        <v>-1.2</v>
      </c>
      <c r="H1502" s="3">
        <v>4.9000000000000004</v>
      </c>
      <c r="I1502" s="3">
        <v>2.1</v>
      </c>
      <c r="J1502" s="3">
        <v>11.7</v>
      </c>
      <c r="K1502" s="3">
        <v>320</v>
      </c>
      <c r="L1502" s="3">
        <v>6.1</v>
      </c>
      <c r="M1502" s="3">
        <v>290</v>
      </c>
      <c r="N1502" s="3">
        <v>3.6</v>
      </c>
      <c r="O1502" s="3">
        <v>3078</v>
      </c>
      <c r="P1502" s="3">
        <v>290</v>
      </c>
      <c r="Q1502" s="3">
        <v>-5.6</v>
      </c>
      <c r="R1502" s="3">
        <v>46</v>
      </c>
      <c r="S1502" s="3">
        <v>59.3</v>
      </c>
      <c r="T1502" s="3">
        <v>4.0999999999999996</v>
      </c>
      <c r="U1502" s="3">
        <v>996.9</v>
      </c>
      <c r="V1502" s="3">
        <v>1024.5999999999999</v>
      </c>
      <c r="W1502" s="3">
        <v>1021.7</v>
      </c>
      <c r="X1502" s="3">
        <v>1023.3</v>
      </c>
      <c r="Y1502" s="3">
        <v>1.6</v>
      </c>
      <c r="Z1502" s="3">
        <v>-5.7</v>
      </c>
      <c r="AA1502">
        <v>36547</v>
      </c>
    </row>
    <row r="1503" spans="1:27" x14ac:dyDescent="0.3">
      <c r="A1503" s="2">
        <v>45333</v>
      </c>
      <c r="B1503">
        <v>0</v>
      </c>
      <c r="C1503">
        <v>0</v>
      </c>
      <c r="D1503">
        <v>0</v>
      </c>
      <c r="E1503">
        <v>0</v>
      </c>
      <c r="F1503" s="3">
        <v>1.1000000000000001</v>
      </c>
      <c r="G1503" s="3">
        <v>-3.8</v>
      </c>
      <c r="H1503" s="3">
        <v>3.8</v>
      </c>
      <c r="I1503" s="3">
        <v>2.1</v>
      </c>
      <c r="J1503" s="3">
        <v>13.3</v>
      </c>
      <c r="K1503" s="3">
        <v>340</v>
      </c>
      <c r="L1503" s="3">
        <v>8.6</v>
      </c>
      <c r="M1503" s="3">
        <v>320</v>
      </c>
      <c r="N1503" s="3">
        <v>4.9000000000000004</v>
      </c>
      <c r="O1503" s="3">
        <v>4252</v>
      </c>
      <c r="P1503" s="3">
        <v>290</v>
      </c>
      <c r="Q1503" s="3">
        <v>-5.4</v>
      </c>
      <c r="R1503" s="3">
        <v>44</v>
      </c>
      <c r="S1503" s="3">
        <v>62</v>
      </c>
      <c r="T1503" s="3">
        <v>4.0999999999999996</v>
      </c>
      <c r="U1503" s="3">
        <v>997.5</v>
      </c>
      <c r="V1503" s="3">
        <v>1027.0999999999999</v>
      </c>
      <c r="W1503" s="3">
        <v>1021.1</v>
      </c>
      <c r="X1503" s="3">
        <v>1023.9</v>
      </c>
      <c r="Y1503" s="3">
        <v>1.3</v>
      </c>
      <c r="Z1503" s="3">
        <v>-6.9</v>
      </c>
      <c r="AA1503">
        <v>36547</v>
      </c>
    </row>
    <row r="1504" spans="1:27" x14ac:dyDescent="0.3">
      <c r="A1504" s="2">
        <v>45334</v>
      </c>
      <c r="B1504">
        <v>0</v>
      </c>
      <c r="C1504">
        <v>0</v>
      </c>
      <c r="D1504">
        <v>0</v>
      </c>
      <c r="E1504">
        <v>0</v>
      </c>
      <c r="F1504" s="3">
        <v>0.9</v>
      </c>
      <c r="G1504" s="3">
        <v>-5.2</v>
      </c>
      <c r="H1504" s="3">
        <v>9.1999999999999993</v>
      </c>
      <c r="I1504" s="3">
        <v>2.1</v>
      </c>
      <c r="J1504" s="3">
        <v>9.6999999999999993</v>
      </c>
      <c r="K1504" s="3">
        <v>250</v>
      </c>
      <c r="L1504" s="3">
        <v>5.4</v>
      </c>
      <c r="M1504" s="3">
        <v>270</v>
      </c>
      <c r="N1504" s="3">
        <v>1.6</v>
      </c>
      <c r="O1504" s="3">
        <v>1413</v>
      </c>
      <c r="P1504" s="3">
        <v>140</v>
      </c>
      <c r="Q1504" s="3">
        <v>-4.4000000000000004</v>
      </c>
      <c r="R1504" s="3">
        <v>37</v>
      </c>
      <c r="S1504" s="3">
        <v>69.599999999999994</v>
      </c>
      <c r="T1504" s="3">
        <v>4.4000000000000004</v>
      </c>
      <c r="U1504" s="3">
        <v>1003.1</v>
      </c>
      <c r="V1504" s="3">
        <v>1032.5</v>
      </c>
      <c r="W1504" s="3">
        <v>1027.0999999999999</v>
      </c>
      <c r="X1504" s="3">
        <v>1029.8</v>
      </c>
      <c r="Y1504" s="3">
        <v>3.2</v>
      </c>
      <c r="Z1504" s="3">
        <v>-8.1999999999999993</v>
      </c>
      <c r="AA1504">
        <v>36547</v>
      </c>
    </row>
    <row r="1505" spans="1:27" x14ac:dyDescent="0.3">
      <c r="A1505" s="2">
        <v>45335</v>
      </c>
      <c r="B1505">
        <v>76129.510947207556</v>
      </c>
      <c r="C1505">
        <v>5010</v>
      </c>
      <c r="D1505">
        <v>29255900</v>
      </c>
      <c r="E1505">
        <v>29255900</v>
      </c>
      <c r="F1505" s="3">
        <v>4.9000000000000004</v>
      </c>
      <c r="G1505" s="3">
        <v>-4.9000000000000004</v>
      </c>
      <c r="H1505" s="3">
        <v>15.3</v>
      </c>
      <c r="I1505" s="3">
        <v>2.1</v>
      </c>
      <c r="J1505" s="3">
        <v>7.4</v>
      </c>
      <c r="K1505" s="3">
        <v>290</v>
      </c>
      <c r="L1505" s="3">
        <v>4.5999999999999996</v>
      </c>
      <c r="M1505" s="3">
        <v>290</v>
      </c>
      <c r="N1505" s="3">
        <v>1.4</v>
      </c>
      <c r="O1505" s="3">
        <v>1244</v>
      </c>
      <c r="P1505" s="3">
        <v>320</v>
      </c>
      <c r="Q1505" s="3">
        <v>-1</v>
      </c>
      <c r="R1505" s="3">
        <v>38</v>
      </c>
      <c r="S1505" s="3">
        <v>68.5</v>
      </c>
      <c r="T1505" s="3">
        <v>5.9</v>
      </c>
      <c r="U1505" s="3">
        <v>1000.5</v>
      </c>
      <c r="V1505" s="3">
        <v>1030</v>
      </c>
      <c r="W1505" s="3">
        <v>1022.8</v>
      </c>
      <c r="X1505" s="3">
        <v>1026.7</v>
      </c>
      <c r="Y1505" s="3">
        <v>5</v>
      </c>
      <c r="Z1505" s="3">
        <v>-6.8</v>
      </c>
      <c r="AA1505">
        <v>36547</v>
      </c>
    </row>
    <row r="1506" spans="1:27" x14ac:dyDescent="0.3">
      <c r="A1506" s="2">
        <v>45336</v>
      </c>
      <c r="B1506">
        <v>47377.449295230057</v>
      </c>
      <c r="C1506">
        <v>5118</v>
      </c>
      <c r="D1506">
        <v>27399200</v>
      </c>
      <c r="E1506">
        <v>27399200</v>
      </c>
      <c r="F1506" s="3">
        <v>7.6</v>
      </c>
      <c r="G1506" s="3">
        <v>1.9</v>
      </c>
      <c r="H1506" s="3">
        <v>14.9</v>
      </c>
      <c r="I1506" s="3">
        <v>2.1</v>
      </c>
      <c r="J1506" s="3">
        <v>4.5</v>
      </c>
      <c r="K1506" s="3">
        <v>140</v>
      </c>
      <c r="L1506" s="3">
        <v>3</v>
      </c>
      <c r="M1506" s="3">
        <v>320</v>
      </c>
      <c r="N1506" s="3">
        <v>1.4</v>
      </c>
      <c r="O1506" s="3">
        <v>1167</v>
      </c>
      <c r="P1506" s="3">
        <v>320</v>
      </c>
      <c r="Q1506" s="3">
        <v>4.2</v>
      </c>
      <c r="R1506" s="3">
        <v>59</v>
      </c>
      <c r="S1506" s="3">
        <v>81.400000000000006</v>
      </c>
      <c r="T1506" s="3">
        <v>8.3000000000000007</v>
      </c>
      <c r="U1506" s="3">
        <v>996.6</v>
      </c>
      <c r="V1506" s="3">
        <v>1026.3</v>
      </c>
      <c r="W1506" s="3">
        <v>1018.9</v>
      </c>
      <c r="X1506" s="3">
        <v>1022.4</v>
      </c>
      <c r="Y1506" s="3">
        <v>7.8</v>
      </c>
      <c r="Z1506" s="3">
        <v>0.3</v>
      </c>
      <c r="AA1506">
        <v>36547</v>
      </c>
    </row>
    <row r="1507" spans="1:27" x14ac:dyDescent="0.3">
      <c r="A1507" s="2">
        <v>45337</v>
      </c>
      <c r="B1507">
        <v>58997.822322642191</v>
      </c>
      <c r="C1507">
        <v>40042</v>
      </c>
      <c r="D1507">
        <v>149878800</v>
      </c>
      <c r="E1507">
        <v>149878800</v>
      </c>
      <c r="F1507" s="3">
        <v>4.5999999999999996</v>
      </c>
      <c r="G1507" s="3">
        <v>0.7</v>
      </c>
      <c r="H1507" s="3">
        <v>9.6</v>
      </c>
      <c r="I1507" s="3">
        <v>1.4</v>
      </c>
      <c r="J1507" s="3">
        <v>15.3</v>
      </c>
      <c r="K1507" s="3">
        <v>320</v>
      </c>
      <c r="L1507" s="3">
        <v>9.8000000000000007</v>
      </c>
      <c r="M1507" s="3">
        <v>320</v>
      </c>
      <c r="N1507" s="3">
        <v>2.9</v>
      </c>
      <c r="O1507" s="3">
        <v>2474</v>
      </c>
      <c r="P1507" s="3">
        <v>290</v>
      </c>
      <c r="Q1507" s="3">
        <v>2.8</v>
      </c>
      <c r="R1507" s="3">
        <v>69</v>
      </c>
      <c r="S1507" s="3">
        <v>89.4</v>
      </c>
      <c r="T1507" s="3">
        <v>7.8</v>
      </c>
      <c r="U1507" s="3">
        <v>992.5</v>
      </c>
      <c r="V1507" s="3">
        <v>1025.3</v>
      </c>
      <c r="W1507" s="3">
        <v>1012.7</v>
      </c>
      <c r="X1507" s="3">
        <v>1018.4</v>
      </c>
      <c r="Y1507" s="3">
        <v>5</v>
      </c>
      <c r="Z1507" s="3">
        <v>-1.1000000000000001</v>
      </c>
      <c r="AA1507">
        <v>36547</v>
      </c>
    </row>
    <row r="1508" spans="1:27" x14ac:dyDescent="0.3">
      <c r="A1508" s="2">
        <v>45338</v>
      </c>
      <c r="B1508">
        <v>70825.493504463186</v>
      </c>
      <c r="C1508">
        <v>10750</v>
      </c>
      <c r="D1508">
        <v>50918300</v>
      </c>
      <c r="E1508">
        <v>50918300</v>
      </c>
      <c r="F1508" s="3">
        <v>1.6</v>
      </c>
      <c r="G1508" s="3">
        <v>-3.1</v>
      </c>
      <c r="H1508" s="3">
        <v>7.1</v>
      </c>
      <c r="I1508" s="3">
        <v>1.4</v>
      </c>
      <c r="J1508" s="3">
        <v>5</v>
      </c>
      <c r="K1508" s="3">
        <v>110</v>
      </c>
      <c r="L1508" s="3">
        <v>2.9</v>
      </c>
      <c r="M1508" s="3">
        <v>320</v>
      </c>
      <c r="N1508" s="3">
        <v>1.2</v>
      </c>
      <c r="O1508" s="3">
        <v>1005</v>
      </c>
      <c r="P1508" s="3">
        <v>320</v>
      </c>
      <c r="Q1508" s="3">
        <v>-3.8</v>
      </c>
      <c r="R1508" s="3">
        <v>40</v>
      </c>
      <c r="S1508" s="3">
        <v>69.599999999999994</v>
      </c>
      <c r="T1508" s="3">
        <v>4.5999999999999996</v>
      </c>
      <c r="U1508" s="3">
        <v>998.8</v>
      </c>
      <c r="V1508" s="3">
        <v>1028.2</v>
      </c>
      <c r="W1508" s="3">
        <v>1022.4</v>
      </c>
      <c r="X1508" s="3">
        <v>1025.2</v>
      </c>
      <c r="Y1508" s="3">
        <v>4.9000000000000004</v>
      </c>
      <c r="Z1508" s="3">
        <v>-5.8</v>
      </c>
      <c r="AA1508">
        <v>36547</v>
      </c>
    </row>
    <row r="1509" spans="1:27" x14ac:dyDescent="0.3">
      <c r="A1509" s="2">
        <v>45339</v>
      </c>
      <c r="B1509">
        <v>69669.977622377628</v>
      </c>
      <c r="C1509">
        <v>12760</v>
      </c>
      <c r="D1509">
        <v>71593700</v>
      </c>
      <c r="E1509">
        <v>71593700</v>
      </c>
      <c r="F1509" s="3">
        <v>2.1</v>
      </c>
      <c r="G1509" s="3">
        <v>-5.2</v>
      </c>
      <c r="H1509" s="3">
        <v>12.1</v>
      </c>
      <c r="I1509" s="3">
        <v>1.4</v>
      </c>
      <c r="J1509" s="3">
        <v>4.8</v>
      </c>
      <c r="K1509" s="3">
        <v>90</v>
      </c>
      <c r="L1509" s="3">
        <v>3.1</v>
      </c>
      <c r="M1509" s="3">
        <v>320</v>
      </c>
      <c r="N1509" s="3">
        <v>1.5</v>
      </c>
      <c r="O1509" s="3">
        <v>1329</v>
      </c>
      <c r="P1509" s="3">
        <v>320</v>
      </c>
      <c r="Q1509" s="3">
        <v>-2.6</v>
      </c>
      <c r="R1509" s="3">
        <v>38</v>
      </c>
      <c r="S1509" s="3">
        <v>74.900000000000006</v>
      </c>
      <c r="T1509" s="3">
        <v>5.0999999999999996</v>
      </c>
      <c r="U1509" s="3">
        <v>996.6</v>
      </c>
      <c r="V1509" s="3">
        <v>1025.2</v>
      </c>
      <c r="W1509" s="3">
        <v>1020</v>
      </c>
      <c r="X1509" s="3">
        <v>1022.9</v>
      </c>
      <c r="Y1509" s="3">
        <v>4.7</v>
      </c>
      <c r="Z1509" s="3">
        <v>-8.3000000000000007</v>
      </c>
      <c r="AA1509">
        <v>36547</v>
      </c>
    </row>
    <row r="1510" spans="1:27" x14ac:dyDescent="0.3">
      <c r="A1510" s="2">
        <v>45340</v>
      </c>
      <c r="B1510">
        <v>0</v>
      </c>
      <c r="C1510">
        <v>0</v>
      </c>
      <c r="D1510">
        <v>0</v>
      </c>
      <c r="E1510">
        <v>0</v>
      </c>
      <c r="F1510" s="3">
        <v>5.7</v>
      </c>
      <c r="G1510" s="3">
        <v>-3.7</v>
      </c>
      <c r="H1510" s="3">
        <v>13</v>
      </c>
      <c r="I1510" s="3">
        <v>18.3</v>
      </c>
      <c r="J1510" s="3">
        <v>4.7</v>
      </c>
      <c r="K1510" s="3">
        <v>90</v>
      </c>
      <c r="L1510" s="3">
        <v>3</v>
      </c>
      <c r="M1510" s="3">
        <v>110</v>
      </c>
      <c r="N1510" s="3">
        <v>1.3</v>
      </c>
      <c r="O1510" s="3">
        <v>1142</v>
      </c>
      <c r="P1510" s="3">
        <v>320</v>
      </c>
      <c r="Q1510" s="3">
        <v>2.5</v>
      </c>
      <c r="R1510" s="3">
        <v>42</v>
      </c>
      <c r="S1510" s="3">
        <v>83.3</v>
      </c>
      <c r="T1510" s="3">
        <v>7.6</v>
      </c>
      <c r="U1510" s="3">
        <v>994.9</v>
      </c>
      <c r="V1510" s="3">
        <v>1024.4000000000001</v>
      </c>
      <c r="W1510" s="3">
        <v>1016.1</v>
      </c>
      <c r="X1510" s="3">
        <v>1020.9</v>
      </c>
      <c r="Y1510" s="3">
        <v>5.6</v>
      </c>
      <c r="Z1510" s="3">
        <v>-7.3</v>
      </c>
      <c r="AA1510">
        <v>36547</v>
      </c>
    </row>
    <row r="1511" spans="1:27" x14ac:dyDescent="0.3">
      <c r="A1511" s="2">
        <v>45341</v>
      </c>
      <c r="B1511">
        <v>96894.343963401421</v>
      </c>
      <c r="C1511">
        <v>51440</v>
      </c>
      <c r="D1511">
        <v>281940900</v>
      </c>
      <c r="E1511">
        <v>281940900</v>
      </c>
      <c r="F1511" s="3">
        <v>11.2</v>
      </c>
      <c r="G1511" s="3">
        <v>8.5</v>
      </c>
      <c r="H1511" s="3">
        <v>14.2</v>
      </c>
      <c r="I1511" s="3">
        <v>25.1</v>
      </c>
      <c r="J1511" s="3">
        <v>10.8</v>
      </c>
      <c r="K1511" s="3">
        <v>320</v>
      </c>
      <c r="L1511" s="3">
        <v>7.4</v>
      </c>
      <c r="M1511" s="3">
        <v>320</v>
      </c>
      <c r="N1511" s="3">
        <v>2</v>
      </c>
      <c r="O1511" s="3">
        <v>1741</v>
      </c>
      <c r="P1511" s="3">
        <v>320</v>
      </c>
      <c r="Q1511" s="3">
        <v>10.5</v>
      </c>
      <c r="R1511" s="3">
        <v>84</v>
      </c>
      <c r="S1511" s="3">
        <v>96.3</v>
      </c>
      <c r="T1511" s="3">
        <v>12.7</v>
      </c>
      <c r="U1511" s="3">
        <v>986.5</v>
      </c>
      <c r="V1511" s="3">
        <v>1016.3</v>
      </c>
      <c r="W1511" s="3">
        <v>1008.3</v>
      </c>
      <c r="X1511" s="3">
        <v>1011.7</v>
      </c>
      <c r="Y1511" s="3">
        <v>10.6</v>
      </c>
      <c r="Z1511" s="3">
        <v>8.5</v>
      </c>
      <c r="AA1511">
        <v>36547</v>
      </c>
    </row>
    <row r="1512" spans="1:27" x14ac:dyDescent="0.3">
      <c r="A1512" s="2">
        <v>45342</v>
      </c>
      <c r="B1512">
        <v>110755.2383569463</v>
      </c>
      <c r="C1512">
        <v>30000</v>
      </c>
      <c r="D1512">
        <v>139609900</v>
      </c>
      <c r="E1512">
        <v>139609900</v>
      </c>
      <c r="F1512" s="3">
        <v>5.2</v>
      </c>
      <c r="G1512" s="3">
        <v>3.1</v>
      </c>
      <c r="H1512" s="3">
        <v>9.8000000000000007</v>
      </c>
      <c r="I1512" s="3">
        <v>5.9</v>
      </c>
      <c r="J1512" s="3">
        <v>11</v>
      </c>
      <c r="K1512" s="3">
        <v>320</v>
      </c>
      <c r="L1512" s="3">
        <v>7.6</v>
      </c>
      <c r="M1512" s="3">
        <v>320</v>
      </c>
      <c r="N1512" s="3">
        <v>1.7</v>
      </c>
      <c r="O1512" s="3">
        <v>1502</v>
      </c>
      <c r="P1512" s="3">
        <v>320</v>
      </c>
      <c r="Q1512" s="3">
        <v>3.9</v>
      </c>
      <c r="R1512" s="3">
        <v>75</v>
      </c>
      <c r="S1512" s="3">
        <v>91.6</v>
      </c>
      <c r="T1512" s="3">
        <v>8.1</v>
      </c>
      <c r="U1512" s="3">
        <v>998.3</v>
      </c>
      <c r="V1512" s="3">
        <v>1027.9000000000001</v>
      </c>
      <c r="W1512" s="3">
        <v>1016.1</v>
      </c>
      <c r="X1512" s="3">
        <v>1024.4000000000001</v>
      </c>
      <c r="Y1512" s="3">
        <v>6.3</v>
      </c>
      <c r="Z1512" s="3">
        <v>2.7</v>
      </c>
      <c r="AA1512">
        <v>36547</v>
      </c>
    </row>
    <row r="1513" spans="1:27" x14ac:dyDescent="0.3">
      <c r="A1513" s="2">
        <v>45343</v>
      </c>
      <c r="B1513">
        <v>101051.4802398743</v>
      </c>
      <c r="C1513">
        <v>52790</v>
      </c>
      <c r="D1513">
        <v>231531900</v>
      </c>
      <c r="E1513">
        <v>231531900</v>
      </c>
      <c r="F1513" s="3">
        <v>2.1</v>
      </c>
      <c r="G1513" s="3">
        <v>0.2</v>
      </c>
      <c r="H1513" s="3">
        <v>3.5</v>
      </c>
      <c r="I1513" s="3">
        <v>21.1</v>
      </c>
      <c r="J1513" s="3">
        <v>4.3</v>
      </c>
      <c r="K1513" s="3">
        <v>180</v>
      </c>
      <c r="L1513" s="3">
        <v>2.8</v>
      </c>
      <c r="M1513" s="3">
        <v>180</v>
      </c>
      <c r="N1513" s="3">
        <v>1.3</v>
      </c>
      <c r="O1513" s="3">
        <v>1084</v>
      </c>
      <c r="P1513" s="3">
        <v>160</v>
      </c>
      <c r="Q1513" s="3">
        <v>1.7</v>
      </c>
      <c r="R1513" s="3">
        <v>87</v>
      </c>
      <c r="S1513" s="3">
        <v>98</v>
      </c>
      <c r="T1513" s="3">
        <v>7</v>
      </c>
      <c r="U1513" s="3">
        <v>997.5</v>
      </c>
      <c r="V1513" s="3">
        <v>1026.7</v>
      </c>
      <c r="W1513" s="3">
        <v>1021.6</v>
      </c>
      <c r="X1513" s="3">
        <v>1023.8</v>
      </c>
      <c r="Y1513" s="3">
        <v>3.6</v>
      </c>
      <c r="Z1513" s="3">
        <v>0.2</v>
      </c>
      <c r="AA1513">
        <v>36547</v>
      </c>
    </row>
    <row r="1514" spans="1:27" x14ac:dyDescent="0.3">
      <c r="A1514" s="2">
        <v>45344</v>
      </c>
      <c r="B1514">
        <v>101068.3761902004</v>
      </c>
      <c r="C1514">
        <v>43360</v>
      </c>
      <c r="D1514">
        <v>208818900</v>
      </c>
      <c r="E1514">
        <v>208818900</v>
      </c>
      <c r="F1514" s="3">
        <v>0.1</v>
      </c>
      <c r="G1514" s="3">
        <v>-1.1000000000000001</v>
      </c>
      <c r="H1514" s="3">
        <v>1.7</v>
      </c>
      <c r="I1514" s="3">
        <v>5.4</v>
      </c>
      <c r="J1514" s="3">
        <v>4.3</v>
      </c>
      <c r="K1514" s="3">
        <v>180</v>
      </c>
      <c r="L1514" s="3">
        <v>2.1</v>
      </c>
      <c r="M1514" s="3">
        <v>140</v>
      </c>
      <c r="N1514" s="3">
        <v>0.7</v>
      </c>
      <c r="O1514" s="3">
        <v>598</v>
      </c>
      <c r="P1514" s="3">
        <v>180</v>
      </c>
      <c r="Q1514" s="3">
        <v>-1</v>
      </c>
      <c r="R1514" s="3">
        <v>68</v>
      </c>
      <c r="S1514" s="3">
        <v>92.1</v>
      </c>
      <c r="T1514" s="3">
        <v>5.7</v>
      </c>
      <c r="U1514" s="3">
        <v>1001.3</v>
      </c>
      <c r="V1514" s="3">
        <v>1030.0999999999999</v>
      </c>
      <c r="W1514" s="3">
        <v>1024.2</v>
      </c>
      <c r="X1514" s="3">
        <v>1027.9000000000001</v>
      </c>
      <c r="Y1514" s="3">
        <v>0.6</v>
      </c>
      <c r="Z1514" s="3">
        <v>-1.1000000000000001</v>
      </c>
      <c r="AA1514">
        <v>36547</v>
      </c>
    </row>
    <row r="1515" spans="1:27" x14ac:dyDescent="0.3">
      <c r="A1515" s="2">
        <v>45345</v>
      </c>
      <c r="B1515">
        <v>94344.520784415261</v>
      </c>
      <c r="C1515">
        <v>47842</v>
      </c>
      <c r="D1515">
        <v>198539600</v>
      </c>
      <c r="E1515">
        <v>198539600</v>
      </c>
      <c r="F1515" s="3">
        <v>0.4</v>
      </c>
      <c r="G1515" s="3">
        <v>-1.3</v>
      </c>
      <c r="H1515" s="3">
        <v>3.1</v>
      </c>
      <c r="I1515" s="3">
        <v>0.6</v>
      </c>
      <c r="J1515" s="3">
        <v>4.8</v>
      </c>
      <c r="K1515" s="3">
        <v>110</v>
      </c>
      <c r="L1515" s="3">
        <v>3.1</v>
      </c>
      <c r="M1515" s="3">
        <v>110</v>
      </c>
      <c r="N1515" s="3">
        <v>1.1000000000000001</v>
      </c>
      <c r="O1515" s="3">
        <v>940</v>
      </c>
      <c r="P1515" s="3">
        <v>290</v>
      </c>
      <c r="Q1515" s="3">
        <v>-2.7</v>
      </c>
      <c r="R1515" s="3">
        <v>59</v>
      </c>
      <c r="S1515" s="3">
        <v>80.5</v>
      </c>
      <c r="T1515" s="3">
        <v>5</v>
      </c>
      <c r="U1515" s="3">
        <v>1004.6</v>
      </c>
      <c r="V1515" s="3">
        <v>1034.4000000000001</v>
      </c>
      <c r="W1515" s="3">
        <v>1028.5999999999999</v>
      </c>
      <c r="X1515" s="3">
        <v>1031.3</v>
      </c>
      <c r="Y1515" s="3">
        <v>1.5</v>
      </c>
      <c r="Z1515" s="3">
        <v>-1.3</v>
      </c>
      <c r="AA1515">
        <v>36547</v>
      </c>
    </row>
    <row r="1516" spans="1:27" x14ac:dyDescent="0.3">
      <c r="A1516" s="2">
        <v>45346</v>
      </c>
      <c r="B1516">
        <v>90849.808304842052</v>
      </c>
      <c r="C1516">
        <v>6550</v>
      </c>
      <c r="D1516">
        <v>29771000</v>
      </c>
      <c r="E1516">
        <v>29771000</v>
      </c>
      <c r="F1516" s="3">
        <v>0.2</v>
      </c>
      <c r="G1516" s="3">
        <v>-3.3</v>
      </c>
      <c r="H1516" s="3">
        <v>3.2</v>
      </c>
      <c r="I1516" s="3">
        <v>1.4</v>
      </c>
      <c r="J1516" s="3">
        <v>6</v>
      </c>
      <c r="K1516" s="3">
        <v>110</v>
      </c>
      <c r="L1516" s="3">
        <v>3.3</v>
      </c>
      <c r="M1516" s="3">
        <v>110</v>
      </c>
      <c r="N1516" s="3">
        <v>1.5</v>
      </c>
      <c r="O1516" s="3">
        <v>1318</v>
      </c>
      <c r="P1516" s="3">
        <v>320</v>
      </c>
      <c r="Q1516" s="3">
        <v>-3.2</v>
      </c>
      <c r="R1516" s="3">
        <v>56</v>
      </c>
      <c r="S1516" s="3">
        <v>79.400000000000006</v>
      </c>
      <c r="T1516" s="3">
        <v>4.9000000000000004</v>
      </c>
      <c r="U1516" s="3">
        <v>1003.7</v>
      </c>
      <c r="V1516" s="3">
        <v>1034.2</v>
      </c>
      <c r="W1516" s="3">
        <v>1026.0999999999999</v>
      </c>
      <c r="X1516" s="3">
        <v>1030.4000000000001</v>
      </c>
      <c r="Y1516" s="3">
        <v>1.8</v>
      </c>
      <c r="Z1516" s="3">
        <v>-6.1</v>
      </c>
      <c r="AA1516">
        <v>36547</v>
      </c>
    </row>
    <row r="1517" spans="1:27" x14ac:dyDescent="0.3">
      <c r="A1517" s="2">
        <v>45347</v>
      </c>
      <c r="B1517">
        <v>0</v>
      </c>
      <c r="C1517">
        <v>0</v>
      </c>
      <c r="D1517">
        <v>0</v>
      </c>
      <c r="E1517">
        <v>0</v>
      </c>
      <c r="F1517" s="3">
        <v>2.2000000000000002</v>
      </c>
      <c r="G1517" s="3">
        <v>-0.1</v>
      </c>
      <c r="H1517" s="3">
        <v>6.3</v>
      </c>
      <c r="I1517" s="3">
        <v>1.7</v>
      </c>
      <c r="J1517" s="3">
        <v>8.8000000000000007</v>
      </c>
      <c r="K1517" s="3">
        <v>270</v>
      </c>
      <c r="L1517" s="3">
        <v>5.9</v>
      </c>
      <c r="M1517" s="3">
        <v>290</v>
      </c>
      <c r="N1517" s="3">
        <v>1.9</v>
      </c>
      <c r="O1517" s="3">
        <v>1624</v>
      </c>
      <c r="P1517" s="3">
        <v>290</v>
      </c>
      <c r="Q1517" s="3">
        <v>0.6</v>
      </c>
      <c r="R1517" s="3">
        <v>68</v>
      </c>
      <c r="S1517" s="3">
        <v>90.3</v>
      </c>
      <c r="T1517" s="3">
        <v>6.4</v>
      </c>
      <c r="U1517" s="3">
        <v>997.2</v>
      </c>
      <c r="V1517" s="3">
        <v>1026.0999999999999</v>
      </c>
      <c r="W1517" s="3">
        <v>1021.2</v>
      </c>
      <c r="X1517" s="3">
        <v>1023.5</v>
      </c>
      <c r="Y1517" s="3">
        <v>4</v>
      </c>
      <c r="Z1517" s="3">
        <v>-1.1000000000000001</v>
      </c>
      <c r="AA1517">
        <v>36547</v>
      </c>
    </row>
    <row r="1518" spans="1:27" x14ac:dyDescent="0.3">
      <c r="A1518" s="2">
        <v>45348</v>
      </c>
      <c r="B1518">
        <v>97418.191087877</v>
      </c>
      <c r="C1518">
        <v>102545</v>
      </c>
      <c r="D1518">
        <v>538571100</v>
      </c>
      <c r="E1518">
        <v>538571100</v>
      </c>
      <c r="F1518" s="3">
        <v>2.2000000000000002</v>
      </c>
      <c r="G1518" s="3">
        <v>-1.8</v>
      </c>
      <c r="H1518" s="3">
        <v>8.5</v>
      </c>
      <c r="I1518" s="3">
        <v>0</v>
      </c>
      <c r="J1518" s="3">
        <v>5.5</v>
      </c>
      <c r="K1518" s="3">
        <v>50</v>
      </c>
      <c r="L1518" s="3">
        <v>3.6</v>
      </c>
      <c r="M1518" s="3">
        <v>20</v>
      </c>
      <c r="N1518" s="3">
        <v>1.2</v>
      </c>
      <c r="O1518" s="3">
        <v>1044</v>
      </c>
      <c r="P1518" s="3">
        <v>140</v>
      </c>
      <c r="Q1518" s="3">
        <v>-1.9</v>
      </c>
      <c r="R1518" s="3">
        <v>46</v>
      </c>
      <c r="S1518" s="3">
        <v>77.400000000000006</v>
      </c>
      <c r="T1518" s="3">
        <v>5.4</v>
      </c>
      <c r="U1518" s="3">
        <v>1001.8</v>
      </c>
      <c r="V1518" s="3">
        <v>1031.3</v>
      </c>
      <c r="W1518" s="3">
        <v>1025.2</v>
      </c>
      <c r="X1518" s="3">
        <v>1028.2</v>
      </c>
      <c r="Y1518" s="3">
        <v>3.6</v>
      </c>
      <c r="Z1518" s="3">
        <v>-4.8</v>
      </c>
      <c r="AA1518">
        <v>36547</v>
      </c>
    </row>
    <row r="1519" spans="1:27" x14ac:dyDescent="0.3">
      <c r="A1519" s="2">
        <v>45349</v>
      </c>
      <c r="B1519">
        <v>95828.931363144089</v>
      </c>
      <c r="C1519">
        <v>64210</v>
      </c>
      <c r="D1519">
        <v>324280900</v>
      </c>
      <c r="E1519">
        <v>324280900</v>
      </c>
      <c r="F1519" s="3">
        <v>1.3</v>
      </c>
      <c r="G1519" s="3">
        <v>-3.4</v>
      </c>
      <c r="H1519" s="3">
        <v>6.7</v>
      </c>
      <c r="I1519" s="3">
        <v>0</v>
      </c>
      <c r="J1519" s="3">
        <v>9.1999999999999993</v>
      </c>
      <c r="K1519" s="3">
        <v>110</v>
      </c>
      <c r="L1519" s="3">
        <v>3.2</v>
      </c>
      <c r="M1519" s="3">
        <v>160</v>
      </c>
      <c r="N1519" s="3">
        <v>1.5</v>
      </c>
      <c r="O1519" s="3">
        <v>1320</v>
      </c>
      <c r="P1519" s="3">
        <v>320</v>
      </c>
      <c r="Q1519" s="3">
        <v>-3.7</v>
      </c>
      <c r="R1519" s="3">
        <v>39</v>
      </c>
      <c r="S1519" s="3">
        <v>71.900000000000006</v>
      </c>
      <c r="T1519" s="3">
        <v>4.7</v>
      </c>
      <c r="U1519" s="3">
        <v>1005.4</v>
      </c>
      <c r="V1519" s="3">
        <v>1033.4000000000001</v>
      </c>
      <c r="W1519" s="3">
        <v>1029.9000000000001</v>
      </c>
      <c r="X1519" s="3">
        <v>1032.0999999999999</v>
      </c>
      <c r="Y1519" s="3">
        <v>3.6</v>
      </c>
      <c r="Z1519" s="3">
        <v>-6.1</v>
      </c>
      <c r="AA1519">
        <v>36547</v>
      </c>
    </row>
    <row r="1520" spans="1:27" x14ac:dyDescent="0.3">
      <c r="A1520" s="2">
        <v>45350</v>
      </c>
      <c r="B1520">
        <v>96597.815014245411</v>
      </c>
      <c r="C1520">
        <v>42360</v>
      </c>
      <c r="D1520">
        <v>192018900</v>
      </c>
      <c r="E1520">
        <v>192018900</v>
      </c>
      <c r="F1520" s="3">
        <v>2.4</v>
      </c>
      <c r="G1520" s="3">
        <v>-3.8</v>
      </c>
      <c r="H1520" s="3">
        <v>9.1</v>
      </c>
      <c r="I1520" s="3">
        <v>0</v>
      </c>
      <c r="J1520" s="3">
        <v>4.3</v>
      </c>
      <c r="K1520" s="3">
        <v>90</v>
      </c>
      <c r="L1520" s="3">
        <v>2.7</v>
      </c>
      <c r="M1520" s="3">
        <v>290</v>
      </c>
      <c r="N1520" s="3">
        <v>1.2</v>
      </c>
      <c r="O1520" s="3">
        <v>1072</v>
      </c>
      <c r="P1520" s="3">
        <v>160</v>
      </c>
      <c r="Q1520" s="3">
        <v>-2</v>
      </c>
      <c r="R1520" s="3">
        <v>47</v>
      </c>
      <c r="S1520" s="3">
        <v>75.3</v>
      </c>
      <c r="T1520" s="3">
        <v>5.3</v>
      </c>
      <c r="U1520" s="3">
        <v>1003.4</v>
      </c>
      <c r="V1520" s="3">
        <v>1033.5999999999999</v>
      </c>
      <c r="W1520" s="3">
        <v>1027</v>
      </c>
      <c r="X1520" s="3">
        <v>1029.9000000000001</v>
      </c>
      <c r="Y1520" s="3">
        <v>4.8</v>
      </c>
      <c r="Z1520" s="3">
        <v>-6.6</v>
      </c>
      <c r="AA1520">
        <v>36547</v>
      </c>
    </row>
    <row r="1521" spans="1:27" x14ac:dyDescent="0.3">
      <c r="A1521" s="2">
        <v>45351</v>
      </c>
      <c r="B1521">
        <v>94782.441067548731</v>
      </c>
      <c r="C1521">
        <v>37550</v>
      </c>
      <c r="D1521">
        <v>168148100</v>
      </c>
      <c r="E1521">
        <v>168148100</v>
      </c>
      <c r="F1521" s="3">
        <v>3</v>
      </c>
      <c r="G1521" s="3">
        <v>-1.3</v>
      </c>
      <c r="H1521" s="3">
        <v>5.7</v>
      </c>
      <c r="I1521" s="3">
        <v>0</v>
      </c>
      <c r="J1521" s="3">
        <v>8.4</v>
      </c>
      <c r="K1521" s="3">
        <v>290</v>
      </c>
      <c r="L1521" s="3">
        <v>5.4</v>
      </c>
      <c r="M1521" s="3">
        <v>320</v>
      </c>
      <c r="N1521" s="3">
        <v>1.3</v>
      </c>
      <c r="O1521" s="3">
        <v>1124</v>
      </c>
      <c r="P1521" s="3">
        <v>140</v>
      </c>
      <c r="Q1521" s="3">
        <v>0.6</v>
      </c>
      <c r="R1521" s="3">
        <v>68</v>
      </c>
      <c r="S1521" s="3">
        <v>85</v>
      </c>
      <c r="T1521" s="3">
        <v>6.4</v>
      </c>
      <c r="U1521" s="3">
        <v>996.4</v>
      </c>
      <c r="V1521" s="3">
        <v>1028.7</v>
      </c>
      <c r="W1521" s="3">
        <v>1018.1</v>
      </c>
      <c r="X1521" s="3">
        <v>1022.7</v>
      </c>
      <c r="Y1521" s="3">
        <v>3.1</v>
      </c>
      <c r="Z1521" s="3">
        <v>-3.5</v>
      </c>
      <c r="AA1521">
        <v>36547</v>
      </c>
    </row>
    <row r="1522" spans="1:27" x14ac:dyDescent="0.3">
      <c r="A1522" s="2">
        <v>45352</v>
      </c>
      <c r="B1522">
        <v>91874.182971611532</v>
      </c>
      <c r="C1522">
        <v>40335</v>
      </c>
      <c r="D1522">
        <v>206109900</v>
      </c>
      <c r="E1522">
        <v>206109900</v>
      </c>
      <c r="F1522" s="3">
        <v>-2.1</v>
      </c>
      <c r="G1522" s="3">
        <v>-6.1</v>
      </c>
      <c r="H1522" s="3">
        <v>4.5</v>
      </c>
      <c r="I1522" s="3">
        <v>0</v>
      </c>
      <c r="J1522" s="3">
        <v>18</v>
      </c>
      <c r="K1522" s="3">
        <v>290</v>
      </c>
      <c r="L1522" s="3">
        <v>10.9</v>
      </c>
      <c r="M1522" s="3">
        <v>320</v>
      </c>
      <c r="N1522" s="3">
        <v>6.3</v>
      </c>
      <c r="O1522" s="3">
        <v>5479</v>
      </c>
      <c r="P1522" s="3">
        <v>290</v>
      </c>
      <c r="Q1522" s="3">
        <v>-14.5</v>
      </c>
      <c r="R1522" s="3">
        <v>20</v>
      </c>
      <c r="S1522" s="3">
        <v>39.5</v>
      </c>
      <c r="T1522" s="3">
        <v>2.1</v>
      </c>
      <c r="U1522" s="3">
        <v>994.3</v>
      </c>
      <c r="V1522" s="3">
        <v>1025.0999999999999</v>
      </c>
      <c r="W1522" s="3">
        <v>1018</v>
      </c>
      <c r="X1522" s="3">
        <v>1021</v>
      </c>
      <c r="Y1522" s="3">
        <v>2</v>
      </c>
      <c r="Z1522" s="3">
        <v>-6.9</v>
      </c>
      <c r="AA1522">
        <v>36547</v>
      </c>
    </row>
    <row r="1523" spans="1:27" x14ac:dyDescent="0.3">
      <c r="A1523" s="2">
        <v>45353</v>
      </c>
      <c r="B1523">
        <v>102344.1287878788</v>
      </c>
      <c r="C1523">
        <v>9800</v>
      </c>
      <c r="D1523">
        <v>36330800</v>
      </c>
      <c r="E1523">
        <v>36330800</v>
      </c>
      <c r="F1523" s="3">
        <v>-2.1</v>
      </c>
      <c r="G1523" s="3">
        <v>-9.6999999999999993</v>
      </c>
      <c r="H1523" s="3">
        <v>3.9</v>
      </c>
      <c r="I1523" s="3">
        <v>0</v>
      </c>
      <c r="J1523" s="3">
        <v>10</v>
      </c>
      <c r="K1523" s="3">
        <v>340</v>
      </c>
      <c r="L1523" s="3">
        <v>5.9</v>
      </c>
      <c r="M1523" s="3">
        <v>320</v>
      </c>
      <c r="N1523" s="3">
        <v>2.6</v>
      </c>
      <c r="O1523" s="3">
        <v>2281</v>
      </c>
      <c r="P1523" s="3">
        <v>290</v>
      </c>
      <c r="Q1523" s="3">
        <v>-12</v>
      </c>
      <c r="R1523" s="3">
        <v>33</v>
      </c>
      <c r="S1523" s="3">
        <v>47.4</v>
      </c>
      <c r="T1523" s="3">
        <v>2.6</v>
      </c>
      <c r="U1523" s="3">
        <v>994.3</v>
      </c>
      <c r="V1523" s="3">
        <v>1025.8</v>
      </c>
      <c r="W1523" s="3">
        <v>1016.7</v>
      </c>
      <c r="X1523" s="3">
        <v>1021</v>
      </c>
      <c r="Y1523" s="3">
        <v>1.6</v>
      </c>
      <c r="Z1523" s="3">
        <v>-11.7</v>
      </c>
      <c r="AA1523">
        <v>36547</v>
      </c>
    </row>
    <row r="1524" spans="1:27" x14ac:dyDescent="0.3">
      <c r="A1524" s="2">
        <v>45354</v>
      </c>
      <c r="B1524">
        <v>0</v>
      </c>
      <c r="C1524">
        <v>0</v>
      </c>
      <c r="D1524">
        <v>0</v>
      </c>
      <c r="E1524">
        <v>0</v>
      </c>
      <c r="F1524" s="3">
        <v>4.2</v>
      </c>
      <c r="G1524" s="3">
        <v>-0.3</v>
      </c>
      <c r="H1524" s="3">
        <v>7.5</v>
      </c>
      <c r="I1524" s="3">
        <v>1.2</v>
      </c>
      <c r="J1524" s="3">
        <v>14.8</v>
      </c>
      <c r="K1524" s="3">
        <v>290</v>
      </c>
      <c r="L1524" s="3">
        <v>7.5</v>
      </c>
      <c r="M1524" s="3">
        <v>290</v>
      </c>
      <c r="N1524" s="3">
        <v>3.3</v>
      </c>
      <c r="O1524" s="3">
        <v>2865</v>
      </c>
      <c r="P1524" s="3">
        <v>290</v>
      </c>
      <c r="Q1524" s="3">
        <v>-1.6</v>
      </c>
      <c r="R1524" s="3">
        <v>41</v>
      </c>
      <c r="S1524" s="3">
        <v>67.400000000000006</v>
      </c>
      <c r="T1524" s="3">
        <v>5.5</v>
      </c>
      <c r="U1524" s="3">
        <v>991.3</v>
      </c>
      <c r="V1524" s="3">
        <v>1019</v>
      </c>
      <c r="W1524" s="3">
        <v>1015.4</v>
      </c>
      <c r="X1524" s="3">
        <v>1017.3</v>
      </c>
      <c r="Y1524" s="3">
        <v>3.2</v>
      </c>
      <c r="Z1524" s="3">
        <v>-0.7</v>
      </c>
      <c r="AA1524">
        <v>36547</v>
      </c>
    </row>
    <row r="1525" spans="1:27" x14ac:dyDescent="0.3">
      <c r="A1525" s="2">
        <v>45355</v>
      </c>
      <c r="B1525">
        <v>84913.750596903497</v>
      </c>
      <c r="C1525">
        <v>80980</v>
      </c>
      <c r="D1525">
        <v>396880300</v>
      </c>
      <c r="E1525">
        <v>396880300</v>
      </c>
      <c r="F1525" s="3">
        <v>6.6</v>
      </c>
      <c r="G1525" s="3">
        <v>2.7</v>
      </c>
      <c r="H1525" s="3">
        <v>12</v>
      </c>
      <c r="I1525" s="3">
        <v>1.2</v>
      </c>
      <c r="J1525" s="3">
        <v>12.6</v>
      </c>
      <c r="K1525" s="3">
        <v>290</v>
      </c>
      <c r="L1525" s="3">
        <v>8.1999999999999993</v>
      </c>
      <c r="M1525" s="3">
        <v>320</v>
      </c>
      <c r="N1525" s="3">
        <v>3.2</v>
      </c>
      <c r="O1525" s="3">
        <v>2803</v>
      </c>
      <c r="P1525" s="3">
        <v>290</v>
      </c>
      <c r="Q1525" s="3">
        <v>-1.6</v>
      </c>
      <c r="R1525" s="3">
        <v>25</v>
      </c>
      <c r="S1525" s="3">
        <v>58.4</v>
      </c>
      <c r="T1525" s="3">
        <v>5.5</v>
      </c>
      <c r="U1525" s="3">
        <v>995</v>
      </c>
      <c r="V1525" s="3">
        <v>1024</v>
      </c>
      <c r="W1525" s="3">
        <v>1018.8</v>
      </c>
      <c r="X1525" s="3">
        <v>1020.8</v>
      </c>
      <c r="Y1525" s="3">
        <v>7.4</v>
      </c>
      <c r="Z1525" s="3">
        <v>1.2</v>
      </c>
      <c r="AA1525">
        <v>36547</v>
      </c>
    </row>
    <row r="1526" spans="1:27" x14ac:dyDescent="0.3">
      <c r="A1526" s="2">
        <v>45356</v>
      </c>
      <c r="B1526">
        <v>80018.668358996874</v>
      </c>
      <c r="C1526">
        <v>30700</v>
      </c>
      <c r="D1526">
        <v>140694800</v>
      </c>
      <c r="E1526">
        <v>140694800</v>
      </c>
      <c r="F1526" s="3">
        <v>5</v>
      </c>
      <c r="G1526" s="3">
        <v>3.8</v>
      </c>
      <c r="H1526" s="3">
        <v>6.4</v>
      </c>
      <c r="I1526" s="3">
        <v>4.2</v>
      </c>
      <c r="J1526" s="3">
        <v>3.1</v>
      </c>
      <c r="K1526" s="3">
        <v>160</v>
      </c>
      <c r="L1526" s="3">
        <v>2.4</v>
      </c>
      <c r="M1526" s="3">
        <v>320</v>
      </c>
      <c r="N1526" s="3">
        <v>1</v>
      </c>
      <c r="O1526" s="3">
        <v>841</v>
      </c>
      <c r="P1526" s="3">
        <v>320</v>
      </c>
      <c r="Q1526" s="3">
        <v>4</v>
      </c>
      <c r="R1526" s="3">
        <v>69</v>
      </c>
      <c r="S1526" s="3">
        <v>94.1</v>
      </c>
      <c r="T1526" s="3">
        <v>8.1999999999999993</v>
      </c>
      <c r="U1526" s="3">
        <v>990.3</v>
      </c>
      <c r="V1526" s="3">
        <v>1020.1</v>
      </c>
      <c r="W1526" s="3">
        <v>1013</v>
      </c>
      <c r="X1526" s="3">
        <v>1016.2</v>
      </c>
      <c r="Y1526" s="3">
        <v>5.6</v>
      </c>
      <c r="Z1526" s="3">
        <v>3.6</v>
      </c>
      <c r="AA1526">
        <v>36547</v>
      </c>
    </row>
    <row r="1527" spans="1:27" x14ac:dyDescent="0.3">
      <c r="A1527" s="2">
        <v>45357</v>
      </c>
      <c r="B1527">
        <v>92994.038815107109</v>
      </c>
      <c r="C1527">
        <v>54650</v>
      </c>
      <c r="D1527">
        <v>264917800</v>
      </c>
      <c r="E1527">
        <v>264917800</v>
      </c>
      <c r="F1527" s="3">
        <v>4.8</v>
      </c>
      <c r="G1527" s="3">
        <v>1.9</v>
      </c>
      <c r="H1527" s="3">
        <v>9</v>
      </c>
      <c r="I1527" s="3">
        <v>4.2</v>
      </c>
      <c r="J1527" s="3">
        <v>6.6</v>
      </c>
      <c r="K1527" s="3">
        <v>20</v>
      </c>
      <c r="L1527" s="3">
        <v>3.3</v>
      </c>
      <c r="M1527" s="3">
        <v>110</v>
      </c>
      <c r="N1527" s="3">
        <v>1.6</v>
      </c>
      <c r="O1527" s="3">
        <v>1395</v>
      </c>
      <c r="P1527" s="3">
        <v>320</v>
      </c>
      <c r="Q1527" s="3">
        <v>-0.3</v>
      </c>
      <c r="R1527" s="3">
        <v>52</v>
      </c>
      <c r="S1527" s="3">
        <v>71</v>
      </c>
      <c r="T1527" s="3">
        <v>6</v>
      </c>
      <c r="U1527" s="3">
        <v>991.3</v>
      </c>
      <c r="V1527" s="3">
        <v>1020.6</v>
      </c>
      <c r="W1527" s="3">
        <v>1014.4</v>
      </c>
      <c r="X1527" s="3">
        <v>1017.2</v>
      </c>
      <c r="Y1527" s="3">
        <v>6.5</v>
      </c>
      <c r="Z1527" s="3">
        <v>0.7</v>
      </c>
      <c r="AA1527">
        <v>36547</v>
      </c>
    </row>
    <row r="1528" spans="1:27" x14ac:dyDescent="0.3">
      <c r="A1528" s="2">
        <v>45358</v>
      </c>
      <c r="B1528">
        <v>89017.336422616048</v>
      </c>
      <c r="C1528">
        <v>45830</v>
      </c>
      <c r="D1528">
        <v>232185400</v>
      </c>
      <c r="E1528">
        <v>232185400</v>
      </c>
      <c r="F1528" s="3">
        <v>2.7</v>
      </c>
      <c r="G1528" s="3">
        <v>1</v>
      </c>
      <c r="H1528" s="3">
        <v>5.2</v>
      </c>
      <c r="I1528" s="3">
        <v>0.7</v>
      </c>
      <c r="J1528" s="3">
        <v>12.5</v>
      </c>
      <c r="K1528" s="3">
        <v>320</v>
      </c>
      <c r="L1528" s="3">
        <v>8.4</v>
      </c>
      <c r="M1528" s="3">
        <v>320</v>
      </c>
      <c r="N1528" s="3">
        <v>2.1</v>
      </c>
      <c r="O1528" s="3">
        <v>1811</v>
      </c>
      <c r="P1528" s="3">
        <v>320</v>
      </c>
      <c r="Q1528" s="3">
        <v>-1.8</v>
      </c>
      <c r="R1528" s="3">
        <v>40</v>
      </c>
      <c r="S1528" s="3">
        <v>73.8</v>
      </c>
      <c r="T1528" s="3">
        <v>5.5</v>
      </c>
      <c r="U1528" s="3">
        <v>991.4</v>
      </c>
      <c r="V1528" s="3">
        <v>1020.8</v>
      </c>
      <c r="W1528" s="3">
        <v>1014.4</v>
      </c>
      <c r="X1528" s="3">
        <v>1017.5</v>
      </c>
      <c r="Y1528" s="3">
        <v>4.5999999999999996</v>
      </c>
      <c r="Z1528" s="3">
        <v>0.7</v>
      </c>
      <c r="AA1528">
        <v>36547</v>
      </c>
    </row>
    <row r="1529" spans="1:27" x14ac:dyDescent="0.3">
      <c r="A1529" s="2">
        <v>45359</v>
      </c>
      <c r="B1529">
        <v>88017.406892814441</v>
      </c>
      <c r="C1529">
        <v>50820</v>
      </c>
      <c r="D1529">
        <v>239655700</v>
      </c>
      <c r="E1529">
        <v>239655700</v>
      </c>
      <c r="F1529" s="3">
        <v>2.1</v>
      </c>
      <c r="G1529" s="3">
        <v>-0.6</v>
      </c>
      <c r="H1529" s="3">
        <v>7.1</v>
      </c>
      <c r="I1529" s="3">
        <v>0.7</v>
      </c>
      <c r="J1529" s="3">
        <v>15.7</v>
      </c>
      <c r="K1529" s="3">
        <v>320</v>
      </c>
      <c r="L1529" s="3">
        <v>9.6999999999999993</v>
      </c>
      <c r="M1529" s="3">
        <v>320</v>
      </c>
      <c r="N1529" s="3">
        <v>5.9</v>
      </c>
      <c r="O1529" s="3">
        <v>5124</v>
      </c>
      <c r="P1529" s="3">
        <v>290</v>
      </c>
      <c r="Q1529" s="3">
        <v>-7.7</v>
      </c>
      <c r="R1529" s="3">
        <v>25</v>
      </c>
      <c r="S1529" s="3">
        <v>50.3</v>
      </c>
      <c r="T1529" s="3">
        <v>3.5</v>
      </c>
      <c r="U1529" s="3">
        <v>990.6</v>
      </c>
      <c r="V1529" s="3">
        <v>1020.4</v>
      </c>
      <c r="W1529" s="3">
        <v>1013.8</v>
      </c>
      <c r="X1529" s="3">
        <v>1016.8</v>
      </c>
      <c r="Y1529" s="3">
        <v>4.2</v>
      </c>
      <c r="Z1529" s="3">
        <v>-1.4</v>
      </c>
      <c r="AA1529">
        <v>36547</v>
      </c>
    </row>
    <row r="1530" spans="1:27" x14ac:dyDescent="0.3">
      <c r="A1530" s="2">
        <v>45360</v>
      </c>
      <c r="B1530">
        <v>90588.023414434589</v>
      </c>
      <c r="C1530">
        <v>6520</v>
      </c>
      <c r="D1530">
        <v>29052800</v>
      </c>
      <c r="E1530">
        <v>29052800</v>
      </c>
      <c r="F1530" s="3">
        <v>1.9</v>
      </c>
      <c r="G1530" s="3">
        <v>-2.9</v>
      </c>
      <c r="H1530" s="3">
        <v>7.4</v>
      </c>
      <c r="I1530" s="3">
        <v>0.7</v>
      </c>
      <c r="J1530" s="3">
        <v>9.8000000000000007</v>
      </c>
      <c r="K1530" s="3">
        <v>320</v>
      </c>
      <c r="L1530" s="3">
        <v>6.4</v>
      </c>
      <c r="M1530" s="3">
        <v>320</v>
      </c>
      <c r="N1530" s="3">
        <v>3.2</v>
      </c>
      <c r="O1530" s="3">
        <v>2762</v>
      </c>
      <c r="P1530" s="3">
        <v>290</v>
      </c>
      <c r="Q1530" s="3">
        <v>-9.6</v>
      </c>
      <c r="R1530" s="3">
        <v>20</v>
      </c>
      <c r="S1530" s="3">
        <v>44.1</v>
      </c>
      <c r="T1530" s="3">
        <v>3</v>
      </c>
      <c r="U1530" s="3">
        <v>997.2</v>
      </c>
      <c r="V1530" s="3">
        <v>1026.5</v>
      </c>
      <c r="W1530" s="3">
        <v>1020.4</v>
      </c>
      <c r="X1530" s="3">
        <v>1023.6</v>
      </c>
      <c r="Y1530" s="3">
        <v>4.3</v>
      </c>
      <c r="Z1530" s="3">
        <v>-5</v>
      </c>
      <c r="AA1530">
        <v>36547</v>
      </c>
    </row>
    <row r="1531" spans="1:27" x14ac:dyDescent="0.3">
      <c r="A1531" s="2">
        <v>45361</v>
      </c>
      <c r="B1531">
        <v>0</v>
      </c>
      <c r="C1531">
        <v>0</v>
      </c>
      <c r="D1531">
        <v>0</v>
      </c>
      <c r="E1531">
        <v>0</v>
      </c>
      <c r="F1531" s="3">
        <v>3.6</v>
      </c>
      <c r="G1531" s="3">
        <v>-5.6</v>
      </c>
      <c r="H1531" s="3">
        <v>10.7</v>
      </c>
      <c r="I1531" s="3">
        <v>0.7</v>
      </c>
      <c r="J1531" s="3">
        <v>10.7</v>
      </c>
      <c r="K1531" s="3">
        <v>290</v>
      </c>
      <c r="L1531" s="3">
        <v>6.8</v>
      </c>
      <c r="M1531" s="3">
        <v>290</v>
      </c>
      <c r="N1531" s="3">
        <v>2.7</v>
      </c>
      <c r="O1531" s="3">
        <v>2290</v>
      </c>
      <c r="P1531" s="3">
        <v>290</v>
      </c>
      <c r="Q1531" s="3">
        <v>-8.1</v>
      </c>
      <c r="R1531" s="3">
        <v>21</v>
      </c>
      <c r="S1531" s="3">
        <v>45.8</v>
      </c>
      <c r="T1531" s="3">
        <v>3.3</v>
      </c>
      <c r="U1531" s="3">
        <v>1001.5</v>
      </c>
      <c r="V1531" s="3">
        <v>1030.3</v>
      </c>
      <c r="W1531" s="3">
        <v>1025.8</v>
      </c>
      <c r="X1531" s="3">
        <v>1027.8</v>
      </c>
      <c r="Y1531" s="3">
        <v>4.8</v>
      </c>
      <c r="Z1531" s="3">
        <v>-8.1999999999999993</v>
      </c>
      <c r="AA1531">
        <v>36547</v>
      </c>
    </row>
    <row r="1532" spans="1:27" x14ac:dyDescent="0.3">
      <c r="A1532" s="2">
        <v>45362</v>
      </c>
      <c r="B1532">
        <v>95224.193359206445</v>
      </c>
      <c r="C1532">
        <v>78590</v>
      </c>
      <c r="D1532">
        <v>411866200</v>
      </c>
      <c r="E1532">
        <v>411866200</v>
      </c>
      <c r="F1532" s="3">
        <v>4.0999999999999996</v>
      </c>
      <c r="G1532" s="3">
        <v>-2.4</v>
      </c>
      <c r="H1532" s="3">
        <v>10.4</v>
      </c>
      <c r="I1532" s="3">
        <v>0.7</v>
      </c>
      <c r="J1532" s="3">
        <v>3.7</v>
      </c>
      <c r="K1532" s="3">
        <v>140</v>
      </c>
      <c r="L1532" s="3">
        <v>2.7</v>
      </c>
      <c r="M1532" s="3">
        <v>340</v>
      </c>
      <c r="N1532" s="3">
        <v>1.1000000000000001</v>
      </c>
      <c r="O1532" s="3">
        <v>927</v>
      </c>
      <c r="P1532" s="3">
        <v>320</v>
      </c>
      <c r="Q1532" s="3">
        <v>-4.3</v>
      </c>
      <c r="R1532" s="3">
        <v>29</v>
      </c>
      <c r="S1532" s="3">
        <v>58.1</v>
      </c>
      <c r="T1532" s="3">
        <v>4.4000000000000004</v>
      </c>
      <c r="U1532" s="3">
        <v>994.9</v>
      </c>
      <c r="V1532" s="3">
        <v>1027.5</v>
      </c>
      <c r="W1532" s="3">
        <v>1016.7</v>
      </c>
      <c r="X1532" s="3">
        <v>1021</v>
      </c>
      <c r="Y1532" s="3">
        <v>4</v>
      </c>
      <c r="Z1532" s="3">
        <v>-4.4000000000000004</v>
      </c>
      <c r="AA1532">
        <v>36547</v>
      </c>
    </row>
    <row r="1533" spans="1:27" x14ac:dyDescent="0.3">
      <c r="A1533" s="2">
        <v>45363</v>
      </c>
      <c r="B1533">
        <v>87635.755648912585</v>
      </c>
      <c r="C1533">
        <v>74070</v>
      </c>
      <c r="D1533">
        <v>375004900</v>
      </c>
      <c r="E1533">
        <v>375004900</v>
      </c>
      <c r="F1533" s="3">
        <v>3.5</v>
      </c>
      <c r="G1533" s="3">
        <v>-1.4</v>
      </c>
      <c r="H1533" s="3">
        <v>10.6</v>
      </c>
      <c r="I1533" s="3">
        <v>0</v>
      </c>
      <c r="J1533" s="3">
        <v>7.1</v>
      </c>
      <c r="K1533" s="3">
        <v>320</v>
      </c>
      <c r="L1533" s="3">
        <v>4.3</v>
      </c>
      <c r="M1533" s="3">
        <v>320</v>
      </c>
      <c r="N1533" s="3">
        <v>1.2</v>
      </c>
      <c r="O1533" s="3">
        <v>1040</v>
      </c>
      <c r="P1533" s="3">
        <v>320</v>
      </c>
      <c r="Q1533" s="3">
        <v>-0.4</v>
      </c>
      <c r="R1533" s="3">
        <v>48</v>
      </c>
      <c r="S1533" s="3">
        <v>77.099999999999994</v>
      </c>
      <c r="T1533" s="3">
        <v>6</v>
      </c>
      <c r="U1533" s="3">
        <v>989.6</v>
      </c>
      <c r="V1533" s="3">
        <v>1019.4</v>
      </c>
      <c r="W1533" s="3">
        <v>1013.3</v>
      </c>
      <c r="X1533" s="3">
        <v>1015.7</v>
      </c>
      <c r="Y1533" s="3">
        <v>3.7</v>
      </c>
      <c r="Z1533" s="3">
        <v>-4.2</v>
      </c>
      <c r="AA1533">
        <v>36547</v>
      </c>
    </row>
    <row r="1534" spans="1:27" x14ac:dyDescent="0.3">
      <c r="A1534" s="2">
        <v>45364</v>
      </c>
      <c r="B1534">
        <v>106097.848810011</v>
      </c>
      <c r="C1534">
        <v>62140</v>
      </c>
      <c r="D1534">
        <v>314484500</v>
      </c>
      <c r="E1534">
        <v>314484500</v>
      </c>
      <c r="F1534" s="3">
        <v>4.8</v>
      </c>
      <c r="G1534" s="3">
        <v>-3.9</v>
      </c>
      <c r="H1534" s="3">
        <v>12.1</v>
      </c>
      <c r="I1534" s="3">
        <v>0</v>
      </c>
      <c r="J1534" s="3">
        <v>12.8</v>
      </c>
      <c r="K1534" s="3">
        <v>320</v>
      </c>
      <c r="L1534" s="3">
        <v>7.4</v>
      </c>
      <c r="M1534" s="3">
        <v>320</v>
      </c>
      <c r="N1534" s="3">
        <v>3.5</v>
      </c>
      <c r="O1534" s="3">
        <v>3018</v>
      </c>
      <c r="P1534" s="3">
        <v>290</v>
      </c>
      <c r="Q1534" s="3">
        <v>-4.5</v>
      </c>
      <c r="R1534" s="3">
        <v>23</v>
      </c>
      <c r="S1534" s="3">
        <v>58.6</v>
      </c>
      <c r="T1534" s="3">
        <v>4.4000000000000004</v>
      </c>
      <c r="U1534" s="3">
        <v>994.1</v>
      </c>
      <c r="V1534" s="3">
        <v>1022.8</v>
      </c>
      <c r="W1534" s="3">
        <v>1017.1</v>
      </c>
      <c r="X1534" s="3">
        <v>1020.1</v>
      </c>
      <c r="Y1534" s="3">
        <v>5.7</v>
      </c>
      <c r="Z1534" s="3">
        <v>-6.5</v>
      </c>
      <c r="AA1534">
        <v>36547</v>
      </c>
    </row>
  </sheetData>
  <phoneticPr fontId="2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asiae</cp:lastModifiedBy>
  <dcterms:created xsi:type="dcterms:W3CDTF">2024-03-27T10:53:22Z</dcterms:created>
  <dcterms:modified xsi:type="dcterms:W3CDTF">2024-03-28T08:49:15Z</dcterms:modified>
</cp:coreProperties>
</file>