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wis\Desktop\Module 3 Project 3\"/>
    </mc:Choice>
  </mc:AlternateContent>
  <xr:revisionPtr revIDLastSave="0" documentId="13_ncr:1_{26D5F8B0-247D-4AA2-9506-5EF60FF30963}" xr6:coauthVersionLast="47" xr6:coauthVersionMax="47" xr10:uidLastSave="{00000000-0000-0000-0000-000000000000}"/>
  <bookViews>
    <workbookView xWindow="-98" yWindow="-98" windowWidth="28996" windowHeight="15796" xr2:uid="{A267BBC4-D0A8-4966-93B3-3C2B01784A6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2" i="1" l="1"/>
  <c r="N20" i="1"/>
  <c r="M21" i="1"/>
  <c r="M20" i="1"/>
  <c r="L21" i="1"/>
  <c r="L22" i="1"/>
  <c r="L20" i="1"/>
  <c r="K21" i="1"/>
  <c r="K22" i="1"/>
  <c r="K23" i="1"/>
  <c r="K20" i="1"/>
  <c r="J21" i="1"/>
  <c r="J22" i="1"/>
  <c r="J23" i="1"/>
  <c r="J24" i="1"/>
  <c r="J20" i="1"/>
  <c r="I21" i="1"/>
  <c r="I22" i="1"/>
  <c r="I23" i="1"/>
  <c r="I24" i="1"/>
  <c r="I25" i="1"/>
  <c r="I20" i="1"/>
  <c r="H21" i="1"/>
  <c r="H22" i="1"/>
  <c r="H23" i="1"/>
  <c r="H24" i="1"/>
  <c r="H25" i="1"/>
  <c r="H26" i="1"/>
  <c r="H20" i="1"/>
  <c r="G21" i="1"/>
  <c r="G22" i="1"/>
  <c r="G23" i="1"/>
  <c r="G24" i="1"/>
  <c r="G25" i="1"/>
  <c r="G26" i="1"/>
  <c r="G27" i="1"/>
  <c r="G20" i="1"/>
  <c r="F21" i="1"/>
  <c r="F22" i="1"/>
  <c r="F23" i="1"/>
  <c r="F24" i="1"/>
  <c r="F25" i="1"/>
  <c r="F26" i="1"/>
  <c r="F27" i="1"/>
  <c r="F28" i="1"/>
  <c r="F20" i="1"/>
  <c r="E21" i="1"/>
  <c r="E22" i="1"/>
  <c r="E23" i="1"/>
  <c r="E24" i="1"/>
  <c r="E25" i="1"/>
  <c r="E26" i="1"/>
  <c r="E27" i="1"/>
  <c r="E28" i="1"/>
  <c r="E29" i="1"/>
  <c r="E20" i="1"/>
  <c r="D21" i="1"/>
  <c r="D22" i="1"/>
  <c r="D23" i="1"/>
  <c r="D24" i="1"/>
  <c r="D25" i="1"/>
  <c r="D26" i="1"/>
  <c r="D27" i="1"/>
  <c r="D28" i="1"/>
  <c r="D29" i="1"/>
  <c r="D30" i="1"/>
  <c r="D20" i="1"/>
  <c r="C21" i="1"/>
  <c r="C22" i="1"/>
  <c r="C23" i="1"/>
  <c r="C24" i="1"/>
  <c r="C25" i="1"/>
  <c r="C26" i="1"/>
  <c r="C27" i="1"/>
  <c r="C28" i="1"/>
  <c r="C29" i="1"/>
  <c r="C30" i="1"/>
  <c r="C31" i="1"/>
  <c r="C20" i="1"/>
  <c r="B21" i="1"/>
  <c r="B22" i="1"/>
  <c r="B23" i="1"/>
  <c r="B24" i="1"/>
  <c r="B25" i="1"/>
  <c r="B26" i="1"/>
  <c r="B27" i="1"/>
  <c r="B28" i="1"/>
  <c r="B29" i="1"/>
  <c r="B30" i="1"/>
  <c r="B31" i="1"/>
  <c r="B32" i="1"/>
  <c r="B20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N33" i="1" l="1"/>
  <c r="B33" i="1"/>
  <c r="D33" i="1"/>
  <c r="C33" i="1"/>
  <c r="C34" i="1" s="1"/>
  <c r="C50" i="1" s="1"/>
  <c r="E33" i="1"/>
  <c r="E34" i="1" s="1"/>
  <c r="E48" i="1" s="1"/>
  <c r="F33" i="1"/>
  <c r="G33" i="1"/>
  <c r="G34" i="1" s="1"/>
  <c r="G46" i="1" s="1"/>
  <c r="H33" i="1"/>
  <c r="I33" i="1"/>
  <c r="J33" i="1"/>
  <c r="J34" i="1" s="1"/>
  <c r="J43" i="1" s="1"/>
  <c r="K43" i="1" s="1"/>
  <c r="K33" i="1"/>
  <c r="K34" i="1" s="1"/>
  <c r="K42" i="1" s="1"/>
  <c r="L33" i="1"/>
  <c r="M33" i="1"/>
  <c r="F34" i="1" l="1"/>
  <c r="F47" i="1" s="1"/>
  <c r="G47" i="1" s="1"/>
  <c r="M34" i="1"/>
  <c r="M40" i="1" s="1"/>
  <c r="L34" i="1"/>
  <c r="L41" i="1" s="1"/>
  <c r="M41" i="1" s="1"/>
  <c r="D34" i="1"/>
  <c r="D49" i="1" s="1"/>
  <c r="E49" i="1" s="1"/>
  <c r="F49" i="1" s="1"/>
  <c r="G49" i="1" s="1"/>
  <c r="I34" i="1"/>
  <c r="I44" i="1" s="1"/>
  <c r="J44" i="1" s="1"/>
  <c r="K44" i="1" s="1"/>
  <c r="L44" i="1" s="1"/>
  <c r="M44" i="1" s="1"/>
  <c r="N34" i="1"/>
  <c r="N39" i="1" s="1"/>
  <c r="H34" i="1"/>
  <c r="H45" i="1" s="1"/>
  <c r="F48" i="1" l="1"/>
  <c r="G48" i="1" s="1"/>
  <c r="I45" i="1"/>
  <c r="J45" i="1" s="1"/>
  <c r="K45" i="1" s="1"/>
  <c r="L45" i="1" s="1"/>
  <c r="M45" i="1" s="1"/>
  <c r="N45" i="1" s="1"/>
  <c r="N44" i="1"/>
  <c r="H49" i="1"/>
  <c r="I49" i="1" s="1"/>
  <c r="J49" i="1" s="1"/>
  <c r="K49" i="1" s="1"/>
  <c r="L49" i="1" s="1"/>
  <c r="M49" i="1" s="1"/>
  <c r="N49" i="1" s="1"/>
  <c r="D50" i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N41" i="1"/>
  <c r="L42" i="1"/>
  <c r="M42" i="1" s="1"/>
  <c r="N42" i="1" s="1"/>
  <c r="H46" i="1"/>
  <c r="I46" i="1" s="1"/>
  <c r="J46" i="1" s="1"/>
  <c r="K46" i="1" s="1"/>
  <c r="L46" i="1" s="1"/>
  <c r="M46" i="1" s="1"/>
  <c r="N46" i="1" s="1"/>
  <c r="H48" i="1"/>
  <c r="I48" i="1" s="1"/>
  <c r="J48" i="1" s="1"/>
  <c r="K48" i="1" s="1"/>
  <c r="L48" i="1" s="1"/>
  <c r="M48" i="1" s="1"/>
  <c r="N48" i="1" s="1"/>
  <c r="H47" i="1"/>
  <c r="I47" i="1" s="1"/>
  <c r="J47" i="1" s="1"/>
  <c r="K47" i="1" s="1"/>
  <c r="L47" i="1" s="1"/>
  <c r="M47" i="1" s="1"/>
  <c r="N47" i="1" s="1"/>
  <c r="N40" i="1"/>
  <c r="L43" i="1"/>
  <c r="M43" i="1" s="1"/>
  <c r="N43" i="1" s="1"/>
</calcChain>
</file>

<file path=xl/sharedStrings.xml><?xml version="1.0" encoding="utf-8"?>
<sst xmlns="http://schemas.openxmlformats.org/spreadsheetml/2006/main" count="49" uniqueCount="19">
  <si>
    <t>registration_week</t>
  </si>
  <si>
    <t>week_0</t>
  </si>
  <si>
    <t>week_1</t>
  </si>
  <si>
    <t>week_2</t>
  </si>
  <si>
    <t>week_3</t>
  </si>
  <si>
    <t>week_4</t>
  </si>
  <si>
    <t>week_5</t>
  </si>
  <si>
    <t>week_6</t>
  </si>
  <si>
    <t>week_7</t>
  </si>
  <si>
    <t>week_8</t>
  </si>
  <si>
    <t>week_9</t>
  </si>
  <si>
    <t>week_10</t>
  </si>
  <si>
    <t>week_11</t>
  </si>
  <si>
    <t>week_12</t>
  </si>
  <si>
    <t>Average</t>
  </si>
  <si>
    <t>Cumulative Growth</t>
  </si>
  <si>
    <t>Table of Customer Lifetime Value Over 12 Weeks For Different Weekly Cohorts</t>
  </si>
  <si>
    <t>Above Table Cumulatively Summed Over the 12 Weeks</t>
  </si>
  <si>
    <t>Table of Predicted Cumulative CLV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</si>
</sst>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186AC-BAA9-4AB7-B38F-E12741C7FF2F}">
  <dimension ref="A1:N52"/>
  <sheetViews>
    <sheetView tabSelected="1" workbookViewId="0">
      <selection activeCell="Q51" sqref="Q51"/>
    </sheetView>
  </sheetViews>
  <sheetFormatPr defaultRowHeight="14.25" x14ac:dyDescent="0.45"/>
  <cols>
    <col min="1" max="1" width="16.19921875" customWidth="1"/>
    <col min="2" max="14" width="11.73046875" bestFit="1" customWidth="1"/>
  </cols>
  <sheetData>
    <row r="1" spans="1:14" ht="15.75" x14ac:dyDescent="0.5">
      <c r="A1" s="5" t="s">
        <v>16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4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</row>
    <row r="3" spans="1:14" x14ac:dyDescent="0.45">
      <c r="A3" s="2">
        <v>44136</v>
      </c>
      <c r="B3" s="3">
        <v>0.93799183190000002</v>
      </c>
      <c r="C3" s="3">
        <v>0.3263771292</v>
      </c>
      <c r="D3" s="3">
        <v>0.26720788919999999</v>
      </c>
      <c r="E3" s="3">
        <v>0.26172925590000001</v>
      </c>
      <c r="F3" s="3">
        <v>0.15987648169999999</v>
      </c>
      <c r="G3" s="3">
        <v>0.1532025102</v>
      </c>
      <c r="H3" s="3">
        <v>0.16530530930000001</v>
      </c>
      <c r="I3" s="3">
        <v>2.5002490289999998E-2</v>
      </c>
      <c r="J3" s="3">
        <v>7.8195039349999995E-3</v>
      </c>
      <c r="K3" s="3">
        <v>1.379619484E-2</v>
      </c>
      <c r="L3" s="3">
        <v>2.3159677260000001E-2</v>
      </c>
      <c r="M3" s="3">
        <v>1.4941727260000001E-2</v>
      </c>
      <c r="N3" s="3">
        <v>1.8179101499999999E-2</v>
      </c>
    </row>
    <row r="4" spans="1:14" x14ac:dyDescent="0.45">
      <c r="A4" s="2">
        <v>44143</v>
      </c>
      <c r="B4" s="3">
        <v>1.1919664860000001</v>
      </c>
      <c r="C4" s="3">
        <v>0.38128388369999999</v>
      </c>
      <c r="D4" s="3">
        <v>0.28123459830000003</v>
      </c>
      <c r="E4" s="3">
        <v>0.2293001479</v>
      </c>
      <c r="F4" s="3">
        <v>0.2765524889</v>
      </c>
      <c r="G4" s="3">
        <v>0.104484968</v>
      </c>
      <c r="H4" s="3">
        <v>3.9366683100000001E-2</v>
      </c>
      <c r="I4" s="3">
        <v>6.9369147359999994E-2</v>
      </c>
      <c r="J4" s="1"/>
      <c r="K4" s="3">
        <v>1.201330705E-2</v>
      </c>
      <c r="L4" s="3">
        <v>3.5485460820000002E-2</v>
      </c>
      <c r="M4" s="3">
        <v>2.0515032039999999E-2</v>
      </c>
      <c r="N4" s="1"/>
    </row>
    <row r="5" spans="1:14" x14ac:dyDescent="0.45">
      <c r="A5" s="2">
        <v>44150</v>
      </c>
      <c r="B5" s="3">
        <v>1.381731577</v>
      </c>
      <c r="C5" s="3">
        <v>0.2967778089</v>
      </c>
      <c r="D5" s="3">
        <v>0.21871672740000001</v>
      </c>
      <c r="E5" s="3">
        <v>0.2275707481</v>
      </c>
      <c r="F5" s="3">
        <v>0.16710563179999999</v>
      </c>
      <c r="G5" s="3">
        <v>2.5609414399999999E-2</v>
      </c>
      <c r="H5" s="3">
        <v>2.8803586440000001E-2</v>
      </c>
      <c r="I5" s="3">
        <v>2.2022975619999999E-2</v>
      </c>
      <c r="J5" s="3">
        <v>2.0958251609999999E-2</v>
      </c>
      <c r="K5" s="3">
        <v>6.2202297560000003E-3</v>
      </c>
      <c r="L5" s="3">
        <v>4.4270103670000002E-3</v>
      </c>
      <c r="M5" s="3"/>
      <c r="N5" s="1"/>
    </row>
    <row r="6" spans="1:14" x14ac:dyDescent="0.45">
      <c r="A6" s="2">
        <v>44157</v>
      </c>
      <c r="B6" s="3">
        <v>1.647247543</v>
      </c>
      <c r="C6" s="3">
        <v>0.23588124460000001</v>
      </c>
      <c r="D6" s="3">
        <v>0.22533991950000001</v>
      </c>
      <c r="E6" s="3">
        <v>0.119366502</v>
      </c>
      <c r="F6" s="3">
        <v>3.7021948360000001E-2</v>
      </c>
      <c r="G6" s="3">
        <v>1.324031166E-2</v>
      </c>
      <c r="H6" s="3">
        <v>6.4164587259999996E-3</v>
      </c>
      <c r="I6" s="3">
        <v>1.0592249329999999E-2</v>
      </c>
      <c r="J6" s="3">
        <v>3.4577583129999999E-2</v>
      </c>
      <c r="K6" s="3">
        <v>3.768396395E-3</v>
      </c>
      <c r="L6" s="1"/>
      <c r="M6" s="1"/>
      <c r="N6" s="1"/>
    </row>
    <row r="7" spans="1:14" x14ac:dyDescent="0.45">
      <c r="A7" s="2">
        <v>44164</v>
      </c>
      <c r="B7" s="3">
        <v>1.3194033919999999</v>
      </c>
      <c r="C7" s="3">
        <v>0.36342139969999998</v>
      </c>
      <c r="D7" s="3">
        <v>0.24328134239999999</v>
      </c>
      <c r="E7" s="3">
        <v>4.8019644399999999E-2</v>
      </c>
      <c r="F7" s="3">
        <v>1.241416943E-2</v>
      </c>
      <c r="G7" s="3">
        <v>2.2145423130000001E-2</v>
      </c>
      <c r="H7" s="3">
        <v>6.0934018460000001E-3</v>
      </c>
      <c r="I7" s="3">
        <v>1.195943795E-2</v>
      </c>
      <c r="J7" s="3">
        <v>5.4113046250000001E-3</v>
      </c>
      <c r="K7" s="1"/>
      <c r="L7" s="1"/>
      <c r="M7" s="1"/>
      <c r="N7" s="1"/>
    </row>
    <row r="8" spans="1:14" x14ac:dyDescent="0.45">
      <c r="A8" s="2">
        <v>44171</v>
      </c>
      <c r="B8" s="3">
        <v>1.2025722329999999</v>
      </c>
      <c r="C8" s="3">
        <v>0.32943817019999999</v>
      </c>
      <c r="D8" s="3">
        <v>8.147778688E-2</v>
      </c>
      <c r="E8" s="3">
        <v>3.4415191140000002E-2</v>
      </c>
      <c r="F8" s="3">
        <v>2.0841497739999999E-2</v>
      </c>
      <c r="G8" s="3">
        <v>2.6933627849999999E-2</v>
      </c>
      <c r="H8" s="3">
        <v>2.4404146920000001E-2</v>
      </c>
      <c r="I8" s="3">
        <v>2.2088424950000001E-3</v>
      </c>
      <c r="J8" s="1"/>
      <c r="K8" s="1"/>
      <c r="L8" s="1"/>
      <c r="M8" s="1"/>
      <c r="N8" s="1"/>
    </row>
    <row r="9" spans="1:14" x14ac:dyDescent="0.45">
      <c r="A9" s="2">
        <v>44178</v>
      </c>
      <c r="B9" s="3">
        <v>1.008229635</v>
      </c>
      <c r="C9" s="3">
        <v>0.1078201407</v>
      </c>
      <c r="D9" s="3">
        <v>4.0233769330000002E-2</v>
      </c>
      <c r="E9" s="3">
        <v>3.0215083689999998E-2</v>
      </c>
      <c r="F9" s="3">
        <v>4.0830119669999998E-2</v>
      </c>
      <c r="G9" s="3">
        <v>2.9817516799999999E-2</v>
      </c>
      <c r="H9" s="3">
        <v>3.9756689060000002E-4</v>
      </c>
      <c r="I9" s="3"/>
      <c r="J9" s="1"/>
      <c r="K9" s="1"/>
      <c r="L9" s="1"/>
      <c r="M9" s="1"/>
      <c r="N9" s="1"/>
    </row>
    <row r="10" spans="1:14" x14ac:dyDescent="0.45">
      <c r="A10" s="2">
        <v>44185</v>
      </c>
      <c r="B10" s="3">
        <v>0.36870443069999997</v>
      </c>
      <c r="C10" s="3">
        <v>5.3841839599999997E-2</v>
      </c>
      <c r="D10" s="3">
        <v>2.091979809E-2</v>
      </c>
      <c r="E10" s="3">
        <v>2.3275378579999999E-2</v>
      </c>
      <c r="F10" s="3">
        <v>1.8003365109999999E-2</v>
      </c>
      <c r="G10" s="3">
        <v>8.0762759390000001E-3</v>
      </c>
      <c r="H10" s="1"/>
      <c r="I10" s="1"/>
      <c r="J10" s="1"/>
      <c r="K10" s="1"/>
      <c r="L10" s="1"/>
      <c r="M10" s="1"/>
      <c r="N10" s="1"/>
    </row>
    <row r="11" spans="1:14" x14ac:dyDescent="0.45">
      <c r="A11" s="2">
        <v>44192</v>
      </c>
      <c r="B11" s="3">
        <v>0.33907733239999999</v>
      </c>
      <c r="C11" s="3">
        <v>5.084950723E-2</v>
      </c>
      <c r="D11" s="3">
        <v>4.5347360779999998E-3</v>
      </c>
      <c r="E11" s="3">
        <v>2.037608078E-2</v>
      </c>
      <c r="F11" s="3">
        <v>5.985851623E-3</v>
      </c>
      <c r="G11" s="1"/>
      <c r="H11" s="1"/>
      <c r="I11" s="1"/>
      <c r="J11" s="1"/>
      <c r="K11" s="1"/>
      <c r="L11" s="1"/>
      <c r="M11" s="1"/>
      <c r="N11" s="1"/>
    </row>
    <row r="12" spans="1:14" x14ac:dyDescent="0.45">
      <c r="A12" s="2">
        <v>44199</v>
      </c>
      <c r="B12" s="3">
        <v>0.22837446210000001</v>
      </c>
      <c r="C12" s="3">
        <v>6.4283832439999994E-2</v>
      </c>
      <c r="D12" s="3">
        <v>2.7399666289999999E-2</v>
      </c>
      <c r="E12" s="3">
        <v>4.7422499340000002E-3</v>
      </c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45">
      <c r="A13" s="2">
        <v>44206</v>
      </c>
      <c r="B13" s="3">
        <v>0.39940331899999998</v>
      </c>
      <c r="C13" s="3">
        <v>5.8502703709999999E-2</v>
      </c>
      <c r="D13" s="3">
        <v>1.2446391940000001E-2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45">
      <c r="A14" s="2">
        <v>44213</v>
      </c>
      <c r="B14" s="3">
        <v>0.90318544889999997</v>
      </c>
      <c r="C14" s="3">
        <v>0.1220286787</v>
      </c>
      <c r="D14" s="3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45">
      <c r="A15" s="2">
        <v>44220</v>
      </c>
      <c r="B15" s="3">
        <v>0.1921267894</v>
      </c>
      <c r="C15" s="3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45">
      <c r="A16" s="2" t="s">
        <v>14</v>
      </c>
      <c r="B16" s="3">
        <f t="shared" ref="B16:N16" si="0">AVERAGE(B3:B15)</f>
        <v>0.85538572926153833</v>
      </c>
      <c r="C16" s="3">
        <f t="shared" si="0"/>
        <v>0.1992088615566667</v>
      </c>
      <c r="D16" s="3">
        <f t="shared" si="0"/>
        <v>0.12934478412800002</v>
      </c>
      <c r="E16" s="3">
        <f t="shared" si="0"/>
        <v>9.9901028242399992E-2</v>
      </c>
      <c r="F16" s="3">
        <f t="shared" si="0"/>
        <v>8.2070172703666663E-2</v>
      </c>
      <c r="G16" s="3">
        <f t="shared" si="0"/>
        <v>4.7938755997374995E-2</v>
      </c>
      <c r="H16" s="3">
        <f t="shared" si="0"/>
        <v>3.8683879031799998E-2</v>
      </c>
      <c r="I16" s="3">
        <f t="shared" si="0"/>
        <v>2.3525857174166668E-2</v>
      </c>
      <c r="J16" s="3">
        <f t="shared" si="0"/>
        <v>1.7191660825E-2</v>
      </c>
      <c r="K16" s="3">
        <f t="shared" si="0"/>
        <v>8.9495320102500001E-3</v>
      </c>
      <c r="L16" s="3">
        <f t="shared" si="0"/>
        <v>2.1024049482333333E-2</v>
      </c>
      <c r="M16" s="3">
        <f t="shared" si="0"/>
        <v>1.7728379650000001E-2</v>
      </c>
      <c r="N16" s="3">
        <f t="shared" si="0"/>
        <v>1.8179101499999999E-2</v>
      </c>
    </row>
    <row r="18" spans="1:14" ht="15.75" x14ac:dyDescent="0.5">
      <c r="A18" s="5" t="s">
        <v>17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x14ac:dyDescent="0.4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  <c r="J19" s="1" t="s">
        <v>9</v>
      </c>
      <c r="K19" s="1" t="s">
        <v>10</v>
      </c>
      <c r="L19" s="1" t="s">
        <v>11</v>
      </c>
      <c r="M19" s="1" t="s">
        <v>12</v>
      </c>
      <c r="N19" s="1" t="s">
        <v>13</v>
      </c>
    </row>
    <row r="20" spans="1:14" x14ac:dyDescent="0.45">
      <c r="A20" s="2">
        <v>44136</v>
      </c>
      <c r="B20" s="3">
        <f>B3</f>
        <v>0.93799183190000002</v>
      </c>
      <c r="C20" s="3">
        <f>B3+C3</f>
        <v>1.2643689611</v>
      </c>
      <c r="D20" s="3">
        <f>B3+C3+D3</f>
        <v>1.5315768503</v>
      </c>
      <c r="E20" s="3">
        <f>B3+C3+D3+E3</f>
        <v>1.7933061062</v>
      </c>
      <c r="F20" s="3">
        <f>B3+C3+D3+E3+F3</f>
        <v>1.9531825879</v>
      </c>
      <c r="G20" s="3">
        <f>B3+C3+D3+E3+F3+G3</f>
        <v>2.1063850981000001</v>
      </c>
      <c r="H20" s="3">
        <f>B3+C3+D3+E3+F3+G3+H3</f>
        <v>2.2716904073999999</v>
      </c>
      <c r="I20" s="3">
        <f>B3+C3+D3+E3+F3+G3+H3+I3</f>
        <v>2.2966928976899998</v>
      </c>
      <c r="J20" s="3">
        <f>B3+C3+D3+E3+F3+G3+H3+I3+J3</f>
        <v>2.3045124016249998</v>
      </c>
      <c r="K20" s="3">
        <f>B3+C3+D3+E3+F3+G3+H3+I3+J3+K3</f>
        <v>2.3183085964649996</v>
      </c>
      <c r="L20" s="3">
        <f>B3+C3+D3+E3+F3+G3+H3+I3+J3+K3+L3</f>
        <v>2.3414682737249994</v>
      </c>
      <c r="M20" s="3">
        <f>B3+C3+D3+E3+F3+G3+H3+I3+J3+K3+L3+M3</f>
        <v>2.3564100009849995</v>
      </c>
      <c r="N20" s="3">
        <f>B3+C3+D3+E3+F3+G3+H3+I3+J3+K3+L3+M3+N3</f>
        <v>2.3745891024849994</v>
      </c>
    </row>
    <row r="21" spans="1:14" x14ac:dyDescent="0.45">
      <c r="A21" s="2">
        <v>44143</v>
      </c>
      <c r="B21" s="3">
        <f t="shared" ref="B21:B32" si="1">B4</f>
        <v>1.1919664860000001</v>
      </c>
      <c r="C21" s="3">
        <f t="shared" ref="C21:C31" si="2">B4+C4</f>
        <v>1.5732503697000002</v>
      </c>
      <c r="D21" s="3">
        <f t="shared" ref="D21:D30" si="3">B4+C4+D4</f>
        <v>1.8544849680000002</v>
      </c>
      <c r="E21" s="3">
        <f t="shared" ref="E21:E29" si="4">B4+C4+D4+E4</f>
        <v>2.0837851159</v>
      </c>
      <c r="F21" s="3">
        <f t="shared" ref="F21:F28" si="5">B4+C4+D4+E4+F4</f>
        <v>2.3603376048000002</v>
      </c>
      <c r="G21" s="3">
        <f t="shared" ref="G21:G27" si="6">B4+C4+D4+E4+F4+G4</f>
        <v>2.4648225728000002</v>
      </c>
      <c r="H21" s="3">
        <f t="shared" ref="H21:H26" si="7">B4+C4+D4+E4+F4+G4+H4</f>
        <v>2.5041892559000001</v>
      </c>
      <c r="I21" s="3">
        <f t="shared" ref="I21:I25" si="8">B4+C4+D4+E4+F4+G4+H4+I4</f>
        <v>2.5735584032599998</v>
      </c>
      <c r="J21" s="3">
        <f t="shared" ref="J21:J24" si="9">B4+C4+D4+E4+F4+G4+H4+I4+J4</f>
        <v>2.5735584032599998</v>
      </c>
      <c r="K21" s="3">
        <f t="shared" ref="K21:K23" si="10">B4+C4+D4+E4+F4+G4+H4+I4+J4+K4</f>
        <v>2.58557171031</v>
      </c>
      <c r="L21" s="3">
        <f t="shared" ref="L21:L22" si="11">B4+C4+D4+E4+F4+G4+H4+I4+J4+K4+L4</f>
        <v>2.6210571711299999</v>
      </c>
      <c r="M21" s="3">
        <f>B4+C4+D4+E4+F4+G4+H4+I4+J4+K4+L4+M4</f>
        <v>2.64157220317</v>
      </c>
      <c r="N21" s="1"/>
    </row>
    <row r="22" spans="1:14" x14ac:dyDescent="0.45">
      <c r="A22" s="2">
        <v>44150</v>
      </c>
      <c r="B22" s="3">
        <f t="shared" si="1"/>
        <v>1.381731577</v>
      </c>
      <c r="C22" s="3">
        <f t="shared" si="2"/>
        <v>1.6785093859</v>
      </c>
      <c r="D22" s="3">
        <f t="shared" si="3"/>
        <v>1.8972261132999999</v>
      </c>
      <c r="E22" s="3">
        <f t="shared" si="4"/>
        <v>2.1247968614000001</v>
      </c>
      <c r="F22" s="3">
        <f t="shared" si="5"/>
        <v>2.2919024932000003</v>
      </c>
      <c r="G22" s="3">
        <f t="shared" si="6"/>
        <v>2.3175119076000001</v>
      </c>
      <c r="H22" s="3">
        <f t="shared" si="7"/>
        <v>2.3463154940400002</v>
      </c>
      <c r="I22" s="3">
        <f t="shared" si="8"/>
        <v>2.3683384696600003</v>
      </c>
      <c r="J22" s="3">
        <f t="shared" si="9"/>
        <v>2.3892967212700005</v>
      </c>
      <c r="K22" s="3">
        <f t="shared" si="10"/>
        <v>2.3955169510260004</v>
      </c>
      <c r="L22" s="3">
        <f t="shared" si="11"/>
        <v>2.3999439613930003</v>
      </c>
      <c r="M22" s="3"/>
      <c r="N22" s="1"/>
    </row>
    <row r="23" spans="1:14" x14ac:dyDescent="0.45">
      <c r="A23" s="2">
        <v>44157</v>
      </c>
      <c r="B23" s="3">
        <f t="shared" si="1"/>
        <v>1.647247543</v>
      </c>
      <c r="C23" s="3">
        <f t="shared" si="2"/>
        <v>1.8831287876</v>
      </c>
      <c r="D23" s="3">
        <f t="shared" si="3"/>
        <v>2.1084687071000001</v>
      </c>
      <c r="E23" s="3">
        <f t="shared" si="4"/>
        <v>2.2278352091000002</v>
      </c>
      <c r="F23" s="3">
        <f t="shared" si="5"/>
        <v>2.2648571574600003</v>
      </c>
      <c r="G23" s="3">
        <f t="shared" si="6"/>
        <v>2.2780974691200004</v>
      </c>
      <c r="H23" s="3">
        <f t="shared" si="7"/>
        <v>2.2845139278460005</v>
      </c>
      <c r="I23" s="3">
        <f t="shared" si="8"/>
        <v>2.2951061771760006</v>
      </c>
      <c r="J23" s="3">
        <f t="shared" si="9"/>
        <v>2.3296837603060006</v>
      </c>
      <c r="K23" s="3">
        <f t="shared" si="10"/>
        <v>2.3334521567010005</v>
      </c>
      <c r="L23" s="1"/>
      <c r="M23" s="1"/>
      <c r="N23" s="1"/>
    </row>
    <row r="24" spans="1:14" x14ac:dyDescent="0.45">
      <c r="A24" s="2">
        <v>44164</v>
      </c>
      <c r="B24" s="3">
        <f t="shared" si="1"/>
        <v>1.3194033919999999</v>
      </c>
      <c r="C24" s="3">
        <f t="shared" si="2"/>
        <v>1.6828247916999999</v>
      </c>
      <c r="D24" s="3">
        <f t="shared" si="3"/>
        <v>1.9261061340999999</v>
      </c>
      <c r="E24" s="3">
        <f t="shared" si="4"/>
        <v>1.9741257784999999</v>
      </c>
      <c r="F24" s="3">
        <f t="shared" si="5"/>
        <v>1.9865399479299999</v>
      </c>
      <c r="G24" s="3">
        <f t="shared" si="6"/>
        <v>2.0086853710599999</v>
      </c>
      <c r="H24" s="3">
        <f t="shared" si="7"/>
        <v>2.0147787729059998</v>
      </c>
      <c r="I24" s="3">
        <f t="shared" si="8"/>
        <v>2.0267382108559997</v>
      </c>
      <c r="J24" s="3">
        <f t="shared" si="9"/>
        <v>2.0321495154809996</v>
      </c>
      <c r="K24" s="1"/>
      <c r="L24" s="1"/>
      <c r="M24" s="1"/>
      <c r="N24" s="1"/>
    </row>
    <row r="25" spans="1:14" x14ac:dyDescent="0.45">
      <c r="A25" s="2">
        <v>44171</v>
      </c>
      <c r="B25" s="3">
        <f t="shared" si="1"/>
        <v>1.2025722329999999</v>
      </c>
      <c r="C25" s="3">
        <f t="shared" si="2"/>
        <v>1.5320104031999999</v>
      </c>
      <c r="D25" s="3">
        <f t="shared" si="3"/>
        <v>1.61348819008</v>
      </c>
      <c r="E25" s="3">
        <f t="shared" si="4"/>
        <v>1.6479033812199999</v>
      </c>
      <c r="F25" s="3">
        <f t="shared" si="5"/>
        <v>1.6687448789599999</v>
      </c>
      <c r="G25" s="3">
        <f t="shared" si="6"/>
        <v>1.69567850681</v>
      </c>
      <c r="H25" s="3">
        <f t="shared" si="7"/>
        <v>1.72008265373</v>
      </c>
      <c r="I25" s="3">
        <f t="shared" si="8"/>
        <v>1.722291496225</v>
      </c>
      <c r="J25" s="1"/>
      <c r="K25" s="1"/>
      <c r="L25" s="1"/>
      <c r="M25" s="1"/>
      <c r="N25" s="1"/>
    </row>
    <row r="26" spans="1:14" x14ac:dyDescent="0.45">
      <c r="A26" s="2">
        <v>44178</v>
      </c>
      <c r="B26" s="3">
        <f t="shared" si="1"/>
        <v>1.008229635</v>
      </c>
      <c r="C26" s="3">
        <f t="shared" si="2"/>
        <v>1.1160497756999999</v>
      </c>
      <c r="D26" s="3">
        <f t="shared" si="3"/>
        <v>1.15628354503</v>
      </c>
      <c r="E26" s="3">
        <f t="shared" si="4"/>
        <v>1.1864986287199999</v>
      </c>
      <c r="F26" s="3">
        <f t="shared" si="5"/>
        <v>1.2273287483899999</v>
      </c>
      <c r="G26" s="3">
        <f t="shared" si="6"/>
        <v>1.2571462651899998</v>
      </c>
      <c r="H26" s="3">
        <f t="shared" si="7"/>
        <v>1.2575438320805998</v>
      </c>
      <c r="I26" s="3"/>
      <c r="J26" s="1"/>
      <c r="K26" s="1"/>
      <c r="L26" s="1"/>
      <c r="M26" s="1"/>
      <c r="N26" s="1"/>
    </row>
    <row r="27" spans="1:14" x14ac:dyDescent="0.45">
      <c r="A27" s="2">
        <v>44185</v>
      </c>
      <c r="B27" s="3">
        <f t="shared" si="1"/>
        <v>0.36870443069999997</v>
      </c>
      <c r="C27" s="3">
        <f t="shared" si="2"/>
        <v>0.42254627029999997</v>
      </c>
      <c r="D27" s="3">
        <f t="shared" si="3"/>
        <v>0.44346606838999997</v>
      </c>
      <c r="E27" s="3">
        <f t="shared" si="4"/>
        <v>0.46674144696999997</v>
      </c>
      <c r="F27" s="3">
        <f t="shared" si="5"/>
        <v>0.48474481207999998</v>
      </c>
      <c r="G27" s="3">
        <f t="shared" si="6"/>
        <v>0.49282108801899999</v>
      </c>
      <c r="H27" s="1"/>
      <c r="I27" s="1"/>
      <c r="J27" s="1"/>
      <c r="K27" s="1"/>
      <c r="L27" s="1"/>
      <c r="M27" s="1"/>
      <c r="N27" s="1"/>
    </row>
    <row r="28" spans="1:14" x14ac:dyDescent="0.45">
      <c r="A28" s="2">
        <v>44192</v>
      </c>
      <c r="B28" s="3">
        <f t="shared" si="1"/>
        <v>0.33907733239999999</v>
      </c>
      <c r="C28" s="3">
        <f t="shared" si="2"/>
        <v>0.38992683962999997</v>
      </c>
      <c r="D28" s="3">
        <f t="shared" si="3"/>
        <v>0.39446157570799995</v>
      </c>
      <c r="E28" s="3">
        <f t="shared" si="4"/>
        <v>0.41483765648799997</v>
      </c>
      <c r="F28" s="3">
        <f t="shared" si="5"/>
        <v>0.420823508111</v>
      </c>
      <c r="G28" s="1"/>
      <c r="H28" s="1"/>
      <c r="I28" s="1"/>
      <c r="J28" s="1"/>
      <c r="K28" s="1"/>
      <c r="L28" s="1"/>
      <c r="M28" s="1"/>
      <c r="N28" s="1"/>
    </row>
    <row r="29" spans="1:14" x14ac:dyDescent="0.45">
      <c r="A29" s="2">
        <v>44199</v>
      </c>
      <c r="B29" s="3">
        <f t="shared" si="1"/>
        <v>0.22837446210000001</v>
      </c>
      <c r="C29" s="3">
        <f t="shared" si="2"/>
        <v>0.29265829454000003</v>
      </c>
      <c r="D29" s="3">
        <f t="shared" si="3"/>
        <v>0.32005796083000004</v>
      </c>
      <c r="E29" s="3">
        <f t="shared" si="4"/>
        <v>0.32480021076400006</v>
      </c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45">
      <c r="A30" s="2">
        <v>44206</v>
      </c>
      <c r="B30" s="3">
        <f t="shared" si="1"/>
        <v>0.39940331899999998</v>
      </c>
      <c r="C30" s="3">
        <f t="shared" si="2"/>
        <v>0.45790602270999997</v>
      </c>
      <c r="D30" s="3">
        <f t="shared" si="3"/>
        <v>0.47035241464999999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45">
      <c r="A31" s="2">
        <v>44213</v>
      </c>
      <c r="B31" s="3">
        <f t="shared" si="1"/>
        <v>0.90318544889999997</v>
      </c>
      <c r="C31" s="3">
        <f t="shared" si="2"/>
        <v>1.0252141276</v>
      </c>
      <c r="D31" s="3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45">
      <c r="A32" s="2">
        <v>44220</v>
      </c>
      <c r="B32" s="3">
        <f t="shared" si="1"/>
        <v>0.1921267894</v>
      </c>
      <c r="C32" s="3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45">
      <c r="A33" s="2" t="s">
        <v>14</v>
      </c>
      <c r="B33" s="3">
        <f>SUM(B16)</f>
        <v>0.85538572926153833</v>
      </c>
      <c r="C33" s="3">
        <f>SUM(B16:C16)</f>
        <v>1.0545945908182051</v>
      </c>
      <c r="D33" s="3">
        <f>SUM(B16:D16)</f>
        <v>1.183939374946205</v>
      </c>
      <c r="E33" s="3">
        <f>SUM(B16:E16)</f>
        <v>1.283840403188605</v>
      </c>
      <c r="F33" s="3">
        <f>SUM(B16:F16)</f>
        <v>1.3659105758922716</v>
      </c>
      <c r="G33" s="3">
        <f>SUM(B16:G16)</f>
        <v>1.4138493318896466</v>
      </c>
      <c r="H33" s="3">
        <f>SUM(B16:H16)</f>
        <v>1.4525332109214466</v>
      </c>
      <c r="I33" s="3">
        <f>SUM(B16:I16)</f>
        <v>1.4760590680956134</v>
      </c>
      <c r="J33" s="3">
        <f>SUM(B16:J16)</f>
        <v>1.4932507289206134</v>
      </c>
      <c r="K33" s="3">
        <f>SUM(B16:K16)</f>
        <v>1.5022002609308633</v>
      </c>
      <c r="L33" s="3">
        <f>SUM(B16:L16)</f>
        <v>1.5232243104131966</v>
      </c>
      <c r="M33" s="3">
        <f>SUM(B16:M16)</f>
        <v>1.5409526900631967</v>
      </c>
      <c r="N33" s="3">
        <f>SUM(B16:N16)</f>
        <v>1.5591317915631966</v>
      </c>
    </row>
    <row r="34" spans="1:14" x14ac:dyDescent="0.45">
      <c r="A34" t="s">
        <v>15</v>
      </c>
      <c r="C34">
        <f>(C33/B33)</f>
        <v>1.2328877543101466</v>
      </c>
      <c r="D34">
        <f t="shared" ref="D34:N34" si="12">(D33/C33)</f>
        <v>1.1226488218829647</v>
      </c>
      <c r="E34">
        <f t="shared" si="12"/>
        <v>1.0843801890168061</v>
      </c>
      <c r="F34">
        <f t="shared" si="12"/>
        <v>1.0639255257116331</v>
      </c>
      <c r="G34">
        <f t="shared" si="12"/>
        <v>1.0350965552529376</v>
      </c>
      <c r="H34">
        <f t="shared" si="12"/>
        <v>1.0273606799248531</v>
      </c>
      <c r="I34">
        <f t="shared" si="12"/>
        <v>1.0161964332362787</v>
      </c>
      <c r="J34">
        <f t="shared" si="12"/>
        <v>1.0116470005818807</v>
      </c>
      <c r="K34">
        <f t="shared" si="12"/>
        <v>1.0059933217087522</v>
      </c>
      <c r="L34">
        <f t="shared" si="12"/>
        <v>1.0139955038147213</v>
      </c>
      <c r="M34">
        <f t="shared" si="12"/>
        <v>1.0116387189521621</v>
      </c>
      <c r="N34">
        <f t="shared" si="12"/>
        <v>1.0117973131928237</v>
      </c>
    </row>
    <row r="36" spans="1:14" ht="15.75" x14ac:dyDescent="0.5">
      <c r="A36" s="5" t="s">
        <v>18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 x14ac:dyDescent="0.45">
      <c r="A37" s="1" t="s">
        <v>0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  <c r="J37" s="1" t="s">
        <v>9</v>
      </c>
      <c r="K37" s="1" t="s">
        <v>10</v>
      </c>
      <c r="L37" s="1" t="s">
        <v>11</v>
      </c>
      <c r="M37" s="1" t="s">
        <v>12</v>
      </c>
      <c r="N37" s="1" t="s">
        <v>13</v>
      </c>
    </row>
    <row r="38" spans="1:14" x14ac:dyDescent="0.45">
      <c r="A38" s="2">
        <v>44136</v>
      </c>
      <c r="N38">
        <v>2.3745891024849994</v>
      </c>
    </row>
    <row r="39" spans="1:14" x14ac:dyDescent="0.45">
      <c r="A39" s="2">
        <v>44143</v>
      </c>
      <c r="N39">
        <f>M21*N34</f>
        <v>2.6727356577722539</v>
      </c>
    </row>
    <row r="40" spans="1:14" x14ac:dyDescent="0.45">
      <c r="A40" s="2">
        <v>44150</v>
      </c>
      <c r="M40">
        <f>L22*M34</f>
        <v>2.4278762346605918</v>
      </c>
      <c r="N40">
        <f>M40*N34</f>
        <v>2.4565186509942962</v>
      </c>
    </row>
    <row r="41" spans="1:14" x14ac:dyDescent="0.45">
      <c r="A41" s="2">
        <v>44157</v>
      </c>
      <c r="L41">
        <f>K23*L34</f>
        <v>2.3661099952615787</v>
      </c>
      <c r="M41">
        <f>L41*M34</f>
        <v>2.3936484845063299</v>
      </c>
      <c r="N41">
        <f>M41*N34</f>
        <v>2.4218871053515789</v>
      </c>
    </row>
    <row r="42" spans="1:14" x14ac:dyDescent="0.45">
      <c r="A42" s="2">
        <v>44164</v>
      </c>
      <c r="K42">
        <f>J24*K34</f>
        <v>2.0443288412875624</v>
      </c>
      <c r="L42">
        <f>K42*L34</f>
        <v>2.0729402533843473</v>
      </c>
      <c r="M42">
        <f t="shared" ref="M42:N42" si="13">L42*M34</f>
        <v>2.0970666223981111</v>
      </c>
      <c r="N42">
        <f t="shared" si="13"/>
        <v>2.1218063741287585</v>
      </c>
    </row>
    <row r="43" spans="1:14" x14ac:dyDescent="0.45">
      <c r="A43" s="2">
        <v>44171</v>
      </c>
      <c r="J43">
        <f>I25*J34</f>
        <v>1.7423510262837008</v>
      </c>
      <c r="K43">
        <f>J43*K34</f>
        <v>1.7527934965137935</v>
      </c>
      <c r="L43">
        <f t="shared" ref="L43:N43" si="14">K43*L34</f>
        <v>1.7773247245806709</v>
      </c>
      <c r="M43">
        <f t="shared" si="14"/>
        <v>1.7980105075367943</v>
      </c>
      <c r="N43">
        <f t="shared" si="14"/>
        <v>1.8192222006181937</v>
      </c>
    </row>
    <row r="44" spans="1:14" x14ac:dyDescent="0.45">
      <c r="A44" s="2">
        <v>44178</v>
      </c>
      <c r="I44">
        <f>H26*I34</f>
        <v>1.2779115567985875</v>
      </c>
      <c r="J44">
        <f>I44*J34</f>
        <v>1.2927953934442127</v>
      </c>
      <c r="K44">
        <f t="shared" ref="K44:N44" si="15">J44*K34</f>
        <v>1.3005435321407168</v>
      </c>
      <c r="L44">
        <f t="shared" si="15"/>
        <v>1.3187452941060034</v>
      </c>
      <c r="M44">
        <f t="shared" si="15"/>
        <v>1.3340937999535896</v>
      </c>
      <c r="N44">
        <f t="shared" si="15"/>
        <v>1.3498325223402463</v>
      </c>
    </row>
    <row r="45" spans="1:14" x14ac:dyDescent="0.45">
      <c r="A45" s="2">
        <v>44185</v>
      </c>
      <c r="H45">
        <f>G27*H34</f>
        <v>0.50630500806850576</v>
      </c>
      <c r="I45">
        <f>H45*I34</f>
        <v>0.51450534332888087</v>
      </c>
      <c r="J45">
        <f t="shared" ref="J45:N45" si="16">I45*J34</f>
        <v>0.52049778736201313</v>
      </c>
      <c r="K45">
        <f t="shared" si="16"/>
        <v>0.52361729805036739</v>
      </c>
      <c r="L45">
        <f t="shared" si="16"/>
        <v>0.53094558594268537</v>
      </c>
      <c r="M45">
        <f t="shared" si="16"/>
        <v>0.53712511239636329</v>
      </c>
      <c r="N45">
        <f t="shared" si="16"/>
        <v>0.54346174557103388</v>
      </c>
    </row>
    <row r="46" spans="1:14" x14ac:dyDescent="0.45">
      <c r="A46" s="2">
        <v>44192</v>
      </c>
      <c r="G46">
        <f>F28*G34</f>
        <v>0.43559296361515276</v>
      </c>
      <c r="H46">
        <f>G46*H34</f>
        <v>0.44751108327014516</v>
      </c>
      <c r="I46">
        <f t="shared" ref="I46:N46" si="17">H46*I34</f>
        <v>0.45475916665282484</v>
      </c>
      <c r="J46">
        <f t="shared" si="17"/>
        <v>0.46005574693144591</v>
      </c>
      <c r="K46">
        <f t="shared" si="17"/>
        <v>0.46281300902676636</v>
      </c>
      <c r="L46">
        <f t="shared" si="17"/>
        <v>0.46929031026010309</v>
      </c>
      <c r="M46">
        <f t="shared" si="17"/>
        <v>0.47475224828819335</v>
      </c>
      <c r="N46">
        <f t="shared" si="17"/>
        <v>0.48035304925024636</v>
      </c>
    </row>
    <row r="47" spans="1:14" x14ac:dyDescent="0.45">
      <c r="A47" s="2">
        <v>44199</v>
      </c>
      <c r="F47">
        <f>E29*F34</f>
        <v>0.34556323498833802</v>
      </c>
      <c r="G47">
        <f>F47*G34</f>
        <v>0.35769131415849009</v>
      </c>
      <c r="H47">
        <f t="shared" ref="H47:N47" si="18">G47*H34</f>
        <v>0.36747799171708062</v>
      </c>
      <c r="I47">
        <f t="shared" si="18"/>
        <v>0.37342982447572809</v>
      </c>
      <c r="J47">
        <f t="shared" si="18"/>
        <v>0.37777916185868854</v>
      </c>
      <c r="K47">
        <f t="shared" si="18"/>
        <v>0.38004331391057045</v>
      </c>
      <c r="L47">
        <f t="shared" si="18"/>
        <v>0.38536221156016515</v>
      </c>
      <c r="M47">
        <f t="shared" si="18"/>
        <v>0.38984733403529753</v>
      </c>
      <c r="N47">
        <f t="shared" si="18"/>
        <v>0.3944464851322993</v>
      </c>
    </row>
    <row r="48" spans="1:14" x14ac:dyDescent="0.45">
      <c r="A48" s="2">
        <v>44206</v>
      </c>
      <c r="E48">
        <f>D30*E34</f>
        <v>0.51004084030267816</v>
      </c>
      <c r="F48">
        <f>E48*F34</f>
        <v>0.54264546915342993</v>
      </c>
      <c r="G48">
        <f t="shared" ref="G48:N48" si="19">F48*G34</f>
        <v>0.56169045584432953</v>
      </c>
      <c r="H48">
        <f t="shared" si="19"/>
        <v>0.57705868862353105</v>
      </c>
      <c r="I48">
        <f t="shared" si="19"/>
        <v>0.5864049811472366</v>
      </c>
      <c r="J48">
        <f t="shared" si="19"/>
        <v>0.59323484030387619</v>
      </c>
      <c r="K48">
        <f t="shared" si="19"/>
        <v>0.59679028755065755</v>
      </c>
      <c r="L48">
        <f t="shared" si="19"/>
        <v>0.60514266829666141</v>
      </c>
      <c r="M48">
        <f t="shared" si="19"/>
        <v>0.6121857537389277</v>
      </c>
      <c r="N48">
        <f t="shared" si="19"/>
        <v>0.6194079008079707</v>
      </c>
    </row>
    <row r="49" spans="1:14" x14ac:dyDescent="0.45">
      <c r="A49" s="2">
        <v>44213</v>
      </c>
      <c r="D49">
        <f>C31*D34</f>
        <v>1.1509554325279114</v>
      </c>
      <c r="E49">
        <f>D49*E34</f>
        <v>1.2480732694745365</v>
      </c>
      <c r="F49">
        <f t="shared" ref="F49:N49" si="20">E49*F34</f>
        <v>1.327857009352333</v>
      </c>
      <c r="G49">
        <f t="shared" si="20"/>
        <v>1.3744602162490676</v>
      </c>
      <c r="H49">
        <f t="shared" si="20"/>
        <v>1.4120663822953028</v>
      </c>
      <c r="I49">
        <f t="shared" si="20"/>
        <v>1.4349368211813422</v>
      </c>
      <c r="J49">
        <f t="shared" si="20"/>
        <v>1.4516495311726034</v>
      </c>
      <c r="K49">
        <f t="shared" si="20"/>
        <v>1.4603497338212801</v>
      </c>
      <c r="L49">
        <f t="shared" si="20"/>
        <v>1.480788064091803</v>
      </c>
      <c r="M49">
        <f t="shared" si="20"/>
        <v>1.4980225401974836</v>
      </c>
      <c r="N49">
        <f t="shared" si="20"/>
        <v>1.5156951812741026</v>
      </c>
    </row>
    <row r="50" spans="1:14" x14ac:dyDescent="0.45">
      <c r="A50" s="2">
        <v>44220</v>
      </c>
      <c r="C50">
        <f>B32*C34</f>
        <v>0.23687076592618447</v>
      </c>
      <c r="D50">
        <f>C50*D34</f>
        <v>0.2659226863055465</v>
      </c>
      <c r="E50">
        <f t="shared" ref="E50:N50" si="21">D50*E34</f>
        <v>0.28836129283986534</v>
      </c>
      <c r="F50">
        <f t="shared" si="21"/>
        <v>0.30679494007953989</v>
      </c>
      <c r="G50">
        <f t="shared" si="21"/>
        <v>0.31756238564536315</v>
      </c>
      <c r="H50">
        <f t="shared" si="21"/>
        <v>0.32625110843517874</v>
      </c>
      <c r="I50">
        <f t="shared" si="21"/>
        <v>0.33153521273121106</v>
      </c>
      <c r="J50">
        <f t="shared" si="21"/>
        <v>0.33539660354680545</v>
      </c>
      <c r="K50">
        <f t="shared" si="21"/>
        <v>0.3374067432918843</v>
      </c>
      <c r="L50">
        <f t="shared" si="21"/>
        <v>0.34212892065473854</v>
      </c>
      <c r="M50">
        <f t="shared" si="21"/>
        <v>0.3461108630076456</v>
      </c>
      <c r="N50">
        <f t="shared" si="21"/>
        <v>0.35019404125798531</v>
      </c>
    </row>
    <row r="52" spans="1:14" x14ac:dyDescent="0.45">
      <c r="M52" t="s">
        <v>14</v>
      </c>
      <c r="N52">
        <f>AVERAGE(N38:N50)</f>
        <v>1.4707807705372282</v>
      </c>
    </row>
  </sheetData>
  <mergeCells count="3">
    <mergeCell ref="A1:N1"/>
    <mergeCell ref="A18:N18"/>
    <mergeCell ref="A36:N36"/>
  </mergeCells>
  <conditionalFormatting sqref="B3:N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N3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9:N5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:N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Scholes</dc:creator>
  <cp:lastModifiedBy>Lewis Scholes</cp:lastModifiedBy>
  <dcterms:created xsi:type="dcterms:W3CDTF">2024-07-13T11:41:13Z</dcterms:created>
  <dcterms:modified xsi:type="dcterms:W3CDTF">2024-07-15T11:55:22Z</dcterms:modified>
</cp:coreProperties>
</file>