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e0uBU0OjUBIEMPgSenzM7e/Pf4g=="/>
    </ext>
  </extLst>
</workbook>
</file>

<file path=xl/sharedStrings.xml><?xml version="1.0" encoding="utf-8"?>
<sst xmlns="http://schemas.openxmlformats.org/spreadsheetml/2006/main" count="178" uniqueCount="178">
  <si>
    <t>MUNICIPIO</t>
  </si>
  <si>
    <t>X1</t>
  </si>
  <si>
    <t>LN-X1</t>
  </si>
  <si>
    <t>X2</t>
  </si>
  <si>
    <t>X2-Rank</t>
  </si>
  <si>
    <t>LN-X2</t>
  </si>
  <si>
    <t>1/X2</t>
  </si>
  <si>
    <t>X2 cuadr</t>
  </si>
  <si>
    <t>X3</t>
  </si>
  <si>
    <t>LN-X3</t>
  </si>
  <si>
    <t>X4</t>
  </si>
  <si>
    <t>LN-X4</t>
  </si>
  <si>
    <t>X5</t>
  </si>
  <si>
    <t>X6</t>
  </si>
  <si>
    <t>LN-X6</t>
  </si>
  <si>
    <t>X7</t>
  </si>
  <si>
    <t>LN-X7</t>
  </si>
  <si>
    <t>X8</t>
  </si>
  <si>
    <t>X8-Rank</t>
  </si>
  <si>
    <t>LN-X8</t>
  </si>
  <si>
    <t>X9</t>
  </si>
  <si>
    <t>Y</t>
  </si>
  <si>
    <t>LN-Y</t>
  </si>
  <si>
    <t>RESIDEST1</t>
  </si>
  <si>
    <t>RESIDEST2</t>
  </si>
  <si>
    <t>RESIDEST3</t>
  </si>
  <si>
    <t>RESIDEST4</t>
  </si>
  <si>
    <t>AJUSTES1</t>
  </si>
  <si>
    <t>Y predicho</t>
  </si>
  <si>
    <t>At</t>
  </si>
  <si>
    <t>Ft</t>
  </si>
  <si>
    <t xml:space="preserve">Error </t>
  </si>
  <si>
    <t>|At - Ft|</t>
  </si>
  <si>
    <t>(At - Ft)^2</t>
  </si>
  <si>
    <t>|(At - Ft)/At|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</si>
  <si>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</si>
  <si>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</si>
  <si>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</si>
  <si>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</si>
  <si>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</si>
  <si>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</si>
  <si>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</si>
  <si>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</si>
  <si>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</si>
  <si>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</si>
  <si>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</si>
  <si>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</si>
  <si>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</si>
  <si>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</si>
  <si>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</si>
  <si>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</si>
  <si>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</si>
  <si>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</si>
  <si>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</si>
  <si>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</si>
  <si>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</si>
  <si>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</si>
  <si>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</si>
  <si>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</si>
  <si>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</si>
  <si>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</si>
  <si>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</si>
  <si>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</si>
  <si>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</si>
  <si>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</si>
  <si>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</si>
  <si>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</si>
  <si>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Porvenir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</si>
  <si>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</si>
  <si>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</si>
  <si>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</si>
  <si>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</si>
  <si>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</si>
  <si>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</si>
  <si>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</si>
  <si>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</si>
  <si>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</si>
  <si>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</si>
  <si>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</si>
  <si>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</si>
  <si>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</si>
  <si>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</si>
  <si>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Juárez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</si>
  <si>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</si>
  <si>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</si>
  <si>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</si>
  <si>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</si>
  <si>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</si>
  <si>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</si>
  <si>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</si>
  <si>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</si>
  <si>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</si>
  <si>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</si>
  <si>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</si>
  <si>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</si>
  <si>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</si>
  <si>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</si>
  <si>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</si>
  <si>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</si>
  <si>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</si>
  <si>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</si>
  <si>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</si>
  <si>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</si>
  <si>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</si>
  <si>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</si>
  <si>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</si>
  <si>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</si>
  <si>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</si>
  <si>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</si>
  <si>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</si>
  <si>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</si>
  <si>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</si>
  <si>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</si>
  <si>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</si>
  <si>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</si>
  <si>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</si>
  <si>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</si>
  <si>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</si>
  <si>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</si>
  <si>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</si>
  <si>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</si>
  <si>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</si>
  <si>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</si>
  <si>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</si>
  <si>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</si>
  <si>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</si>
  <si>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</si>
  <si>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</si>
  <si>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</si>
  <si>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</si>
  <si>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</si>
  <si>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</si>
  <si>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</si>
  <si>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</si>
  <si>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</si>
  <si>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</si>
  <si>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</si>
  <si>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</si>
  <si>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</si>
  <si>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</si>
  <si>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</si>
  <si>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</si>
  <si>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</si>
  <si>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</si>
  <si>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</si>
  <si>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</si>
  <si>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</si>
  <si>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</si>
  <si>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</si>
  <si>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</si>
  <si>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</si>
  <si>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</si>
  <si>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</si>
  <si>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Suma</t>
  </si>
  <si>
    <t>X1=POB_TOT</t>
  </si>
  <si>
    <t>--&gt; total population</t>
  </si>
  <si>
    <t>n</t>
  </si>
  <si>
    <t>X2=GRAD_URBAN</t>
  </si>
  <si>
    <t>X2-Rank=GRAD_URB_rank</t>
  </si>
  <si>
    <t xml:space="preserve">X3=DENS_POB </t>
  </si>
  <si>
    <t>--&gt; population density</t>
  </si>
  <si>
    <t>X4=POB_NAC_OE</t>
  </si>
  <si>
    <t>--&gt; population born in another municipality</t>
  </si>
  <si>
    <t>X5=ESCOLARI_PROM</t>
  </si>
  <si>
    <t>--&gt; average schooling</t>
  </si>
  <si>
    <t>X6=%_VIV_CN_BIEN_Y_SERV</t>
  </si>
  <si>
    <t>--&gt; household with goods and services</t>
  </si>
  <si>
    <t>X7=No_ EST_COMERCySERV</t>
  </si>
  <si>
    <t>--&gt; commercial establishments and services</t>
  </si>
  <si>
    <t>X8=INGRES_PERCA_DIARIO (PESOS)</t>
  </si>
  <si>
    <t>--&gt; daily per capita income</t>
  </si>
  <si>
    <t>X8= X8-Rank</t>
  </si>
  <si>
    <t>X9=IND_MARGIN_0-100</t>
  </si>
  <si>
    <t>--&gt; marginalization index?</t>
  </si>
  <si>
    <t>Y=G_RSUYRME</t>
  </si>
  <si>
    <t>PEMA</t>
  </si>
  <si>
    <t>DMA</t>
  </si>
  <si>
    <t>RECM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</si>
</sst>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2" xfId="0" applyBorder="1" applyFont="1" applyNumberFormat="1"/>
    <xf borderId="1" fillId="0" fontId="2" numFmtId="164" xfId="0" applyBorder="1" applyFont="1" applyNumberFormat="1"/>
    <xf borderId="1" fillId="3" fontId="2" numFmtId="2" xfId="0" applyBorder="1" applyFill="1" applyFont="1" applyNumberFormat="1"/>
    <xf borderId="1" fillId="4" fontId="2" numFmtId="2" xfId="0" applyBorder="1" applyFill="1" applyFont="1" applyNumberFormat="1"/>
    <xf borderId="1" fillId="0" fontId="2" numFmtId="2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5" fontId="2" numFmtId="0" xfId="0" applyBorder="1" applyFill="1" applyFont="1"/>
    <xf borderId="1" fillId="5" fontId="2" numFmtId="2" xfId="0" applyBorder="1" applyFont="1" applyNumberFormat="1"/>
    <xf borderId="1" fillId="5" fontId="2" numFmtId="164" xfId="0" applyBorder="1" applyFont="1" applyNumberFormat="1"/>
    <xf borderId="1" fillId="5" fontId="2" numFmtId="2" xfId="0" applyAlignment="1" applyBorder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3" fillId="6" fontId="2" numFmtId="0" xfId="0" applyBorder="1" applyFill="1" applyFont="1"/>
    <xf borderId="4" fillId="6" fontId="2" numFmtId="0" xfId="0" applyBorder="1" applyFont="1"/>
    <xf borderId="5" fillId="6" fontId="2" numFmtId="0" xfId="0" applyBorder="1" applyFont="1"/>
    <xf borderId="1" fillId="7" fontId="1" numFmtId="2" xfId="0" applyAlignment="1" applyBorder="1" applyFill="1" applyFont="1" applyNumberFormat="1">
      <alignment horizontal="center" vertical="center"/>
    </xf>
    <xf borderId="0" fillId="0" fontId="3" numFmtId="0" xfId="0" applyFont="1"/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1" fillId="4" fontId="1" numFmtId="0" xfId="0" applyAlignment="1" applyBorder="1" applyFont="1">
      <alignment horizontal="center" vertical="center"/>
    </xf>
    <xf borderId="1" fillId="4" fontId="2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409575</xdr:colOff>
      <xdr:row>119</xdr:row>
      <xdr:rowOff>171450</xdr:rowOff>
    </xdr:from>
    <xdr:ext cx="2085975" cy="5238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447675</xdr:colOff>
      <xdr:row>123</xdr:row>
      <xdr:rowOff>95250</xdr:rowOff>
    </xdr:from>
    <xdr:ext cx="1647825" cy="523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438150</xdr:colOff>
      <xdr:row>126</xdr:row>
      <xdr:rowOff>104775</xdr:rowOff>
    </xdr:from>
    <xdr:ext cx="1876425" cy="7524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66675</xdr:colOff>
      <xdr:row>123</xdr:row>
      <xdr:rowOff>76200</xdr:rowOff>
    </xdr:from>
    <xdr:ext cx="2324100" cy="4857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8.38"/>
    <col customWidth="1" min="3" max="3" width="5.75"/>
    <col customWidth="1" min="4" max="4" width="4.88"/>
    <col customWidth="1" min="5" max="5" width="7.13"/>
    <col customWidth="1" min="6" max="6" width="5.38"/>
    <col customWidth="1" min="7" max="7" width="4.38"/>
    <col customWidth="1" min="8" max="8" width="7.38"/>
    <col customWidth="1" min="9" max="9" width="6.63"/>
    <col customWidth="1" min="10" max="10" width="5.38"/>
    <col customWidth="1" min="11" max="11" width="7.5"/>
    <col customWidth="1" min="12" max="12" width="5.38"/>
    <col customWidth="1" min="13" max="14" width="4.88"/>
    <col customWidth="1" min="15" max="15" width="5.38"/>
    <col customWidth="1" min="16" max="16" width="7.5"/>
    <col customWidth="1" min="17" max="17" width="5.38"/>
    <col customWidth="1" min="18" max="18" width="5.75"/>
    <col customWidth="1" min="19" max="19" width="7.13"/>
    <col customWidth="1" min="20" max="20" width="5.38"/>
    <col customWidth="1" min="21" max="21" width="4.88"/>
    <col customWidth="1" min="22" max="22" width="5.75"/>
    <col customWidth="1" min="23" max="23" width="4.63"/>
    <col customWidth="1" min="24" max="27" width="8.75"/>
    <col customWidth="1" min="28" max="28" width="8.25"/>
    <col customWidth="1" min="29" max="29" width="9.13"/>
    <col customWidth="1" min="30" max="30" width="10.38"/>
    <col customWidth="1" min="31" max="31" width="8.25"/>
    <col customWidth="1" min="32" max="33" width="9.38"/>
    <col customWidth="1" min="34" max="34" width="8.5"/>
    <col customWidth="1" min="35" max="35" width="11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>
      <c r="A2" s="4" t="s">
        <v>35</v>
      </c>
      <c r="B2" s="5">
        <v>16814.0</v>
      </c>
      <c r="C2" s="6">
        <v>9.729967151695242</v>
      </c>
      <c r="D2" s="5">
        <v>44.69489710955156</v>
      </c>
      <c r="E2" s="5">
        <v>3.0</v>
      </c>
      <c r="F2" s="5">
        <v>3.799859336479924</v>
      </c>
      <c r="G2" s="5">
        <v>0.02237391882900865</v>
      </c>
      <c r="H2" s="5">
        <v>1997.6338276334006</v>
      </c>
      <c r="I2" s="5">
        <v>67.83983532132146</v>
      </c>
      <c r="J2" s="5">
        <v>4.2171495640237655</v>
      </c>
      <c r="K2" s="5">
        <v>418.0</v>
      </c>
      <c r="L2" s="5">
        <v>6.035481432524756</v>
      </c>
      <c r="M2" s="5">
        <v>5.97</v>
      </c>
      <c r="N2" s="5">
        <v>89.10891089108911</v>
      </c>
      <c r="O2" s="5">
        <v>6.507277712385012</v>
      </c>
      <c r="P2" s="5">
        <v>670.0</v>
      </c>
      <c r="Q2" s="5">
        <v>5.5537043919058116</v>
      </c>
      <c r="R2" s="5">
        <v>258.19223178082194</v>
      </c>
      <c r="S2" s="5">
        <v>4.0</v>
      </c>
      <c r="T2" s="5">
        <v>5.5537043919058116</v>
      </c>
      <c r="U2" s="5">
        <v>31.979040135701307</v>
      </c>
      <c r="V2" s="5">
        <v>9.449468000000001</v>
      </c>
      <c r="W2" s="7">
        <v>2.245958443624659</v>
      </c>
      <c r="X2" s="5">
        <v>-0.23950984835248085</v>
      </c>
      <c r="Y2" s="5">
        <v>-0.23950984835248085</v>
      </c>
      <c r="Z2" s="5">
        <v>-0.23950984835248085</v>
      </c>
      <c r="AA2" s="5">
        <v>-0.23950984835248085</v>
      </c>
      <c r="AB2" s="5">
        <v>2.2902194442815227</v>
      </c>
      <c r="AC2" s="5">
        <v>9.877104917562828</v>
      </c>
      <c r="AD2" s="7">
        <v>2.245958443624659</v>
      </c>
      <c r="AE2" s="8">
        <v>2.3373982166418483</v>
      </c>
      <c r="AF2" s="9">
        <f t="shared" ref="AF2:AF4" si="1">AD2-AE2</f>
        <v>-0.09143977302</v>
      </c>
      <c r="AG2" s="10">
        <f t="shared" ref="AG2:AG4" si="2">ABS(AF2)</f>
        <v>0.09143977302</v>
      </c>
      <c r="AH2" s="10">
        <f t="shared" ref="AH2:AH4" si="3">AF2^2</f>
        <v>0.008361232089</v>
      </c>
      <c r="AI2" s="10">
        <f t="shared" ref="AI2:AI4" si="4">ABS((AD2-AE2)/AD2)</f>
        <v>0.04071302979</v>
      </c>
    </row>
    <row r="3">
      <c r="A3" s="4" t="s">
        <v>36</v>
      </c>
      <c r="B3" s="5">
        <v>18623.0</v>
      </c>
      <c r="C3" s="6">
        <v>9.832152654931505</v>
      </c>
      <c r="D3" s="5">
        <v>74.57982065188207</v>
      </c>
      <c r="E3" s="5">
        <v>4.0</v>
      </c>
      <c r="F3" s="5">
        <v>4.311869969972804</v>
      </c>
      <c r="G3" s="5">
        <v>0.013408452732378142</v>
      </c>
      <c r="H3" s="5">
        <v>5562.149648466896</v>
      </c>
      <c r="I3" s="5">
        <v>61.7419620497492</v>
      </c>
      <c r="J3" s="5">
        <v>4.122963797800506</v>
      </c>
      <c r="K3" s="5">
        <v>312.0</v>
      </c>
      <c r="L3" s="5">
        <v>5.7430031878094825</v>
      </c>
      <c r="M3" s="5">
        <v>5.99</v>
      </c>
      <c r="N3" s="5">
        <v>94.79628305932809</v>
      </c>
      <c r="O3" s="5">
        <v>7.261927092702751</v>
      </c>
      <c r="P3" s="5">
        <v>1425.0</v>
      </c>
      <c r="Q3" s="5">
        <v>5.706296134681895</v>
      </c>
      <c r="R3" s="5">
        <v>300.7550465753425</v>
      </c>
      <c r="S3" s="5">
        <v>4.0</v>
      </c>
      <c r="T3" s="5">
        <v>5.706296134681895</v>
      </c>
      <c r="U3" s="5">
        <v>31.794119600584626</v>
      </c>
      <c r="V3" s="5">
        <v>12.10495</v>
      </c>
      <c r="W3" s="7">
        <v>2.4936144598569148</v>
      </c>
      <c r="X3" s="5">
        <v>0.5923852249382295</v>
      </c>
      <c r="Y3" s="5">
        <v>0.5923852249382295</v>
      </c>
      <c r="Z3" s="5">
        <v>0.5923852249382295</v>
      </c>
      <c r="AA3" s="5">
        <v>0.5923852249382295</v>
      </c>
      <c r="AB3" s="5">
        <v>2.3839417791177384</v>
      </c>
      <c r="AC3" s="5">
        <v>10.847577456062426</v>
      </c>
      <c r="AD3" s="7">
        <v>2.4936144598569148</v>
      </c>
      <c r="AE3" s="8">
        <v>2.4315790567318367</v>
      </c>
      <c r="AF3" s="9">
        <f t="shared" si="1"/>
        <v>0.06203540313</v>
      </c>
      <c r="AG3" s="10">
        <f t="shared" si="2"/>
        <v>0.06203540313</v>
      </c>
      <c r="AH3" s="10">
        <f t="shared" si="3"/>
        <v>0.003848391241</v>
      </c>
      <c r="AI3" s="10">
        <f t="shared" si="4"/>
        <v>0.02487770428</v>
      </c>
    </row>
    <row r="4">
      <c r="A4" s="4" t="s">
        <v>37</v>
      </c>
      <c r="B4" s="5">
        <v>27580.0</v>
      </c>
      <c r="C4" s="6">
        <v>10.224846151347293</v>
      </c>
      <c r="D4" s="5">
        <v>31.530094271211023</v>
      </c>
      <c r="E4" s="5">
        <v>2.0</v>
      </c>
      <c r="F4" s="5">
        <v>3.450942463441844</v>
      </c>
      <c r="G4" s="5">
        <v>0.03171573137074517</v>
      </c>
      <c r="H4" s="5">
        <v>994.1468447514542</v>
      </c>
      <c r="I4" s="5">
        <v>50.78716337467545</v>
      </c>
      <c r="J4" s="5">
        <v>3.927643633178179</v>
      </c>
      <c r="K4" s="5">
        <v>972.0</v>
      </c>
      <c r="L4" s="5">
        <v>6.879355804460439</v>
      </c>
      <c r="M4" s="5">
        <v>5.96</v>
      </c>
      <c r="N4" s="5">
        <v>93.48581354950781</v>
      </c>
      <c r="O4" s="5">
        <v>6.833031732786201</v>
      </c>
      <c r="P4" s="5">
        <v>928.0</v>
      </c>
      <c r="Q4" s="5">
        <v>5.638473412344452</v>
      </c>
      <c r="R4" s="5">
        <v>281.0333687671233</v>
      </c>
      <c r="S4" s="5">
        <v>4.0</v>
      </c>
      <c r="T4" s="5">
        <v>5.638473412344452</v>
      </c>
      <c r="U4" s="5">
        <v>37.49243949296621</v>
      </c>
      <c r="V4" s="5">
        <v>14.8932</v>
      </c>
      <c r="W4" s="7">
        <v>2.7009047329413387</v>
      </c>
      <c r="X4" s="5">
        <v>-1.0396232161797192</v>
      </c>
      <c r="Y4" s="5">
        <v>-1.0396232161797192</v>
      </c>
      <c r="Z4" s="5">
        <v>-1.0396232161797192</v>
      </c>
      <c r="AA4" s="5">
        <v>-1.0396232161797192</v>
      </c>
      <c r="AB4" s="5">
        <v>2.892899849927676</v>
      </c>
      <c r="AC4" s="5">
        <v>18.045563226314734</v>
      </c>
      <c r="AD4" s="7">
        <v>2.7009047329413387</v>
      </c>
      <c r="AE4" s="8">
        <v>2.942240839928994</v>
      </c>
      <c r="AF4" s="9">
        <f t="shared" si="1"/>
        <v>-0.241336107</v>
      </c>
      <c r="AG4" s="10">
        <f t="shared" si="2"/>
        <v>0.241336107</v>
      </c>
      <c r="AH4" s="10">
        <f t="shared" si="3"/>
        <v>0.05824311654</v>
      </c>
      <c r="AI4" s="10">
        <f t="shared" si="4"/>
        <v>0.0893538021</v>
      </c>
    </row>
    <row r="5">
      <c r="A5" s="4" t="s">
        <v>38</v>
      </c>
      <c r="B5" s="5">
        <v>5072.0</v>
      </c>
      <c r="C5" s="6">
        <v>8.531490496117062</v>
      </c>
      <c r="D5" s="5">
        <v>0.0</v>
      </c>
      <c r="E5" s="5">
        <v>1.0</v>
      </c>
      <c r="F5" s="5"/>
      <c r="G5" s="5"/>
      <c r="H5" s="5">
        <v>0.0</v>
      </c>
      <c r="I5" s="5">
        <v>189.3324314659153</v>
      </c>
      <c r="J5" s="5">
        <v>5.243504366657446</v>
      </c>
      <c r="K5" s="5"/>
      <c r="L5" s="5"/>
      <c r="M5" s="5">
        <v>4.49</v>
      </c>
      <c r="N5" s="5">
        <v>51.56794425087108</v>
      </c>
      <c r="O5" s="5">
        <v>4.51085950651685</v>
      </c>
      <c r="P5" s="5">
        <v>91.0</v>
      </c>
      <c r="Q5" s="5">
        <v>4.665383823765056</v>
      </c>
      <c r="R5" s="5">
        <v>106.20634191780823</v>
      </c>
      <c r="S5" s="5">
        <v>1.0</v>
      </c>
      <c r="T5" s="5">
        <v>4.665383823765056</v>
      </c>
      <c r="U5" s="5">
        <v>43.25156687269022</v>
      </c>
      <c r="V5" s="5">
        <v>2.2824</v>
      </c>
      <c r="W5" s="7">
        <v>0.8252275209171532</v>
      </c>
      <c r="X5" s="5"/>
      <c r="Y5" s="5"/>
      <c r="Z5" s="5"/>
      <c r="AA5" s="5"/>
      <c r="AB5" s="5"/>
      <c r="AC5" s="5"/>
      <c r="AD5" s="7">
        <v>0.8252275209171532</v>
      </c>
      <c r="AE5" s="8"/>
      <c r="AF5" s="9"/>
      <c r="AG5" s="10"/>
      <c r="AH5" s="10"/>
      <c r="AI5" s="10"/>
    </row>
    <row r="6">
      <c r="A6" s="4" t="s">
        <v>39</v>
      </c>
      <c r="B6" s="5">
        <v>30090.0</v>
      </c>
      <c r="C6" s="6">
        <v>10.311948169624092</v>
      </c>
      <c r="D6" s="5">
        <v>30.57494184114324</v>
      </c>
      <c r="E6" s="5">
        <v>2.0</v>
      </c>
      <c r="F6" s="5">
        <v>3.4201807794011323</v>
      </c>
      <c r="G6" s="5">
        <v>0.03270652173913043</v>
      </c>
      <c r="H6" s="5">
        <v>934.8270685892916</v>
      </c>
      <c r="I6" s="5">
        <v>31.517989093386845</v>
      </c>
      <c r="J6" s="5">
        <v>3.4505584651558716</v>
      </c>
      <c r="K6" s="5">
        <v>362.0</v>
      </c>
      <c r="L6" s="5">
        <v>5.8916442118257715</v>
      </c>
      <c r="M6" s="5">
        <v>4.9</v>
      </c>
      <c r="N6" s="5">
        <v>71.24406457739792</v>
      </c>
      <c r="O6" s="5">
        <v>6.959398512133975</v>
      </c>
      <c r="P6" s="5">
        <v>1053.0</v>
      </c>
      <c r="Q6" s="5">
        <v>5.26164413413732</v>
      </c>
      <c r="R6" s="5">
        <v>192.79821698630138</v>
      </c>
      <c r="S6" s="5">
        <v>2.0</v>
      </c>
      <c r="T6" s="5">
        <v>5.26164413413732</v>
      </c>
      <c r="U6" s="5">
        <v>40.190996111593684</v>
      </c>
      <c r="V6" s="5">
        <v>14.395</v>
      </c>
      <c r="W6" s="7">
        <v>2.6668809240641393</v>
      </c>
      <c r="X6" s="5">
        <v>-1.3882299032127225</v>
      </c>
      <c r="Y6" s="5">
        <v>-1.3882299032127225</v>
      </c>
      <c r="Z6" s="5">
        <v>-1.3882299032127225</v>
      </c>
      <c r="AA6" s="5">
        <v>-1.3882299032127225</v>
      </c>
      <c r="AB6" s="5">
        <v>2.9241817964284538</v>
      </c>
      <c r="AC6" s="5">
        <v>18.618985695298488</v>
      </c>
      <c r="AD6" s="7">
        <v>2.6668809240641393</v>
      </c>
      <c r="AE6" s="8">
        <v>2.9739326574208795</v>
      </c>
      <c r="AF6" s="9">
        <f t="shared" ref="AF6:AF18" si="5">AD6-AE6</f>
        <v>-0.3070517334</v>
      </c>
      <c r="AG6" s="10">
        <f t="shared" ref="AG6:AG18" si="6">ABS(AF6)</f>
        <v>0.3070517334</v>
      </c>
      <c r="AH6" s="10">
        <f t="shared" ref="AH6:AH18" si="7">AF6^2</f>
        <v>0.09428076696</v>
      </c>
      <c r="AI6" s="10">
        <f t="shared" ref="AI6:AI18" si="8">ABS((AD6-AE6)/AD6)</f>
        <v>0.1151351493</v>
      </c>
    </row>
    <row r="7">
      <c r="A7" s="4" t="s">
        <v>40</v>
      </c>
      <c r="B7" s="5">
        <v>21275.0</v>
      </c>
      <c r="C7" s="6">
        <v>9.965287953441575</v>
      </c>
      <c r="D7" s="5">
        <v>18.55229142185664</v>
      </c>
      <c r="E7" s="5">
        <v>1.0</v>
      </c>
      <c r="F7" s="5">
        <v>2.9205933082093636</v>
      </c>
      <c r="G7" s="5">
        <v>0.0539016974917659</v>
      </c>
      <c r="H7" s="5">
        <v>344.1875170014955</v>
      </c>
      <c r="I7" s="5">
        <v>67.39422419492816</v>
      </c>
      <c r="J7" s="5">
        <v>4.210559319809016</v>
      </c>
      <c r="K7" s="5">
        <v>176.0</v>
      </c>
      <c r="L7" s="5">
        <v>5.170483995038151</v>
      </c>
      <c r="M7" s="5">
        <v>4.82</v>
      </c>
      <c r="N7" s="5">
        <v>66.18537494177923</v>
      </c>
      <c r="O7" s="5">
        <v>5.6131281063880705</v>
      </c>
      <c r="P7" s="5">
        <v>274.0</v>
      </c>
      <c r="Q7" s="5">
        <v>5.049811517324153</v>
      </c>
      <c r="R7" s="5">
        <v>155.99305972602738</v>
      </c>
      <c r="S7" s="5">
        <v>2.0</v>
      </c>
      <c r="T7" s="5">
        <v>5.049811517324153</v>
      </c>
      <c r="U7" s="5">
        <v>45.28202129300187</v>
      </c>
      <c r="V7" s="5">
        <v>10.24</v>
      </c>
      <c r="W7" s="7">
        <v>2.3263016196113617</v>
      </c>
      <c r="X7" s="5">
        <v>-0.9014545097754705</v>
      </c>
      <c r="Y7" s="5">
        <v>-0.9014545097754705</v>
      </c>
      <c r="Z7" s="5">
        <v>-0.9014545097754705</v>
      </c>
      <c r="AA7" s="5">
        <v>-0.9014545097754705</v>
      </c>
      <c r="AB7" s="5">
        <v>2.4934478828504996</v>
      </c>
      <c r="AC7" s="5">
        <v>12.102933761600337</v>
      </c>
      <c r="AD7" s="7">
        <v>2.3263016196113617</v>
      </c>
      <c r="AE7" s="8">
        <v>2.5416874751936596</v>
      </c>
      <c r="AF7" s="9">
        <f t="shared" si="5"/>
        <v>-0.2153858556</v>
      </c>
      <c r="AG7" s="10">
        <f t="shared" si="6"/>
        <v>0.2153858556</v>
      </c>
      <c r="AH7" s="10">
        <f t="shared" si="7"/>
        <v>0.04639106678</v>
      </c>
      <c r="AI7" s="10">
        <f t="shared" si="8"/>
        <v>0.09258724396</v>
      </c>
    </row>
    <row r="8">
      <c r="A8" s="4" t="s">
        <v>41</v>
      </c>
      <c r="B8" s="5">
        <v>29547.0</v>
      </c>
      <c r="C8" s="6">
        <v>10.293737494837812</v>
      </c>
      <c r="D8" s="5">
        <v>10.305614783226725</v>
      </c>
      <c r="E8" s="5">
        <v>1.0</v>
      </c>
      <c r="F8" s="5">
        <v>2.332688871294277</v>
      </c>
      <c r="G8" s="5">
        <v>0.09703448275862069</v>
      </c>
      <c r="H8" s="5">
        <v>106.2056960602612</v>
      </c>
      <c r="I8" s="5">
        <v>116.5930214576223</v>
      </c>
      <c r="J8" s="5">
        <v>4.758689421847611</v>
      </c>
      <c r="K8" s="5">
        <v>176.0</v>
      </c>
      <c r="L8" s="5">
        <v>5.170483995038151</v>
      </c>
      <c r="M8" s="5">
        <v>5.32</v>
      </c>
      <c r="N8" s="5">
        <v>89.88198269079464</v>
      </c>
      <c r="O8" s="5">
        <v>5.783825182329737</v>
      </c>
      <c r="P8" s="5">
        <v>325.0</v>
      </c>
      <c r="Q8" s="5">
        <v>5.235954169730759</v>
      </c>
      <c r="R8" s="5">
        <v>187.90831726027398</v>
      </c>
      <c r="S8" s="5">
        <v>2.0</v>
      </c>
      <c r="T8" s="5">
        <v>5.235954169730759</v>
      </c>
      <c r="U8" s="5">
        <v>37.34758211532297</v>
      </c>
      <c r="V8" s="5">
        <v>13.296149999999999</v>
      </c>
      <c r="W8" s="7">
        <v>2.587474519637903</v>
      </c>
      <c r="X8" s="5">
        <v>-1.4514967653485238</v>
      </c>
      <c r="Y8" s="5">
        <v>-1.4514967653485238</v>
      </c>
      <c r="Z8" s="5">
        <v>-1.4514967653485238</v>
      </c>
      <c r="AA8" s="5">
        <v>-1.4514967653485238</v>
      </c>
      <c r="AB8" s="5">
        <v>2.856577371507775</v>
      </c>
      <c r="AC8" s="5">
        <v>17.401864775916714</v>
      </c>
      <c r="AD8" s="7">
        <v>2.587474519637903</v>
      </c>
      <c r="AE8" s="8">
        <v>2.906266466143483</v>
      </c>
      <c r="AF8" s="9">
        <f t="shared" si="5"/>
        <v>-0.3187919465</v>
      </c>
      <c r="AG8" s="10">
        <f t="shared" si="6"/>
        <v>0.3187919465</v>
      </c>
      <c r="AH8" s="10">
        <f t="shared" si="7"/>
        <v>0.1016283052</v>
      </c>
      <c r="AI8" s="10">
        <f t="shared" si="8"/>
        <v>0.1232058303</v>
      </c>
    </row>
    <row r="9">
      <c r="A9" s="4" t="s">
        <v>42</v>
      </c>
      <c r="B9" s="5">
        <v>8728.0</v>
      </c>
      <c r="C9" s="6">
        <v>9.074291527512907</v>
      </c>
      <c r="D9" s="5">
        <v>53.402841429880844</v>
      </c>
      <c r="E9" s="5">
        <v>3.0</v>
      </c>
      <c r="F9" s="5">
        <v>3.9778639548479258</v>
      </c>
      <c r="G9" s="5">
        <v>0.01872559536580133</v>
      </c>
      <c r="H9" s="5">
        <v>2851.863472784998</v>
      </c>
      <c r="I9" s="5">
        <v>57.42514908481267</v>
      </c>
      <c r="J9" s="5">
        <v>4.050482344737445</v>
      </c>
      <c r="K9" s="5">
        <v>7.0</v>
      </c>
      <c r="L9" s="5">
        <v>1.9459101490553132</v>
      </c>
      <c r="M9" s="5">
        <v>3.96</v>
      </c>
      <c r="N9" s="5">
        <v>63.49206349206349</v>
      </c>
      <c r="O9" s="5">
        <v>6.717804695023691</v>
      </c>
      <c r="P9" s="5">
        <v>827.0</v>
      </c>
      <c r="Q9" s="5">
        <v>5.1850358362936</v>
      </c>
      <c r="R9" s="5">
        <v>178.5798493150685</v>
      </c>
      <c r="S9" s="5">
        <v>2.0</v>
      </c>
      <c r="T9" s="5">
        <v>5.1850358362936</v>
      </c>
      <c r="U9" s="5">
        <v>50.91602265853253</v>
      </c>
      <c r="V9" s="5">
        <v>4.45128</v>
      </c>
      <c r="W9" s="7">
        <v>1.4931916952670041</v>
      </c>
      <c r="X9" s="5">
        <v>1.0760608854975429</v>
      </c>
      <c r="Y9" s="5">
        <v>1.0760608854975429</v>
      </c>
      <c r="Z9" s="5">
        <v>1.0760608854975429</v>
      </c>
      <c r="AA9" s="5">
        <v>1.0760608854975429</v>
      </c>
      <c r="AB9" s="5">
        <v>1.2961138368517555</v>
      </c>
      <c r="AC9" s="5">
        <v>3.6550648536161683</v>
      </c>
      <c r="AD9" s="7">
        <v>1.4931916952670041</v>
      </c>
      <c r="AE9" s="8">
        <v>1.3405044833471673</v>
      </c>
      <c r="AF9" s="9">
        <f t="shared" si="5"/>
        <v>0.1526872119</v>
      </c>
      <c r="AG9" s="10">
        <f t="shared" si="6"/>
        <v>0.1526872119</v>
      </c>
      <c r="AH9" s="10">
        <f t="shared" si="7"/>
        <v>0.02331338468</v>
      </c>
      <c r="AI9" s="10">
        <f t="shared" si="8"/>
        <v>0.1022555995</v>
      </c>
    </row>
    <row r="10">
      <c r="A10" s="4" t="s">
        <v>43</v>
      </c>
      <c r="B10" s="5">
        <v>26628.0</v>
      </c>
      <c r="C10" s="6">
        <v>10.189718572720594</v>
      </c>
      <c r="D10" s="5">
        <v>52.208201892744476</v>
      </c>
      <c r="E10" s="5">
        <v>3.0</v>
      </c>
      <c r="F10" s="5">
        <v>3.955239606927928</v>
      </c>
      <c r="G10" s="5">
        <v>0.019154078549848942</v>
      </c>
      <c r="H10" s="5">
        <v>2725.696344873568</v>
      </c>
      <c r="I10" s="5">
        <v>45.82623464542126</v>
      </c>
      <c r="J10" s="5">
        <v>3.8248567359797625</v>
      </c>
      <c r="K10" s="5">
        <v>83.0</v>
      </c>
      <c r="L10" s="5">
        <v>4.418840607796598</v>
      </c>
      <c r="M10" s="5">
        <v>5.56</v>
      </c>
      <c r="N10" s="5">
        <v>93.87830589975957</v>
      </c>
      <c r="O10" s="5">
        <v>7.187657164114956</v>
      </c>
      <c r="P10" s="5">
        <v>1323.0</v>
      </c>
      <c r="Q10" s="5">
        <v>5.453666090078094</v>
      </c>
      <c r="R10" s="5">
        <v>233.61304438356166</v>
      </c>
      <c r="S10" s="5">
        <v>3.0</v>
      </c>
      <c r="T10" s="5">
        <v>5.453666090078094</v>
      </c>
      <c r="U10" s="5">
        <v>35.212976064325865</v>
      </c>
      <c r="V10" s="5">
        <v>15.177959999999999</v>
      </c>
      <c r="W10" s="7">
        <v>2.7198443755849158</v>
      </c>
      <c r="X10" s="5">
        <v>0.14982252063241086</v>
      </c>
      <c r="Y10" s="5">
        <v>0.14982252063241086</v>
      </c>
      <c r="Z10" s="5">
        <v>0.14982252063241086</v>
      </c>
      <c r="AA10" s="5">
        <v>0.14982252063241086</v>
      </c>
      <c r="AB10" s="5">
        <v>2.6920978992281612</v>
      </c>
      <c r="AC10" s="5">
        <v>14.762613933054997</v>
      </c>
      <c r="AD10" s="7">
        <v>2.7198443755849158</v>
      </c>
      <c r="AE10" s="8">
        <v>2.7413473277128775</v>
      </c>
      <c r="AF10" s="9">
        <f t="shared" si="5"/>
        <v>-0.02150295213</v>
      </c>
      <c r="AG10" s="10">
        <f t="shared" si="6"/>
        <v>0.02150295213</v>
      </c>
      <c r="AH10" s="10">
        <f t="shared" si="7"/>
        <v>0.0004623769502</v>
      </c>
      <c r="AI10" s="10">
        <f t="shared" si="8"/>
        <v>0.007905949444</v>
      </c>
    </row>
    <row r="11">
      <c r="A11" s="4" t="s">
        <v>44</v>
      </c>
      <c r="B11" s="5">
        <v>40042.0</v>
      </c>
      <c r="C11" s="6">
        <v>10.597684182231644</v>
      </c>
      <c r="D11" s="5">
        <v>69.42710154337945</v>
      </c>
      <c r="E11" s="5">
        <v>4.0</v>
      </c>
      <c r="F11" s="5">
        <v>4.240277303435175</v>
      </c>
      <c r="G11" s="5">
        <v>0.014403597122302159</v>
      </c>
      <c r="H11" s="5">
        <v>4820.1224287147215</v>
      </c>
      <c r="I11" s="5">
        <v>49.50727501876824</v>
      </c>
      <c r="J11" s="5">
        <v>3.902119628851727</v>
      </c>
      <c r="K11" s="5">
        <v>2600.0</v>
      </c>
      <c r="L11" s="5">
        <v>7.8632667240095735</v>
      </c>
      <c r="M11" s="5">
        <v>7.27</v>
      </c>
      <c r="N11" s="5">
        <v>95.529933481153</v>
      </c>
      <c r="O11" s="5">
        <v>7.81035268372429</v>
      </c>
      <c r="P11" s="5">
        <v>2466.0</v>
      </c>
      <c r="Q11" s="5">
        <v>6.062234568391381</v>
      </c>
      <c r="R11" s="5">
        <v>429.333741369863</v>
      </c>
      <c r="S11" s="5">
        <v>5.0</v>
      </c>
      <c r="T11" s="5">
        <v>6.062234568391381</v>
      </c>
      <c r="U11" s="5">
        <v>26.003423721177356</v>
      </c>
      <c r="V11" s="5">
        <v>30.43192</v>
      </c>
      <c r="W11" s="7">
        <v>3.4154920575477474</v>
      </c>
      <c r="X11" s="5">
        <v>0.24814747130830267</v>
      </c>
      <c r="Y11" s="5">
        <v>0.24814747130830267</v>
      </c>
      <c r="Z11" s="5">
        <v>0.24814747130830267</v>
      </c>
      <c r="AA11" s="5">
        <v>0.24814747130830267</v>
      </c>
      <c r="AB11" s="5">
        <v>3.369871383970481</v>
      </c>
      <c r="AC11" s="5">
        <v>29.074787333602035</v>
      </c>
      <c r="AD11" s="7">
        <v>3.4154920575477474</v>
      </c>
      <c r="AE11" s="8">
        <v>3.4208323927169557</v>
      </c>
      <c r="AF11" s="9">
        <f t="shared" si="5"/>
        <v>-0.005340335169</v>
      </c>
      <c r="AG11" s="10">
        <f t="shared" si="6"/>
        <v>0.005340335169</v>
      </c>
      <c r="AH11" s="10">
        <f t="shared" si="7"/>
        <v>0.00002851917972</v>
      </c>
      <c r="AI11" s="10">
        <f t="shared" si="8"/>
        <v>0.001563562462</v>
      </c>
    </row>
    <row r="12">
      <c r="A12" s="4" t="s">
        <v>45</v>
      </c>
      <c r="B12" s="5">
        <v>7623.0</v>
      </c>
      <c r="C12" s="6">
        <v>8.938925271988273</v>
      </c>
      <c r="D12" s="5">
        <v>0.0</v>
      </c>
      <c r="E12" s="5">
        <v>1.0</v>
      </c>
      <c r="F12" s="5"/>
      <c r="G12" s="5"/>
      <c r="H12" s="5">
        <v>0.0</v>
      </c>
      <c r="I12" s="5">
        <v>96.89355795877621</v>
      </c>
      <c r="J12" s="5">
        <v>4.57361303535316</v>
      </c>
      <c r="K12" s="5">
        <v>39.0</v>
      </c>
      <c r="L12" s="5">
        <v>3.6635616461296463</v>
      </c>
      <c r="M12" s="5">
        <v>5.14</v>
      </c>
      <c r="N12" s="5">
        <v>88.41786525359576</v>
      </c>
      <c r="O12" s="5">
        <v>4.007333185232471</v>
      </c>
      <c r="P12" s="5">
        <v>55.0</v>
      </c>
      <c r="Q12" s="5">
        <v>5.044265234094304</v>
      </c>
      <c r="R12" s="5">
        <v>155.13027287671235</v>
      </c>
      <c r="S12" s="5">
        <v>2.0</v>
      </c>
      <c r="T12" s="5">
        <v>5.044265234094304</v>
      </c>
      <c r="U12" s="5">
        <v>40.07363882191265</v>
      </c>
      <c r="V12" s="5">
        <v>3.1254299999999997</v>
      </c>
      <c r="W12" s="7">
        <v>1.139571873722353</v>
      </c>
      <c r="X12" s="5">
        <v>-0.6511215935734939</v>
      </c>
      <c r="Y12" s="5">
        <v>-0.6511215935734939</v>
      </c>
      <c r="Z12" s="5">
        <v>-0.6511215935734939</v>
      </c>
      <c r="AA12" s="5">
        <v>-0.6511215935734939</v>
      </c>
      <c r="AB12" s="5">
        <v>1.2595204576197692</v>
      </c>
      <c r="AC12" s="5">
        <v>3.5237313036437663</v>
      </c>
      <c r="AD12" s="7">
        <v>1.139571873722353</v>
      </c>
      <c r="AE12" s="8">
        <v>1.303269408222315</v>
      </c>
      <c r="AF12" s="9">
        <f t="shared" si="5"/>
        <v>-0.1636975345</v>
      </c>
      <c r="AG12" s="10">
        <f t="shared" si="6"/>
        <v>0.1636975345</v>
      </c>
      <c r="AH12" s="10">
        <f t="shared" si="7"/>
        <v>0.0267968828</v>
      </c>
      <c r="AI12" s="10">
        <f t="shared" si="8"/>
        <v>0.1436482755</v>
      </c>
    </row>
    <row r="13">
      <c r="A13" s="4" t="s">
        <v>46</v>
      </c>
      <c r="B13" s="5">
        <v>19281.0</v>
      </c>
      <c r="C13" s="6">
        <v>9.866875434039397</v>
      </c>
      <c r="D13" s="5">
        <v>0.0</v>
      </c>
      <c r="E13" s="5">
        <v>1.0</v>
      </c>
      <c r="F13" s="5"/>
      <c r="G13" s="5"/>
      <c r="H13" s="5">
        <v>0.0</v>
      </c>
      <c r="I13" s="5">
        <v>90.27238438399836</v>
      </c>
      <c r="J13" s="5">
        <v>4.502831592875018</v>
      </c>
      <c r="K13" s="5">
        <v>101.0</v>
      </c>
      <c r="L13" s="5">
        <v>4.61512051684126</v>
      </c>
      <c r="M13" s="5">
        <v>5.85</v>
      </c>
      <c r="N13" s="5">
        <v>90.17310252996006</v>
      </c>
      <c r="O13" s="5">
        <v>5.204006687076795</v>
      </c>
      <c r="P13" s="5">
        <v>182.0</v>
      </c>
      <c r="Q13" s="5">
        <v>5.194154079131864</v>
      </c>
      <c r="R13" s="5">
        <v>180.21563013698628</v>
      </c>
      <c r="S13" s="5">
        <v>2.0</v>
      </c>
      <c r="T13" s="5">
        <v>5.194154079131864</v>
      </c>
      <c r="U13" s="5">
        <v>35.15286318995342</v>
      </c>
      <c r="V13" s="5">
        <v>8.29083</v>
      </c>
      <c r="W13" s="7">
        <v>2.11515008476273</v>
      </c>
      <c r="X13" s="5">
        <v>-1.2566693678023608</v>
      </c>
      <c r="Y13" s="5">
        <v>-1.2566693678023608</v>
      </c>
      <c r="Z13" s="5">
        <v>-1.2566693678023608</v>
      </c>
      <c r="AA13" s="5">
        <v>-1.2566693678023608</v>
      </c>
      <c r="AB13" s="5">
        <v>2.3480870561224947</v>
      </c>
      <c r="AC13" s="5">
        <v>10.465530591300158</v>
      </c>
      <c r="AD13" s="7">
        <v>2.11515008476273</v>
      </c>
      <c r="AE13" s="8">
        <v>2.395906661791887</v>
      </c>
      <c r="AF13" s="9">
        <f t="shared" si="5"/>
        <v>-0.280756577</v>
      </c>
      <c r="AG13" s="10">
        <f t="shared" si="6"/>
        <v>0.280756577</v>
      </c>
      <c r="AH13" s="10">
        <f t="shared" si="7"/>
        <v>0.07882425555</v>
      </c>
      <c r="AI13" s="10">
        <f t="shared" si="8"/>
        <v>0.1327360073</v>
      </c>
    </row>
    <row r="14">
      <c r="A14" s="4" t="s">
        <v>47</v>
      </c>
      <c r="B14" s="5">
        <v>17282.0</v>
      </c>
      <c r="C14" s="6">
        <v>9.757420776401345</v>
      </c>
      <c r="D14" s="5">
        <v>42.00324036569841</v>
      </c>
      <c r="E14" s="5">
        <v>3.0</v>
      </c>
      <c r="F14" s="5">
        <v>3.737746766871587</v>
      </c>
      <c r="G14" s="5">
        <v>0.023807687009229923</v>
      </c>
      <c r="H14" s="5">
        <v>1764.2722012186364</v>
      </c>
      <c r="I14" s="5">
        <v>15.79837014627061</v>
      </c>
      <c r="J14" s="5">
        <v>2.759906779412719</v>
      </c>
      <c r="K14" s="5">
        <v>2868.0</v>
      </c>
      <c r="L14" s="5">
        <v>7.961370201719511</v>
      </c>
      <c r="M14" s="5">
        <v>5.23</v>
      </c>
      <c r="N14" s="5">
        <v>86.8088689306764</v>
      </c>
      <c r="O14" s="5">
        <v>6.52795791762255</v>
      </c>
      <c r="P14" s="5">
        <v>684.0</v>
      </c>
      <c r="Q14" s="5">
        <v>5.458850853207277</v>
      </c>
      <c r="R14" s="5">
        <v>234.82741808219177</v>
      </c>
      <c r="S14" s="5">
        <v>3.0</v>
      </c>
      <c r="T14" s="5">
        <v>5.458850853207277</v>
      </c>
      <c r="U14" s="5">
        <v>37.572213824512225</v>
      </c>
      <c r="V14" s="5">
        <v>10.02356</v>
      </c>
      <c r="W14" s="7">
        <v>2.3049383219775357</v>
      </c>
      <c r="X14" s="5">
        <v>-0.7819283865879678</v>
      </c>
      <c r="Y14" s="5">
        <v>-0.7819283865879678</v>
      </c>
      <c r="Z14" s="5">
        <v>-0.7819283865879678</v>
      </c>
      <c r="AA14" s="5">
        <v>-0.7819283865879678</v>
      </c>
      <c r="AB14" s="5">
        <v>2.4473449643949037</v>
      </c>
      <c r="AC14" s="5">
        <v>11.557620054324218</v>
      </c>
      <c r="AD14" s="7">
        <v>2.3049383219775357</v>
      </c>
      <c r="AE14" s="8">
        <v>2.4945952210786375</v>
      </c>
      <c r="AF14" s="9">
        <f t="shared" si="5"/>
        <v>-0.1896568991</v>
      </c>
      <c r="AG14" s="10">
        <f t="shared" si="6"/>
        <v>0.1896568991</v>
      </c>
      <c r="AH14" s="10">
        <f t="shared" si="7"/>
        <v>0.03596973938</v>
      </c>
      <c r="AI14" s="10">
        <f t="shared" si="8"/>
        <v>0.08228285212</v>
      </c>
    </row>
    <row r="15">
      <c r="A15" s="4" t="s">
        <v>48</v>
      </c>
      <c r="B15" s="5">
        <v>43179.0</v>
      </c>
      <c r="C15" s="6">
        <v>10.67310954493078</v>
      </c>
      <c r="D15" s="5">
        <v>65.14277773917877</v>
      </c>
      <c r="E15" s="5">
        <v>4.0</v>
      </c>
      <c r="F15" s="5">
        <v>4.176581441542215</v>
      </c>
      <c r="G15" s="5">
        <v>0.01535089590443686</v>
      </c>
      <c r="H15" s="5">
        <v>4243.581491576045</v>
      </c>
      <c r="I15" s="5">
        <v>122.7722036952332</v>
      </c>
      <c r="J15" s="5">
        <v>4.810330635817702</v>
      </c>
      <c r="K15" s="5">
        <v>1611.0</v>
      </c>
      <c r="L15" s="5">
        <v>7.384610383176974</v>
      </c>
      <c r="M15" s="5">
        <v>6.23</v>
      </c>
      <c r="N15" s="5">
        <v>90.64055399264228</v>
      </c>
      <c r="O15" s="5">
        <v>7.66105638236183</v>
      </c>
      <c r="P15" s="5">
        <v>2124.0</v>
      </c>
      <c r="Q15" s="5">
        <v>5.887245954550192</v>
      </c>
      <c r="R15" s="5">
        <v>360.41132712328766</v>
      </c>
      <c r="S15" s="5">
        <v>5.0</v>
      </c>
      <c r="T15" s="5">
        <v>5.887245954550192</v>
      </c>
      <c r="U15" s="5">
        <v>33.09582384869149</v>
      </c>
      <c r="V15" s="5">
        <v>34.109</v>
      </c>
      <c r="W15" s="7">
        <v>3.5295612790849447</v>
      </c>
      <c r="X15" s="5">
        <v>0.5845507599726923</v>
      </c>
      <c r="Y15" s="5">
        <v>0.5845507599726923</v>
      </c>
      <c r="Z15" s="5">
        <v>0.5845507599726923</v>
      </c>
      <c r="AA15" s="5">
        <v>0.5845507599726923</v>
      </c>
      <c r="AB15" s="5">
        <v>3.4217527390649476</v>
      </c>
      <c r="AC15" s="5">
        <v>30.623042212457882</v>
      </c>
      <c r="AD15" s="7">
        <v>3.5295612790849447</v>
      </c>
      <c r="AE15" s="8">
        <v>3.4730589580862117</v>
      </c>
      <c r="AF15" s="9">
        <f t="shared" si="5"/>
        <v>0.056502321</v>
      </c>
      <c r="AG15" s="10">
        <f t="shared" si="6"/>
        <v>0.056502321</v>
      </c>
      <c r="AH15" s="10">
        <f t="shared" si="7"/>
        <v>0.003192512278</v>
      </c>
      <c r="AI15" s="10">
        <f t="shared" si="8"/>
        <v>0.0160083128</v>
      </c>
    </row>
    <row r="16">
      <c r="A16" s="4" t="s">
        <v>49</v>
      </c>
      <c r="B16" s="5">
        <v>30642.0</v>
      </c>
      <c r="C16" s="6">
        <v>10.330126895875699</v>
      </c>
      <c r="D16" s="5">
        <v>40.480386397754714</v>
      </c>
      <c r="E16" s="5">
        <v>3.0</v>
      </c>
      <c r="F16" s="5">
        <v>3.700817570332732</v>
      </c>
      <c r="G16" s="5">
        <v>0.024703321509190586</v>
      </c>
      <c r="H16" s="5">
        <v>1638.6616829115248</v>
      </c>
      <c r="I16" s="5">
        <v>83.97054361998855</v>
      </c>
      <c r="J16" s="5">
        <v>4.430466066153182</v>
      </c>
      <c r="K16" s="5">
        <v>78.0</v>
      </c>
      <c r="L16" s="5">
        <v>4.356708826689592</v>
      </c>
      <c r="M16" s="5">
        <v>6.27</v>
      </c>
      <c r="N16" s="5">
        <v>77.64483627204031</v>
      </c>
      <c r="O16" s="5">
        <v>7.160845906664299</v>
      </c>
      <c r="P16" s="5">
        <v>1288.0</v>
      </c>
      <c r="Q16" s="5">
        <v>5.6370349884274145</v>
      </c>
      <c r="R16" s="5">
        <v>280.6294142465754</v>
      </c>
      <c r="S16" s="5">
        <v>4.0</v>
      </c>
      <c r="T16" s="5">
        <v>5.6370349884274145</v>
      </c>
      <c r="U16" s="5">
        <v>33.76856741538736</v>
      </c>
      <c r="V16" s="5">
        <v>22.26</v>
      </c>
      <c r="W16" s="7">
        <v>3.102791345847399</v>
      </c>
      <c r="X16" s="5">
        <v>1.4028316540327663</v>
      </c>
      <c r="Y16" s="5">
        <v>1.4028316540327663</v>
      </c>
      <c r="Z16" s="5">
        <v>1.4028316540327663</v>
      </c>
      <c r="AA16" s="5">
        <v>1.4028316540327663</v>
      </c>
      <c r="AB16" s="5">
        <v>2.843241618998968</v>
      </c>
      <c r="AC16" s="5">
        <v>17.1713383521758</v>
      </c>
      <c r="AD16" s="7">
        <v>3.102791345847399</v>
      </c>
      <c r="AE16" s="8">
        <v>2.8931122952182027</v>
      </c>
      <c r="AF16" s="9">
        <f t="shared" si="5"/>
        <v>0.2096790506</v>
      </c>
      <c r="AG16" s="10">
        <f t="shared" si="6"/>
        <v>0.2096790506</v>
      </c>
      <c r="AH16" s="10">
        <f t="shared" si="7"/>
        <v>0.04396530427</v>
      </c>
      <c r="AI16" s="10">
        <f t="shared" si="8"/>
        <v>0.06757755429</v>
      </c>
    </row>
    <row r="17">
      <c r="A17" s="4" t="s">
        <v>50</v>
      </c>
      <c r="B17" s="5">
        <v>43811.0</v>
      </c>
      <c r="C17" s="6">
        <v>10.687640206386288</v>
      </c>
      <c r="D17" s="5">
        <v>43.657985437447216</v>
      </c>
      <c r="E17" s="5">
        <v>3.0</v>
      </c>
      <c r="F17" s="5">
        <v>3.776386207992337</v>
      </c>
      <c r="G17" s="5">
        <v>0.022905317091023163</v>
      </c>
      <c r="H17" s="5">
        <v>1906.0196924563531</v>
      </c>
      <c r="I17" s="5">
        <v>251.71183843045068</v>
      </c>
      <c r="J17" s="5">
        <v>5.528284934926553</v>
      </c>
      <c r="K17" s="5">
        <v>755.0</v>
      </c>
      <c r="L17" s="5">
        <v>6.626717749249025</v>
      </c>
      <c r="M17" s="5">
        <v>6.98</v>
      </c>
      <c r="N17" s="5">
        <v>93.67548999797938</v>
      </c>
      <c r="O17" s="5">
        <v>7.224753405767971</v>
      </c>
      <c r="P17" s="5">
        <v>1373.0</v>
      </c>
      <c r="Q17" s="5">
        <v>5.9290350289525104</v>
      </c>
      <c r="R17" s="5">
        <v>375.7917106849315</v>
      </c>
      <c r="S17" s="5">
        <v>5.0</v>
      </c>
      <c r="T17" s="5">
        <v>5.9290350289525104</v>
      </c>
      <c r="U17" s="5">
        <v>27.742519671178894</v>
      </c>
      <c r="V17" s="5">
        <v>29.35337</v>
      </c>
      <c r="W17" s="7">
        <v>3.379407360807026</v>
      </c>
      <c r="X17" s="5">
        <v>-0.04606741418580747</v>
      </c>
      <c r="Y17" s="5">
        <v>-0.04606741418580747</v>
      </c>
      <c r="Z17" s="5">
        <v>-0.04606741418580747</v>
      </c>
      <c r="AA17" s="5">
        <v>-0.04606741418580747</v>
      </c>
      <c r="AB17" s="5">
        <v>3.387928763965501</v>
      </c>
      <c r="AC17" s="5">
        <v>29.604570670863133</v>
      </c>
      <c r="AD17" s="7">
        <v>3.379407360807026</v>
      </c>
      <c r="AE17" s="8">
        <v>3.439318656989367</v>
      </c>
      <c r="AF17" s="9">
        <f t="shared" si="5"/>
        <v>-0.05991129618</v>
      </c>
      <c r="AG17" s="10">
        <f t="shared" si="6"/>
        <v>0.05991129618</v>
      </c>
      <c r="AH17" s="10">
        <f t="shared" si="7"/>
        <v>0.00358936341</v>
      </c>
      <c r="AI17" s="10">
        <f t="shared" si="8"/>
        <v>0.01772834399</v>
      </c>
    </row>
    <row r="18">
      <c r="A18" s="4" t="s">
        <v>51</v>
      </c>
      <c r="B18" s="5">
        <v>17140.0</v>
      </c>
      <c r="C18" s="6">
        <v>9.749170192151771</v>
      </c>
      <c r="D18" s="5">
        <v>17.345390898483082</v>
      </c>
      <c r="E18" s="5">
        <v>1.0</v>
      </c>
      <c r="F18" s="5">
        <v>2.8533268168344184</v>
      </c>
      <c r="G18" s="5">
        <v>0.057652203161789435</v>
      </c>
      <c r="H18" s="5">
        <v>300.86258542117974</v>
      </c>
      <c r="I18" s="5">
        <v>27.23222076704434</v>
      </c>
      <c r="J18" s="5">
        <v>3.3044008592560297</v>
      </c>
      <c r="K18" s="5">
        <v>1317.0</v>
      </c>
      <c r="L18" s="5">
        <v>7.183111701743281</v>
      </c>
      <c r="M18" s="5">
        <v>6.23</v>
      </c>
      <c r="N18" s="5">
        <v>93.95448079658605</v>
      </c>
      <c r="O18" s="5">
        <v>5.857933154483459</v>
      </c>
      <c r="P18" s="5">
        <v>350.0</v>
      </c>
      <c r="Q18" s="5">
        <v>5.835849217121957</v>
      </c>
      <c r="R18" s="5">
        <v>342.35534465753426</v>
      </c>
      <c r="S18" s="5">
        <v>4.0</v>
      </c>
      <c r="T18" s="5">
        <v>5.835849217121957</v>
      </c>
      <c r="U18" s="5">
        <v>31.766636298219268</v>
      </c>
      <c r="V18" s="5">
        <v>9.084200000000001</v>
      </c>
      <c r="W18" s="7">
        <v>2.206536640733664</v>
      </c>
      <c r="X18" s="5">
        <v>-0.983459531596715</v>
      </c>
      <c r="Y18" s="5">
        <v>-0.983459531596715</v>
      </c>
      <c r="Z18" s="5">
        <v>-0.983459531596715</v>
      </c>
      <c r="AA18" s="5">
        <v>-0.983459531596715</v>
      </c>
      <c r="AB18" s="5">
        <v>2.38699374470967</v>
      </c>
      <c r="AC18" s="5">
        <v>10.880734460495749</v>
      </c>
      <c r="AD18" s="7">
        <v>2.206536640733664</v>
      </c>
      <c r="AE18" s="8">
        <v>2.434227663263176</v>
      </c>
      <c r="AF18" s="9">
        <f t="shared" si="5"/>
        <v>-0.2276910225</v>
      </c>
      <c r="AG18" s="10">
        <f t="shared" si="6"/>
        <v>0.2276910225</v>
      </c>
      <c r="AH18" s="10">
        <f t="shared" si="7"/>
        <v>0.05184320174</v>
      </c>
      <c r="AI18" s="10">
        <f t="shared" si="8"/>
        <v>0.1031893232</v>
      </c>
    </row>
    <row r="19">
      <c r="A19" s="4" t="s">
        <v>52</v>
      </c>
      <c r="B19" s="5">
        <v>14027.0</v>
      </c>
      <c r="C19" s="6">
        <v>9.54873932271967</v>
      </c>
      <c r="D19" s="5">
        <v>0.0</v>
      </c>
      <c r="E19" s="5">
        <v>1.0</v>
      </c>
      <c r="F19" s="5"/>
      <c r="G19" s="5"/>
      <c r="H19" s="5">
        <v>0.0</v>
      </c>
      <c r="I19" s="5">
        <v>75.75997225133712</v>
      </c>
      <c r="J19" s="5">
        <v>4.327570082607126</v>
      </c>
      <c r="K19" s="5"/>
      <c r="L19" s="5"/>
      <c r="M19" s="5">
        <v>4.24</v>
      </c>
      <c r="N19" s="5">
        <v>43.51276742581091</v>
      </c>
      <c r="O19" s="5">
        <v>5.308267697401205</v>
      </c>
      <c r="P19" s="5">
        <v>202.0</v>
      </c>
      <c r="Q19" s="5">
        <v>4.711809896278171</v>
      </c>
      <c r="R19" s="5">
        <v>111.25333479452055</v>
      </c>
      <c r="S19" s="5">
        <v>1.0</v>
      </c>
      <c r="T19" s="5">
        <v>4.711809896278171</v>
      </c>
      <c r="U19" s="5">
        <v>58.608014675326025</v>
      </c>
      <c r="V19" s="5">
        <v>7.153770000000001</v>
      </c>
      <c r="W19" s="7">
        <v>1.9676394904737688</v>
      </c>
      <c r="X19" s="5"/>
      <c r="Y19" s="5"/>
      <c r="Z19" s="5"/>
      <c r="AA19" s="5"/>
      <c r="AB19" s="5"/>
      <c r="AC19" s="5"/>
      <c r="AD19" s="7">
        <v>1.9676394904737688</v>
      </c>
      <c r="AE19" s="8"/>
      <c r="AF19" s="9"/>
      <c r="AG19" s="10"/>
      <c r="AH19" s="10"/>
      <c r="AI19" s="10"/>
    </row>
    <row r="20">
      <c r="A20" s="4" t="s">
        <v>53</v>
      </c>
      <c r="B20" s="5">
        <v>75761.0</v>
      </c>
      <c r="C20" s="6">
        <v>11.23533892735046</v>
      </c>
      <c r="D20" s="5">
        <v>4.394081387521284</v>
      </c>
      <c r="E20" s="5">
        <v>1.0</v>
      </c>
      <c r="F20" s="5">
        <v>1.4802584962126566</v>
      </c>
      <c r="G20" s="5">
        <v>0.22757885250826074</v>
      </c>
      <c r="H20" s="5">
        <v>19.307951240160975</v>
      </c>
      <c r="I20" s="5">
        <v>220.01744956966624</v>
      </c>
      <c r="J20" s="5">
        <v>5.3937068594327515</v>
      </c>
      <c r="K20" s="5">
        <v>34.0</v>
      </c>
      <c r="L20" s="5">
        <v>3.5263605246161616</v>
      </c>
      <c r="M20" s="5">
        <v>3.33</v>
      </c>
      <c r="N20" s="5">
        <v>66.17546477647205</v>
      </c>
      <c r="O20" s="5">
        <v>6.452048954437226</v>
      </c>
      <c r="P20" s="5">
        <v>634.0</v>
      </c>
      <c r="Q20" s="5">
        <v>4.926200921547409</v>
      </c>
      <c r="R20" s="5">
        <v>137.85479506849316</v>
      </c>
      <c r="S20" s="5">
        <v>1.0</v>
      </c>
      <c r="T20" s="5">
        <v>4.926200921547409</v>
      </c>
      <c r="U20" s="5">
        <v>48.18055728535259</v>
      </c>
      <c r="V20" s="5">
        <v>35.60767</v>
      </c>
      <c r="W20" s="7">
        <v>3.57256106409029</v>
      </c>
      <c r="X20" s="5">
        <v>-1.1946877438149268</v>
      </c>
      <c r="Y20" s="5">
        <v>-1.1946877438149268</v>
      </c>
      <c r="Z20" s="5">
        <v>-1.1946877438149268</v>
      </c>
      <c r="AA20" s="5">
        <v>-1.1946877438149268</v>
      </c>
      <c r="AB20" s="5">
        <v>3.789373788273121</v>
      </c>
      <c r="AC20" s="5">
        <v>44.228695074707424</v>
      </c>
      <c r="AD20" s="7">
        <v>3.57256106409029</v>
      </c>
      <c r="AE20" s="8">
        <v>3.8432607318787557</v>
      </c>
      <c r="AF20" s="9">
        <f>AD20-AE20</f>
        <v>-0.2706996678</v>
      </c>
      <c r="AG20" s="10">
        <f>ABS(AF20)</f>
        <v>0.2706996678</v>
      </c>
      <c r="AH20" s="10">
        <f>AF20^2</f>
        <v>0.07327831014</v>
      </c>
      <c r="AI20" s="10">
        <f>ABS((AD20-AE20)/AD20)</f>
        <v>0.07577187987</v>
      </c>
    </row>
    <row r="21" ht="15.75" customHeight="1">
      <c r="A21" s="4" t="s">
        <v>54</v>
      </c>
      <c r="B21" s="5">
        <v>10817.0</v>
      </c>
      <c r="C21" s="6">
        <v>9.28887424963029</v>
      </c>
      <c r="D21" s="5">
        <v>64.7869094943145</v>
      </c>
      <c r="E21" s="5">
        <v>4.0</v>
      </c>
      <c r="F21" s="5">
        <v>4.171103568974029</v>
      </c>
      <c r="G21" s="5">
        <v>0.01543521689497717</v>
      </c>
      <c r="H21" s="5">
        <v>4197.343641824498</v>
      </c>
      <c r="I21" s="5">
        <v>26.614370196062506</v>
      </c>
      <c r="J21" s="5">
        <v>3.281451302849057</v>
      </c>
      <c r="K21" s="5">
        <v>0.0</v>
      </c>
      <c r="L21" s="5"/>
      <c r="M21" s="5">
        <v>4.74</v>
      </c>
      <c r="N21" s="5">
        <v>58.99605188945291</v>
      </c>
      <c r="O21" s="5">
        <v>5.765191102784844</v>
      </c>
      <c r="P21" s="5">
        <v>319.0</v>
      </c>
      <c r="Q21" s="5">
        <v>5.120973789166655</v>
      </c>
      <c r="R21" s="5">
        <v>167.4983983561644</v>
      </c>
      <c r="S21" s="5">
        <v>2.0</v>
      </c>
      <c r="T21" s="5">
        <v>5.120973789166655</v>
      </c>
      <c r="U21" s="5">
        <v>44.74070137100952</v>
      </c>
      <c r="V21" s="5">
        <v>5.192159999999999</v>
      </c>
      <c r="W21" s="7">
        <v>1.647149795567952</v>
      </c>
      <c r="X21" s="5"/>
      <c r="Y21" s="5"/>
      <c r="Z21" s="5"/>
      <c r="AA21" s="5"/>
      <c r="AB21" s="5"/>
      <c r="AC21" s="5"/>
      <c r="AD21" s="7">
        <v>1.647149795567952</v>
      </c>
      <c r="AE21" s="8"/>
      <c r="AF21" s="9"/>
      <c r="AG21" s="10"/>
      <c r="AH21" s="10"/>
      <c r="AI21" s="10"/>
    </row>
    <row r="22" ht="15.75" customHeight="1">
      <c r="A22" s="4" t="s">
        <v>55</v>
      </c>
      <c r="B22" s="5">
        <v>7332.0</v>
      </c>
      <c r="C22" s="6">
        <v>8.900003608959596</v>
      </c>
      <c r="D22" s="5">
        <v>42.6759410801964</v>
      </c>
      <c r="E22" s="5">
        <v>3.0</v>
      </c>
      <c r="F22" s="5">
        <v>3.753635320697378</v>
      </c>
      <c r="G22" s="5">
        <v>0.02343240651965484</v>
      </c>
      <c r="H22" s="5">
        <v>1821.235947080395</v>
      </c>
      <c r="I22" s="5">
        <v>40.4456617664346</v>
      </c>
      <c r="J22" s="5">
        <v>3.6999593884682027</v>
      </c>
      <c r="K22" s="5">
        <v>40.0</v>
      </c>
      <c r="L22" s="5">
        <v>3.6888794541139363</v>
      </c>
      <c r="M22" s="5">
        <v>6.17</v>
      </c>
      <c r="N22" s="5">
        <v>72.83120376597175</v>
      </c>
      <c r="O22" s="5">
        <v>5.030437921392435</v>
      </c>
      <c r="P22" s="5">
        <v>153.0</v>
      </c>
      <c r="Q22" s="5">
        <v>5.5176267384254425</v>
      </c>
      <c r="R22" s="5">
        <v>249.04329041095892</v>
      </c>
      <c r="S22" s="5">
        <v>3.0</v>
      </c>
      <c r="T22" s="5">
        <v>5.5176267384254425</v>
      </c>
      <c r="U22" s="5">
        <v>38.123031105002106</v>
      </c>
      <c r="V22" s="5">
        <v>3.666</v>
      </c>
      <c r="W22" s="7">
        <v>1.2991011494175133</v>
      </c>
      <c r="X22" s="5">
        <v>0.43957974261657734</v>
      </c>
      <c r="Y22" s="5">
        <v>0.43957974261657734</v>
      </c>
      <c r="Z22" s="5">
        <v>0.43957974261657734</v>
      </c>
      <c r="AA22" s="5">
        <v>0.43957974261657734</v>
      </c>
      <c r="AB22" s="5">
        <v>1.2181557441807365</v>
      </c>
      <c r="AC22" s="5">
        <v>3.380946649779235</v>
      </c>
      <c r="AD22" s="7">
        <v>1.2991011494175133</v>
      </c>
      <c r="AE22" s="8">
        <v>1.2617322740258496</v>
      </c>
      <c r="AF22" s="9">
        <f t="shared" ref="AF22:AF66" si="9">AD22-AE22</f>
        <v>0.03736887539</v>
      </c>
      <c r="AG22" s="10">
        <f t="shared" ref="AG22:AG66" si="10">ABS(AF22)</f>
        <v>0.03736887539</v>
      </c>
      <c r="AH22" s="10">
        <f t="shared" ref="AH22:AH66" si="11">AF22^2</f>
        <v>0.001396432848</v>
      </c>
      <c r="AI22" s="10">
        <f t="shared" ref="AI22:AI66" si="12">ABS((AD22-AE22)/AD22)</f>
        <v>0.02876517768</v>
      </c>
    </row>
    <row r="23" ht="15.75" customHeight="1">
      <c r="A23" s="4" t="s">
        <v>56</v>
      </c>
      <c r="B23" s="5">
        <v>36841.0</v>
      </c>
      <c r="C23" s="6">
        <v>10.514366634409093</v>
      </c>
      <c r="D23" s="5">
        <v>8.53125593767813</v>
      </c>
      <c r="E23" s="5">
        <v>1.0</v>
      </c>
      <c r="F23" s="5">
        <v>2.1437365883765667</v>
      </c>
      <c r="G23" s="5">
        <v>0.11721603563474388</v>
      </c>
      <c r="H23" s="5">
        <v>72.78232787416836</v>
      </c>
      <c r="I23" s="5">
        <v>146.6959443224206</v>
      </c>
      <c r="J23" s="5">
        <v>4.9883620387028405</v>
      </c>
      <c r="K23" s="5">
        <v>26.0</v>
      </c>
      <c r="L23" s="5">
        <v>3.258096538021482</v>
      </c>
      <c r="M23" s="5">
        <v>4.24</v>
      </c>
      <c r="N23" s="5">
        <v>54.83682130835651</v>
      </c>
      <c r="O23" s="5">
        <v>5.932245187448011</v>
      </c>
      <c r="P23" s="5">
        <v>377.0</v>
      </c>
      <c r="Q23" s="5">
        <v>4.8699103906886645</v>
      </c>
      <c r="R23" s="5">
        <v>130.3092394520548</v>
      </c>
      <c r="S23" s="5">
        <v>1.0</v>
      </c>
      <c r="T23" s="5">
        <v>4.8699103906886645</v>
      </c>
      <c r="U23" s="5">
        <v>48.01861291814771</v>
      </c>
      <c r="V23" s="5">
        <v>15.841629999999999</v>
      </c>
      <c r="W23" s="7">
        <v>2.762641285132426</v>
      </c>
      <c r="X23" s="5">
        <v>-1.1555179173336423</v>
      </c>
      <c r="Y23" s="5">
        <v>-1.1555179173336423</v>
      </c>
      <c r="Z23" s="5">
        <v>-1.1555179173336423</v>
      </c>
      <c r="AA23" s="5">
        <v>-1.1555179173336423</v>
      </c>
      <c r="AB23" s="5">
        <v>2.97461762393532</v>
      </c>
      <c r="AC23" s="5">
        <v>19.58213407848039</v>
      </c>
      <c r="AD23" s="7">
        <v>2.762641285132426</v>
      </c>
      <c r="AE23" s="8">
        <v>3.025329716395908</v>
      </c>
      <c r="AF23" s="9">
        <f t="shared" si="9"/>
        <v>-0.2626884313</v>
      </c>
      <c r="AG23" s="10">
        <f t="shared" si="10"/>
        <v>0.2626884313</v>
      </c>
      <c r="AH23" s="10">
        <f t="shared" si="11"/>
        <v>0.06900521192</v>
      </c>
      <c r="AI23" s="10">
        <f t="shared" si="12"/>
        <v>0.09508597178</v>
      </c>
    </row>
    <row r="24" ht="15.75" customHeight="1">
      <c r="A24" s="4" t="s">
        <v>57</v>
      </c>
      <c r="B24" s="5">
        <v>87603.0</v>
      </c>
      <c r="C24" s="6">
        <v>11.380570522913425</v>
      </c>
      <c r="D24" s="5">
        <v>54.74470052395466</v>
      </c>
      <c r="E24" s="5">
        <v>3.0</v>
      </c>
      <c r="F24" s="5">
        <v>4.00268056992874</v>
      </c>
      <c r="G24" s="5">
        <v>0.018266608282246966</v>
      </c>
      <c r="H24" s="5">
        <v>2996.9822354574817</v>
      </c>
      <c r="I24" s="5">
        <v>105.54887164511523</v>
      </c>
      <c r="J24" s="5">
        <v>4.659174083996689</v>
      </c>
      <c r="K24" s="5">
        <v>1848.0</v>
      </c>
      <c r="L24" s="5">
        <v>7.521859252201629</v>
      </c>
      <c r="M24" s="5">
        <v>7.39</v>
      </c>
      <c r="N24" s="5">
        <v>94.97770476413987</v>
      </c>
      <c r="O24" s="5">
        <v>7.946263643580541</v>
      </c>
      <c r="P24" s="5">
        <v>2825.0</v>
      </c>
      <c r="Q24" s="5">
        <v>6.062269371632524</v>
      </c>
      <c r="R24" s="5">
        <v>429.34868383561644</v>
      </c>
      <c r="S24" s="5">
        <v>5.0</v>
      </c>
      <c r="T24" s="5">
        <v>6.062269371632524</v>
      </c>
      <c r="U24" s="5">
        <v>26.002752985450535</v>
      </c>
      <c r="V24" s="5">
        <v>70.95843</v>
      </c>
      <c r="W24" s="7">
        <v>4.262094212615635</v>
      </c>
      <c r="X24" s="5">
        <v>0.26738257044081376</v>
      </c>
      <c r="Y24" s="5">
        <v>0.26738257044081376</v>
      </c>
      <c r="Z24" s="5">
        <v>0.26738257044081376</v>
      </c>
      <c r="AA24" s="5">
        <v>0.26738257044081376</v>
      </c>
      <c r="AB24" s="5">
        <v>4.212946797556482</v>
      </c>
      <c r="AC24" s="5">
        <v>67.55531863367464</v>
      </c>
      <c r="AD24" s="7">
        <v>4.262094212615635</v>
      </c>
      <c r="AE24" s="8">
        <v>4.26737161922877</v>
      </c>
      <c r="AF24" s="9">
        <f t="shared" si="9"/>
        <v>-0.005277406613</v>
      </c>
      <c r="AG24" s="10">
        <f t="shared" si="10"/>
        <v>0.005277406613</v>
      </c>
      <c r="AH24" s="10">
        <f t="shared" si="11"/>
        <v>0.00002785102056</v>
      </c>
      <c r="AI24" s="10">
        <f t="shared" si="12"/>
        <v>0.001238219136</v>
      </c>
    </row>
    <row r="25" ht="15.75" customHeight="1">
      <c r="A25" s="4" t="s">
        <v>58</v>
      </c>
      <c r="B25" s="5">
        <v>5405.0</v>
      </c>
      <c r="C25" s="6">
        <v>8.595079730073309</v>
      </c>
      <c r="D25" s="5">
        <v>70.47178538390379</v>
      </c>
      <c r="E25" s="5">
        <v>4.0</v>
      </c>
      <c r="F25" s="5">
        <v>4.255212422393387</v>
      </c>
      <c r="G25" s="5">
        <v>0.014190076135468627</v>
      </c>
      <c r="H25" s="5">
        <v>4966.272535194997</v>
      </c>
      <c r="I25" s="5">
        <v>105.23147624730889</v>
      </c>
      <c r="J25" s="5">
        <v>4.6561624594228155</v>
      </c>
      <c r="K25" s="5">
        <v>46.0</v>
      </c>
      <c r="L25" s="5">
        <v>3.828641396489095</v>
      </c>
      <c r="M25" s="5">
        <v>4.81</v>
      </c>
      <c r="N25" s="5">
        <v>94.50631031922792</v>
      </c>
      <c r="O25" s="5">
        <v>5.429345628954441</v>
      </c>
      <c r="P25" s="5">
        <v>228.0</v>
      </c>
      <c r="Q25" s="5">
        <v>5.496324910000417</v>
      </c>
      <c r="R25" s="5">
        <v>243.79431780821918</v>
      </c>
      <c r="S25" s="5">
        <v>3.0</v>
      </c>
      <c r="T25" s="5">
        <v>5.496324910000417</v>
      </c>
      <c r="U25" s="5">
        <v>35.96001786583503</v>
      </c>
      <c r="V25" s="5">
        <v>3.08085</v>
      </c>
      <c r="W25" s="7">
        <v>1.1252055329376303</v>
      </c>
      <c r="X25" s="5">
        <v>1.2814591936490565</v>
      </c>
      <c r="Y25" s="5">
        <v>1.2814591936490565</v>
      </c>
      <c r="Z25" s="5">
        <v>1.2814591936490565</v>
      </c>
      <c r="AA25" s="5">
        <v>1.2814591936490565</v>
      </c>
      <c r="AB25" s="5">
        <v>0.8902358588479722</v>
      </c>
      <c r="AC25" s="5">
        <v>2.4357040659018123</v>
      </c>
      <c r="AD25" s="7">
        <v>1.1252055329376303</v>
      </c>
      <c r="AE25" s="8">
        <v>0.9324631042703564</v>
      </c>
      <c r="AF25" s="9">
        <f t="shared" si="9"/>
        <v>0.1927424287</v>
      </c>
      <c r="AG25" s="10">
        <f t="shared" si="10"/>
        <v>0.1927424287</v>
      </c>
      <c r="AH25" s="10">
        <f t="shared" si="11"/>
        <v>0.03714964381</v>
      </c>
      <c r="AI25" s="10">
        <f t="shared" si="12"/>
        <v>0.1712953083</v>
      </c>
    </row>
    <row r="26" ht="15.75" customHeight="1">
      <c r="A26" s="4" t="s">
        <v>59</v>
      </c>
      <c r="B26" s="5">
        <v>5018.0</v>
      </c>
      <c r="C26" s="6">
        <v>8.520786726926367</v>
      </c>
      <c r="D26" s="5">
        <v>66.62016739736947</v>
      </c>
      <c r="E26" s="5">
        <v>4.0</v>
      </c>
      <c r="F26" s="5">
        <v>4.199007345481823</v>
      </c>
      <c r="G26" s="5">
        <v>0.015010469638049655</v>
      </c>
      <c r="H26" s="5">
        <v>4438.24670405353</v>
      </c>
      <c r="I26" s="5">
        <v>43.54241551471973</v>
      </c>
      <c r="J26" s="5">
        <v>3.77373553232726</v>
      </c>
      <c r="K26" s="5">
        <v>312.0</v>
      </c>
      <c r="L26" s="5">
        <v>5.7430031878094825</v>
      </c>
      <c r="M26" s="5">
        <v>6.41</v>
      </c>
      <c r="N26" s="5">
        <v>91.59397303727201</v>
      </c>
      <c r="O26" s="5">
        <v>5.337538079701318</v>
      </c>
      <c r="P26" s="5">
        <v>208.0</v>
      </c>
      <c r="Q26" s="5">
        <v>5.796950960428665</v>
      </c>
      <c r="R26" s="5">
        <v>329.29399726027395</v>
      </c>
      <c r="S26" s="5">
        <v>4.0</v>
      </c>
      <c r="T26" s="5">
        <v>5.796950960428665</v>
      </c>
      <c r="U26" s="5">
        <v>28.129564189456165</v>
      </c>
      <c r="V26" s="5">
        <v>2.20792</v>
      </c>
      <c r="W26" s="7">
        <v>0.7920508958744004</v>
      </c>
      <c r="X26" s="5">
        <v>-0.783288620822354</v>
      </c>
      <c r="Y26" s="5">
        <v>-0.783288620822354</v>
      </c>
      <c r="Z26" s="5">
        <v>-0.783288620822354</v>
      </c>
      <c r="AA26" s="5">
        <v>-0.783288620822354</v>
      </c>
      <c r="AB26" s="5">
        <v>0.9341128743344516</v>
      </c>
      <c r="AC26" s="5">
        <v>2.544954761326927</v>
      </c>
      <c r="AD26" s="7">
        <v>0.7920508958744004</v>
      </c>
      <c r="AE26" s="8">
        <v>0.975962876646133</v>
      </c>
      <c r="AF26" s="9">
        <f t="shared" si="9"/>
        <v>-0.1839119808</v>
      </c>
      <c r="AG26" s="10">
        <f t="shared" si="10"/>
        <v>0.1839119808</v>
      </c>
      <c r="AH26" s="10">
        <f t="shared" si="11"/>
        <v>0.03382361667</v>
      </c>
      <c r="AI26" s="10">
        <f t="shared" si="12"/>
        <v>0.2321971754</v>
      </c>
    </row>
    <row r="27" ht="15.75" customHeight="1">
      <c r="A27" s="4" t="s">
        <v>60</v>
      </c>
      <c r="B27" s="5">
        <v>31515.0</v>
      </c>
      <c r="C27" s="6">
        <v>10.358218901947211</v>
      </c>
      <c r="D27" s="5">
        <v>28.583214342376646</v>
      </c>
      <c r="E27" s="5">
        <v>2.0</v>
      </c>
      <c r="F27" s="5">
        <v>3.3528196344203525</v>
      </c>
      <c r="G27" s="5">
        <v>0.03498556838365897</v>
      </c>
      <c r="H27" s="5">
        <v>817.000142142246</v>
      </c>
      <c r="I27" s="5">
        <v>31.649596142566704</v>
      </c>
      <c r="J27" s="5">
        <v>3.4547253884002975</v>
      </c>
      <c r="K27" s="5">
        <v>92.0</v>
      </c>
      <c r="L27" s="5">
        <v>4.5217885770490405</v>
      </c>
      <c r="M27" s="5">
        <v>5.11</v>
      </c>
      <c r="N27" s="5">
        <v>93.51399378054198</v>
      </c>
      <c r="O27" s="5">
        <v>6.945051063725834</v>
      </c>
      <c r="P27" s="5">
        <v>1038.0</v>
      </c>
      <c r="Q27" s="5">
        <v>5.36943580207986</v>
      </c>
      <c r="R27" s="5">
        <v>214.7416767123288</v>
      </c>
      <c r="S27" s="5">
        <v>3.0</v>
      </c>
      <c r="T27" s="5">
        <v>5.36943580207986</v>
      </c>
      <c r="U27" s="5">
        <v>38.74625076313065</v>
      </c>
      <c r="V27" s="5">
        <v>19.5393</v>
      </c>
      <c r="W27" s="7">
        <v>2.9724278220220737</v>
      </c>
      <c r="X27" s="5">
        <v>0.4714440632062881</v>
      </c>
      <c r="Y27" s="5">
        <v>0.4714440632062881</v>
      </c>
      <c r="Z27" s="5">
        <v>0.4714440632062881</v>
      </c>
      <c r="AA27" s="5">
        <v>0.4714440632062881</v>
      </c>
      <c r="AB27" s="5">
        <v>2.885166276414971</v>
      </c>
      <c r="AC27" s="5">
        <v>17.906544784066305</v>
      </c>
      <c r="AD27" s="7">
        <v>2.9724278220220737</v>
      </c>
      <c r="AE27" s="8">
        <v>2.9351566695312337</v>
      </c>
      <c r="AF27" s="9">
        <f t="shared" si="9"/>
        <v>0.03727115249</v>
      </c>
      <c r="AG27" s="10">
        <f t="shared" si="10"/>
        <v>0.03727115249</v>
      </c>
      <c r="AH27" s="10">
        <f t="shared" si="11"/>
        <v>0.001389138808</v>
      </c>
      <c r="AI27" s="10">
        <f t="shared" si="12"/>
        <v>0.01253895964</v>
      </c>
    </row>
    <row r="28" ht="15.75" customHeight="1">
      <c r="A28" s="4" t="s">
        <v>61</v>
      </c>
      <c r="B28" s="5">
        <v>111625.0</v>
      </c>
      <c r="C28" s="6">
        <v>11.6229003181788</v>
      </c>
      <c r="D28" s="5">
        <v>15.971332586786113</v>
      </c>
      <c r="E28" s="5">
        <v>1.0</v>
      </c>
      <c r="F28" s="5">
        <v>2.7707954018757377</v>
      </c>
      <c r="G28" s="5">
        <v>0.06261218308279112</v>
      </c>
      <c r="H28" s="5">
        <v>255.083464597736</v>
      </c>
      <c r="I28" s="5">
        <v>66.49526854190003</v>
      </c>
      <c r="J28" s="5">
        <v>4.197130795384681</v>
      </c>
      <c r="K28" s="5">
        <v>111.0</v>
      </c>
      <c r="L28" s="5">
        <v>4.709530201312334</v>
      </c>
      <c r="M28" s="5">
        <v>4.74</v>
      </c>
      <c r="N28" s="5">
        <v>63.47436431846602</v>
      </c>
      <c r="O28" s="5">
        <v>6.920671504248683</v>
      </c>
      <c r="P28" s="5">
        <v>1013.0</v>
      </c>
      <c r="Q28" s="5">
        <v>4.933823184335053</v>
      </c>
      <c r="R28" s="5">
        <v>138.90957534246576</v>
      </c>
      <c r="S28" s="5">
        <v>1.0</v>
      </c>
      <c r="T28" s="5">
        <v>4.933823184335053</v>
      </c>
      <c r="U28" s="5">
        <v>51.273505862752465</v>
      </c>
      <c r="V28" s="5">
        <v>66.975</v>
      </c>
      <c r="W28" s="7">
        <v>4.204319415430672</v>
      </c>
      <c r="X28" s="5">
        <v>-0.5028342017238876</v>
      </c>
      <c r="Y28" s="5">
        <v>-0.5028342017238876</v>
      </c>
      <c r="Z28" s="5">
        <v>-0.5028342017238876</v>
      </c>
      <c r="AA28" s="5">
        <v>-0.5028342017238876</v>
      </c>
      <c r="AB28" s="5">
        <v>4.295739640784004</v>
      </c>
      <c r="AC28" s="5">
        <v>73.38647400542715</v>
      </c>
      <c r="AD28" s="7">
        <v>4.204319415430672</v>
      </c>
      <c r="AE28" s="8">
        <v>4.351306440424822</v>
      </c>
      <c r="AF28" s="9">
        <f t="shared" si="9"/>
        <v>-0.146987025</v>
      </c>
      <c r="AG28" s="10">
        <f t="shared" si="10"/>
        <v>0.146987025</v>
      </c>
      <c r="AH28" s="10">
        <f t="shared" si="11"/>
        <v>0.02160518552</v>
      </c>
      <c r="AI28" s="10">
        <f t="shared" si="12"/>
        <v>0.03496095574</v>
      </c>
    </row>
    <row r="29" ht="15.75" customHeight="1">
      <c r="A29" s="4" t="s">
        <v>62</v>
      </c>
      <c r="B29" s="5">
        <v>78103.0</v>
      </c>
      <c r="C29" s="6">
        <v>11.265783747381978</v>
      </c>
      <c r="D29" s="5">
        <v>58.21671382661358</v>
      </c>
      <c r="E29" s="5">
        <v>3.0</v>
      </c>
      <c r="F29" s="5">
        <v>4.064172492660789</v>
      </c>
      <c r="G29" s="5">
        <v>0.017177197651146933</v>
      </c>
      <c r="H29" s="5">
        <v>3389.1857687698207</v>
      </c>
      <c r="I29" s="5">
        <v>25.246483384558683</v>
      </c>
      <c r="J29" s="5">
        <v>3.2286868741234716</v>
      </c>
      <c r="K29" s="5">
        <v>2029.0</v>
      </c>
      <c r="L29" s="5">
        <v>7.615298339825815</v>
      </c>
      <c r="M29" s="5">
        <v>6.85</v>
      </c>
      <c r="N29" s="5">
        <v>94.13360461173279</v>
      </c>
      <c r="O29" s="5">
        <v>8.19836438996762</v>
      </c>
      <c r="P29" s="5">
        <v>3635.0</v>
      </c>
      <c r="Q29" s="5">
        <v>5.884127682498245</v>
      </c>
      <c r="R29" s="5">
        <v>359.28921698630137</v>
      </c>
      <c r="S29" s="5">
        <v>5.0</v>
      </c>
      <c r="T29" s="5">
        <v>5.884127682498245</v>
      </c>
      <c r="U29" s="5">
        <v>29.1469702909896</v>
      </c>
      <c r="V29" s="5">
        <v>70.058</v>
      </c>
      <c r="W29" s="7">
        <v>4.249323470402119</v>
      </c>
      <c r="X29" s="5">
        <v>0.8543724575159246</v>
      </c>
      <c r="Y29" s="5">
        <v>0.8543724575159246</v>
      </c>
      <c r="Z29" s="5">
        <v>0.8543724575159246</v>
      </c>
      <c r="AA29" s="5">
        <v>0.8543724575159246</v>
      </c>
      <c r="AB29" s="5">
        <v>4.092190751765333</v>
      </c>
      <c r="AC29" s="5">
        <v>59.870910439719125</v>
      </c>
      <c r="AD29" s="7">
        <v>4.249323470402119</v>
      </c>
      <c r="AE29" s="8">
        <v>4.1461065903545355</v>
      </c>
      <c r="AF29" s="9">
        <f t="shared" si="9"/>
        <v>0.10321688</v>
      </c>
      <c r="AG29" s="10">
        <f t="shared" si="10"/>
        <v>0.10321688</v>
      </c>
      <c r="AH29" s="10">
        <f t="shared" si="11"/>
        <v>0.01065372433</v>
      </c>
      <c r="AI29" s="10">
        <f t="shared" si="12"/>
        <v>0.02429019131</v>
      </c>
    </row>
    <row r="30" ht="15.75" customHeight="1">
      <c r="A30" s="4" t="s">
        <v>63</v>
      </c>
      <c r="B30" s="5">
        <v>8444.0</v>
      </c>
      <c r="C30" s="6">
        <v>9.041211408968211</v>
      </c>
      <c r="D30" s="5">
        <v>37.74277593557556</v>
      </c>
      <c r="E30" s="5">
        <v>2.0</v>
      </c>
      <c r="F30" s="5">
        <v>3.6307940914372168</v>
      </c>
      <c r="G30" s="5">
        <v>0.026495136491998743</v>
      </c>
      <c r="H30" s="5">
        <v>1424.5171353230614</v>
      </c>
      <c r="I30" s="5">
        <v>54.517099713796206</v>
      </c>
      <c r="J30" s="5">
        <v>3.998514408674454</v>
      </c>
      <c r="K30" s="5">
        <v>32.0</v>
      </c>
      <c r="L30" s="5">
        <v>3.4657359027997265</v>
      </c>
      <c r="M30" s="5">
        <v>5.52</v>
      </c>
      <c r="N30" s="5">
        <v>79.95941146626078</v>
      </c>
      <c r="O30" s="5">
        <v>5.75890177387728</v>
      </c>
      <c r="P30" s="5">
        <v>317.0</v>
      </c>
      <c r="Q30" s="5">
        <v>5.387924274969538</v>
      </c>
      <c r="R30" s="5">
        <v>218.74885150684932</v>
      </c>
      <c r="S30" s="5">
        <v>3.0</v>
      </c>
      <c r="T30" s="5">
        <v>5.387924274969538</v>
      </c>
      <c r="U30" s="5">
        <v>35.27487304707545</v>
      </c>
      <c r="V30" s="5">
        <v>2.9553999999999996</v>
      </c>
      <c r="W30" s="7">
        <v>1.0836340054873963</v>
      </c>
      <c r="X30" s="5">
        <v>-1.4968555896468647</v>
      </c>
      <c r="Y30" s="5">
        <v>-1.4968555896468647</v>
      </c>
      <c r="Z30" s="5">
        <v>-1.4968555896468647</v>
      </c>
      <c r="AA30" s="5">
        <v>-1.4968555896468647</v>
      </c>
      <c r="AB30" s="5">
        <v>1.3595846276936592</v>
      </c>
      <c r="AC30" s="5">
        <v>3.894575267064171</v>
      </c>
      <c r="AD30" s="7">
        <v>1.0836340054873963</v>
      </c>
      <c r="AE30" s="8">
        <v>1.4037900863589372</v>
      </c>
      <c r="AF30" s="9">
        <f t="shared" si="9"/>
        <v>-0.3201560809</v>
      </c>
      <c r="AG30" s="10">
        <f t="shared" si="10"/>
        <v>0.3201560809</v>
      </c>
      <c r="AH30" s="10">
        <f t="shared" si="11"/>
        <v>0.1024999161</v>
      </c>
      <c r="AI30" s="10">
        <f t="shared" si="12"/>
        <v>0.2954466907</v>
      </c>
    </row>
    <row r="31" ht="15.75" customHeight="1">
      <c r="A31" s="4" t="s">
        <v>64</v>
      </c>
      <c r="B31" s="5">
        <v>141013.0</v>
      </c>
      <c r="C31" s="6">
        <v>11.856607363691838</v>
      </c>
      <c r="D31" s="5">
        <v>69.16880003971265</v>
      </c>
      <c r="E31" s="5">
        <v>4.0</v>
      </c>
      <c r="F31" s="5">
        <v>4.236549894474631</v>
      </c>
      <c r="G31" s="5">
        <v>0.014457385402462655</v>
      </c>
      <c r="H31" s="5">
        <v>4784.322898933753</v>
      </c>
      <c r="I31" s="5">
        <v>144.29598339866692</v>
      </c>
      <c r="J31" s="5">
        <v>4.971866630317349</v>
      </c>
      <c r="K31" s="5">
        <v>6002.0</v>
      </c>
      <c r="L31" s="5">
        <v>8.699848026000312</v>
      </c>
      <c r="M31" s="5">
        <v>7.27</v>
      </c>
      <c r="N31" s="5">
        <v>95.88447230440259</v>
      </c>
      <c r="O31" s="5">
        <v>9.30054663986233</v>
      </c>
      <c r="P31" s="5">
        <v>10944.0</v>
      </c>
      <c r="Q31" s="5">
        <v>6.154267873626844</v>
      </c>
      <c r="R31" s="5">
        <v>470.72208821917803</v>
      </c>
      <c r="S31" s="5">
        <v>5.0</v>
      </c>
      <c r="T31" s="5">
        <v>6.154267873626844</v>
      </c>
      <c r="U31" s="5">
        <v>23.168302656094433</v>
      </c>
      <c r="V31" s="5">
        <v>169.84699999999998</v>
      </c>
      <c r="W31" s="7">
        <v>5.134898031807097</v>
      </c>
      <c r="X31" s="5">
        <v>1.747125418791132</v>
      </c>
      <c r="Y31" s="5">
        <v>1.747125418791132</v>
      </c>
      <c r="Z31" s="5">
        <v>1.747125418791132</v>
      </c>
      <c r="AA31" s="5">
        <v>1.747125418791132</v>
      </c>
      <c r="AB31" s="5">
        <v>4.816788905641558</v>
      </c>
      <c r="AC31" s="5">
        <v>123.56766560254114</v>
      </c>
      <c r="AD31" s="7">
        <v>5.134898031807097</v>
      </c>
      <c r="AE31" s="8">
        <v>4.873284173808762</v>
      </c>
      <c r="AF31" s="9">
        <f t="shared" si="9"/>
        <v>0.261613858</v>
      </c>
      <c r="AG31" s="10">
        <f t="shared" si="10"/>
        <v>0.261613858</v>
      </c>
      <c r="AH31" s="10">
        <f t="shared" si="11"/>
        <v>0.0684418107</v>
      </c>
      <c r="AI31" s="10">
        <f t="shared" si="12"/>
        <v>0.05094820898</v>
      </c>
    </row>
    <row r="32" ht="15.75" customHeight="1">
      <c r="A32" s="4" t="s">
        <v>65</v>
      </c>
      <c r="B32" s="5">
        <v>21050.0</v>
      </c>
      <c r="C32" s="6">
        <v>9.954655839110528</v>
      </c>
      <c r="D32" s="5">
        <v>31.116389548693586</v>
      </c>
      <c r="E32" s="5">
        <v>2.0</v>
      </c>
      <c r="F32" s="5">
        <v>3.4377346755068614</v>
      </c>
      <c r="G32" s="5">
        <v>0.03213740458015267</v>
      </c>
      <c r="H32" s="5">
        <v>968.2296985460474</v>
      </c>
      <c r="I32" s="5">
        <v>60.81308809054886</v>
      </c>
      <c r="J32" s="5">
        <v>4.107805030453197</v>
      </c>
      <c r="K32" s="5">
        <v>152.0</v>
      </c>
      <c r="L32" s="5">
        <v>5.0238805208462765</v>
      </c>
      <c r="M32" s="5">
        <v>6.34</v>
      </c>
      <c r="N32" s="5">
        <v>86.00689127105666</v>
      </c>
      <c r="O32" s="5">
        <v>6.779921907472252</v>
      </c>
      <c r="P32" s="5">
        <v>880.0</v>
      </c>
      <c r="Q32" s="5">
        <v>5.74410090964451</v>
      </c>
      <c r="R32" s="5">
        <v>312.342677260274</v>
      </c>
      <c r="S32" s="5">
        <v>4.0</v>
      </c>
      <c r="T32" s="5">
        <v>5.74410090964451</v>
      </c>
      <c r="U32" s="5">
        <v>31.043209145561647</v>
      </c>
      <c r="V32" s="5">
        <v>8.2095</v>
      </c>
      <c r="W32" s="7">
        <v>2.1052920202699457</v>
      </c>
      <c r="X32" s="5">
        <v>-1.977931592914863</v>
      </c>
      <c r="Y32" s="5">
        <v>-1.977931592914863</v>
      </c>
      <c r="Z32" s="5">
        <v>-1.977931592914863</v>
      </c>
      <c r="AA32" s="5">
        <v>-1.977931592914863</v>
      </c>
      <c r="AB32" s="5">
        <v>2.4720428673860475</v>
      </c>
      <c r="AC32" s="5">
        <v>11.846623228901219</v>
      </c>
      <c r="AD32" s="7">
        <v>2.1052920202699457</v>
      </c>
      <c r="AE32" s="8">
        <v>2.520239319684371</v>
      </c>
      <c r="AF32" s="9">
        <f t="shared" si="9"/>
        <v>-0.4149472994</v>
      </c>
      <c r="AG32" s="10">
        <f t="shared" si="10"/>
        <v>0.4149472994</v>
      </c>
      <c r="AH32" s="10">
        <f t="shared" si="11"/>
        <v>0.1721812613</v>
      </c>
      <c r="AI32" s="10">
        <f t="shared" si="12"/>
        <v>0.1970972651</v>
      </c>
    </row>
    <row r="33" ht="15.75" customHeight="1">
      <c r="A33" s="4" t="s">
        <v>66</v>
      </c>
      <c r="B33" s="5">
        <v>18559.0</v>
      </c>
      <c r="C33" s="6">
        <v>9.828710125578304</v>
      </c>
      <c r="D33" s="5">
        <v>27.776281049625517</v>
      </c>
      <c r="E33" s="5">
        <v>2.0</v>
      </c>
      <c r="F33" s="5">
        <v>3.324182456860847</v>
      </c>
      <c r="G33" s="5">
        <v>0.036001939864209506</v>
      </c>
      <c r="H33" s="5">
        <v>771.5217889477856</v>
      </c>
      <c r="I33" s="5">
        <v>116.70081984479616</v>
      </c>
      <c r="J33" s="5">
        <v>4.759613564501734</v>
      </c>
      <c r="K33" s="5">
        <v>5.0</v>
      </c>
      <c r="L33" s="5">
        <v>1.6094379124341003</v>
      </c>
      <c r="M33" s="5">
        <v>4.77</v>
      </c>
      <c r="N33" s="5">
        <v>56.372684545203214</v>
      </c>
      <c r="O33" s="5">
        <v>5.808142489980444</v>
      </c>
      <c r="P33" s="5">
        <v>333.0</v>
      </c>
      <c r="Q33" s="5">
        <v>5.054754621666846</v>
      </c>
      <c r="R33" s="5">
        <v>156.766058630137</v>
      </c>
      <c r="S33" s="5">
        <v>2.0</v>
      </c>
      <c r="T33" s="5">
        <v>5.054754621666846</v>
      </c>
      <c r="U33" s="5">
        <v>39.517215914798534</v>
      </c>
      <c r="V33" s="5">
        <v>7.794779999999999</v>
      </c>
      <c r="W33" s="7">
        <v>2.0534542788914445</v>
      </c>
      <c r="X33" s="5">
        <v>-0.2999876075165026</v>
      </c>
      <c r="Y33" s="5">
        <v>-0.2999876075165026</v>
      </c>
      <c r="Z33" s="5">
        <v>-0.2999876075165026</v>
      </c>
      <c r="AA33" s="5">
        <v>-0.2999876075165026</v>
      </c>
      <c r="AB33" s="5">
        <v>2.1080405547687926</v>
      </c>
      <c r="AC33" s="5">
        <v>8.232095131493027</v>
      </c>
      <c r="AD33" s="7">
        <v>2.0534542788914445</v>
      </c>
      <c r="AE33" s="8">
        <v>2.1557692540300835</v>
      </c>
      <c r="AF33" s="9">
        <f t="shared" si="9"/>
        <v>-0.1023149751</v>
      </c>
      <c r="AG33" s="10">
        <f t="shared" si="10"/>
        <v>0.1023149751</v>
      </c>
      <c r="AH33" s="10">
        <f t="shared" si="11"/>
        <v>0.01046835414</v>
      </c>
      <c r="AI33" s="10">
        <f t="shared" si="12"/>
        <v>0.04982578682</v>
      </c>
    </row>
    <row r="34" ht="15.75" customHeight="1">
      <c r="A34" s="4" t="s">
        <v>67</v>
      </c>
      <c r="B34" s="5">
        <v>13201.0</v>
      </c>
      <c r="C34" s="6">
        <v>9.488047863280759</v>
      </c>
      <c r="D34" s="5">
        <v>0.0</v>
      </c>
      <c r="E34" s="5">
        <v>1.0</v>
      </c>
      <c r="F34" s="5"/>
      <c r="G34" s="5"/>
      <c r="H34" s="5">
        <v>0.0</v>
      </c>
      <c r="I34" s="5">
        <v>159.80361139698388</v>
      </c>
      <c r="J34" s="5">
        <v>5.07394563255731</v>
      </c>
      <c r="K34" s="5">
        <v>31.0</v>
      </c>
      <c r="L34" s="5">
        <v>3.4339872044851463</v>
      </c>
      <c r="M34" s="5">
        <v>6.03</v>
      </c>
      <c r="N34" s="5">
        <v>86.70334708849153</v>
      </c>
      <c r="O34" s="5">
        <v>5.75890177387728</v>
      </c>
      <c r="P34" s="5">
        <v>317.0</v>
      </c>
      <c r="Q34" s="5">
        <v>5.248835828640331</v>
      </c>
      <c r="R34" s="5">
        <v>190.34454575342468</v>
      </c>
      <c r="S34" s="5">
        <v>2.0</v>
      </c>
      <c r="T34" s="5">
        <v>5.248835828640331</v>
      </c>
      <c r="U34" s="5">
        <v>39.704448292711604</v>
      </c>
      <c r="V34" s="5">
        <v>6.73251</v>
      </c>
      <c r="W34" s="7">
        <v>1.906948031034857</v>
      </c>
      <c r="X34" s="5">
        <v>0.30005991584909836</v>
      </c>
      <c r="Y34" s="5">
        <v>0.30005991584909836</v>
      </c>
      <c r="Z34" s="5">
        <v>0.30005991584909836</v>
      </c>
      <c r="AA34" s="5">
        <v>0.30005991584909836</v>
      </c>
      <c r="AB34" s="5">
        <v>1.8515112453887654</v>
      </c>
      <c r="AC34" s="5">
        <v>6.369438036665644</v>
      </c>
      <c r="AD34" s="7">
        <v>1.906948031034857</v>
      </c>
      <c r="AE34" s="8">
        <v>1.8976894862967673</v>
      </c>
      <c r="AF34" s="9">
        <f t="shared" si="9"/>
        <v>0.009258544738</v>
      </c>
      <c r="AG34" s="10">
        <f t="shared" si="10"/>
        <v>0.009258544738</v>
      </c>
      <c r="AH34" s="10">
        <f t="shared" si="11"/>
        <v>0.00008572065067</v>
      </c>
      <c r="AI34" s="10">
        <f t="shared" si="12"/>
        <v>0.004855163637</v>
      </c>
    </row>
    <row r="35" ht="15.75" customHeight="1">
      <c r="A35" s="4" t="s">
        <v>68</v>
      </c>
      <c r="B35" s="5">
        <v>30068.0</v>
      </c>
      <c r="C35" s="6">
        <v>10.31121676229736</v>
      </c>
      <c r="D35" s="5">
        <v>40.87069309564986</v>
      </c>
      <c r="E35" s="5">
        <v>3.0</v>
      </c>
      <c r="F35" s="5">
        <v>3.7104132559753293</v>
      </c>
      <c r="G35" s="5">
        <v>0.024467409878753354</v>
      </c>
      <c r="H35" s="5">
        <v>1670.4135541188014</v>
      </c>
      <c r="I35" s="5">
        <v>72.17841942603471</v>
      </c>
      <c r="J35" s="5">
        <v>4.27914110130288</v>
      </c>
      <c r="K35" s="5">
        <v>545.0</v>
      </c>
      <c r="L35" s="5">
        <v>6.300785794663244</v>
      </c>
      <c r="M35" s="5">
        <v>6.29</v>
      </c>
      <c r="N35" s="5">
        <v>88.46883666618012</v>
      </c>
      <c r="O35" s="5">
        <v>7.0909098220799835</v>
      </c>
      <c r="P35" s="5">
        <v>1201.0</v>
      </c>
      <c r="Q35" s="5">
        <v>5.6971592524773715</v>
      </c>
      <c r="R35" s="5">
        <v>298.01959890410956</v>
      </c>
      <c r="S35" s="5">
        <v>4.0</v>
      </c>
      <c r="T35" s="5">
        <v>5.6971592524773715</v>
      </c>
      <c r="U35" s="5">
        <v>33.75999603990532</v>
      </c>
      <c r="V35" s="5">
        <v>18.64216</v>
      </c>
      <c r="W35" s="7">
        <v>2.9254256823722224</v>
      </c>
      <c r="X35" s="5">
        <v>-0.1343580585155693</v>
      </c>
      <c r="Y35" s="5">
        <v>-0.1343580585155693</v>
      </c>
      <c r="Z35" s="5">
        <v>-0.1343580585155693</v>
      </c>
      <c r="AA35" s="5">
        <v>-0.1343580585155693</v>
      </c>
      <c r="AB35" s="5">
        <v>2.950305230965256</v>
      </c>
      <c r="AC35" s="5">
        <v>19.1117863470329</v>
      </c>
      <c r="AD35" s="7">
        <v>2.9254256823722224</v>
      </c>
      <c r="AE35" s="8">
        <v>3.0000423114389116</v>
      </c>
      <c r="AF35" s="9">
        <f t="shared" si="9"/>
        <v>-0.07461662907</v>
      </c>
      <c r="AG35" s="10">
        <f t="shared" si="10"/>
        <v>0.07461662907</v>
      </c>
      <c r="AH35" s="10">
        <f t="shared" si="11"/>
        <v>0.005567641333</v>
      </c>
      <c r="AI35" s="10">
        <f t="shared" si="12"/>
        <v>0.02550624667</v>
      </c>
    </row>
    <row r="36" ht="15.75" customHeight="1">
      <c r="A36" s="4" t="s">
        <v>69</v>
      </c>
      <c r="B36" s="5">
        <v>7000.0</v>
      </c>
      <c r="C36" s="6">
        <v>8.85366542803745</v>
      </c>
      <c r="D36" s="5">
        <v>0.0</v>
      </c>
      <c r="E36" s="5">
        <v>1.0</v>
      </c>
      <c r="F36" s="5"/>
      <c r="G36" s="5"/>
      <c r="H36" s="5">
        <v>0.0</v>
      </c>
      <c r="I36" s="5">
        <v>33.34438953899043</v>
      </c>
      <c r="J36" s="5">
        <v>3.5068895284939976</v>
      </c>
      <c r="K36" s="5">
        <v>11.0</v>
      </c>
      <c r="L36" s="5">
        <v>2.3978952727983707</v>
      </c>
      <c r="M36" s="5">
        <v>4.8</v>
      </c>
      <c r="N36" s="5">
        <v>75.4185692541857</v>
      </c>
      <c r="O36" s="5">
        <v>3.6109179126442243</v>
      </c>
      <c r="P36" s="5">
        <v>37.0</v>
      </c>
      <c r="Q36" s="5">
        <v>5.15249406696026</v>
      </c>
      <c r="R36" s="5">
        <v>172.86208273972602</v>
      </c>
      <c r="S36" s="5">
        <v>2.0</v>
      </c>
      <c r="T36" s="5">
        <v>5.15249406696026</v>
      </c>
      <c r="U36" s="5">
        <v>40.909724717495486</v>
      </c>
      <c r="V36" s="5">
        <v>3.3449999999999998</v>
      </c>
      <c r="W36" s="7">
        <v>1.2074666935801917</v>
      </c>
      <c r="X36" s="5">
        <v>0.6841614947686742</v>
      </c>
      <c r="Y36" s="5">
        <v>0.6841614947686742</v>
      </c>
      <c r="Z36" s="5">
        <v>0.6841614947686742</v>
      </c>
      <c r="AA36" s="5">
        <v>0.6841614947686742</v>
      </c>
      <c r="AB36" s="5">
        <v>1.0819448048692517</v>
      </c>
      <c r="AC36" s="5">
        <v>2.950411950587285</v>
      </c>
      <c r="AD36" s="7">
        <v>1.2074666935801917</v>
      </c>
      <c r="AE36" s="8">
        <v>1.1253501340717034</v>
      </c>
      <c r="AF36" s="9">
        <f t="shared" si="9"/>
        <v>0.08211655951</v>
      </c>
      <c r="AG36" s="10">
        <f t="shared" si="10"/>
        <v>0.08211655951</v>
      </c>
      <c r="AH36" s="10">
        <f t="shared" si="11"/>
        <v>0.006743129346</v>
      </c>
      <c r="AI36" s="10">
        <f t="shared" si="12"/>
        <v>0.06800730815</v>
      </c>
    </row>
    <row r="37" ht="15.75" customHeight="1">
      <c r="A37" s="4" t="s">
        <v>70</v>
      </c>
      <c r="B37" s="5">
        <v>67012.0</v>
      </c>
      <c r="C37" s="6">
        <v>11.112626986813423</v>
      </c>
      <c r="D37" s="5">
        <v>33.364173580851194</v>
      </c>
      <c r="E37" s="5">
        <v>2.0</v>
      </c>
      <c r="F37" s="5">
        <v>3.5074826770049397</v>
      </c>
      <c r="G37" s="5">
        <v>0.029972269433759725</v>
      </c>
      <c r="H37" s="5">
        <v>1113.1680787331688</v>
      </c>
      <c r="I37" s="5">
        <v>87.70782972777415</v>
      </c>
      <c r="J37" s="5">
        <v>4.47401117393095</v>
      </c>
      <c r="K37" s="5">
        <v>671.0</v>
      </c>
      <c r="L37" s="5">
        <v>6.508769136971682</v>
      </c>
      <c r="M37" s="5">
        <v>6.12</v>
      </c>
      <c r="N37" s="5">
        <v>95.04212572909915</v>
      </c>
      <c r="O37" s="5">
        <v>7.9865049385539955</v>
      </c>
      <c r="P37" s="5">
        <v>2941.0</v>
      </c>
      <c r="Q37" s="5">
        <v>5.680138645188164</v>
      </c>
      <c r="R37" s="5">
        <v>292.9900487671233</v>
      </c>
      <c r="S37" s="5">
        <v>4.0</v>
      </c>
      <c r="T37" s="5">
        <v>5.680138645188164</v>
      </c>
      <c r="U37" s="5">
        <v>30.179409362892056</v>
      </c>
      <c r="V37" s="5">
        <v>49.588879999999996</v>
      </c>
      <c r="W37" s="7">
        <v>3.903766615047364</v>
      </c>
      <c r="X37" s="5">
        <v>0.2911845927993517</v>
      </c>
      <c r="Y37" s="5">
        <v>0.2911845927993517</v>
      </c>
      <c r="Z37" s="5">
        <v>0.2911845927993517</v>
      </c>
      <c r="AA37" s="5">
        <v>0.2911845927993517</v>
      </c>
      <c r="AB37" s="5">
        <v>3.850024492250327</v>
      </c>
      <c r="AC37" s="5">
        <v>46.99421421154257</v>
      </c>
      <c r="AD37" s="7">
        <v>3.903766615047364</v>
      </c>
      <c r="AE37" s="8">
        <v>3.9032929645756376</v>
      </c>
      <c r="AF37" s="9">
        <f t="shared" si="9"/>
        <v>0.0004736504717</v>
      </c>
      <c r="AG37" s="10">
        <f t="shared" si="10"/>
        <v>0.0004736504717</v>
      </c>
      <c r="AH37" s="10">
        <f t="shared" si="11"/>
        <v>0.0000002243447694</v>
      </c>
      <c r="AI37" s="10">
        <f t="shared" si="12"/>
        <v>0.0001213316569</v>
      </c>
    </row>
    <row r="38" ht="15.75" customHeight="1">
      <c r="A38" s="4" t="s">
        <v>71</v>
      </c>
      <c r="B38" s="5">
        <v>12665.0</v>
      </c>
      <c r="C38" s="6">
        <v>9.446597562435775</v>
      </c>
      <c r="D38" s="5">
        <v>27.78523489932886</v>
      </c>
      <c r="E38" s="5">
        <v>2.0</v>
      </c>
      <c r="F38" s="5">
        <v>3.324504760873901</v>
      </c>
      <c r="G38" s="5">
        <v>0.03599033816425121</v>
      </c>
      <c r="H38" s="5">
        <v>772.0192784108824</v>
      </c>
      <c r="I38" s="5">
        <v>134.75750039339295</v>
      </c>
      <c r="J38" s="5">
        <v>4.903476869786576</v>
      </c>
      <c r="K38" s="5">
        <v>266.0</v>
      </c>
      <c r="L38" s="5">
        <v>5.583496308781699</v>
      </c>
      <c r="M38" s="5">
        <v>6.7</v>
      </c>
      <c r="N38" s="5">
        <v>94.09045889732585</v>
      </c>
      <c r="O38" s="5">
        <v>5.560681631015528</v>
      </c>
      <c r="P38" s="5">
        <v>260.0</v>
      </c>
      <c r="Q38" s="5">
        <v>5.8111764759006155</v>
      </c>
      <c r="R38" s="5">
        <v>334.0118515068493</v>
      </c>
      <c r="S38" s="5">
        <v>4.0</v>
      </c>
      <c r="T38" s="5">
        <v>5.8111764759006155</v>
      </c>
      <c r="U38" s="5">
        <v>32.72687676318807</v>
      </c>
      <c r="V38" s="5">
        <v>5.066</v>
      </c>
      <c r="W38" s="7">
        <v>1.6225515515794835</v>
      </c>
      <c r="X38" s="5">
        <v>-1.7582491135529468</v>
      </c>
      <c r="Y38" s="5">
        <v>-1.7582491135529468</v>
      </c>
      <c r="Z38" s="5">
        <v>-1.7582491135529468</v>
      </c>
      <c r="AA38" s="5">
        <v>-1.7582491135529468</v>
      </c>
      <c r="AB38" s="5">
        <v>1.947177478319608</v>
      </c>
      <c r="AC38" s="5">
        <v>7.008876928657676</v>
      </c>
      <c r="AD38" s="7">
        <v>1.6225515515794835</v>
      </c>
      <c r="AE38" s="8">
        <v>1.9931173514215468</v>
      </c>
      <c r="AF38" s="9">
        <f t="shared" si="9"/>
        <v>-0.3705657998</v>
      </c>
      <c r="AG38" s="10">
        <f t="shared" si="10"/>
        <v>0.3705657998</v>
      </c>
      <c r="AH38" s="10">
        <f t="shared" si="11"/>
        <v>0.137319012</v>
      </c>
      <c r="AI38" s="10">
        <f t="shared" si="12"/>
        <v>0.2283846079</v>
      </c>
    </row>
    <row r="39" ht="15.75" customHeight="1">
      <c r="A39" s="4" t="s">
        <v>72</v>
      </c>
      <c r="B39" s="5">
        <v>33444.0</v>
      </c>
      <c r="C39" s="6">
        <v>10.417627677269948</v>
      </c>
      <c r="D39" s="5">
        <v>42.067336443009204</v>
      </c>
      <c r="E39" s="5">
        <v>3.0</v>
      </c>
      <c r="F39" s="5">
        <v>3.739271583095356</v>
      </c>
      <c r="G39" s="5">
        <v>0.023771412324969796</v>
      </c>
      <c r="H39" s="5">
        <v>1769.6607954093301</v>
      </c>
      <c r="I39" s="5">
        <v>110.3911677559559</v>
      </c>
      <c r="J39" s="5">
        <v>4.704030128432103</v>
      </c>
      <c r="K39" s="5">
        <v>600.0</v>
      </c>
      <c r="L39" s="5">
        <v>6.396929655216146</v>
      </c>
      <c r="M39" s="5">
        <v>7.02</v>
      </c>
      <c r="N39" s="5">
        <v>93.63523573200993</v>
      </c>
      <c r="O39" s="5">
        <v>6.937314081223682</v>
      </c>
      <c r="P39" s="5">
        <v>1030.0</v>
      </c>
      <c r="Q39" s="5">
        <v>5.905332897614981</v>
      </c>
      <c r="R39" s="5">
        <v>366.9893753424658</v>
      </c>
      <c r="S39" s="5">
        <v>5.0</v>
      </c>
      <c r="T39" s="5">
        <v>5.905332897614981</v>
      </c>
      <c r="U39" s="5">
        <v>35.91181349388418</v>
      </c>
      <c r="V39" s="5">
        <v>19.06308</v>
      </c>
      <c r="W39" s="7">
        <v>2.94775348013427</v>
      </c>
      <c r="X39" s="5">
        <v>-0.683405946526782</v>
      </c>
      <c r="Y39" s="5">
        <v>-0.683405946526782</v>
      </c>
      <c r="Z39" s="5">
        <v>-0.683405946526782</v>
      </c>
      <c r="AA39" s="5">
        <v>-0.683405946526782</v>
      </c>
      <c r="AB39" s="5">
        <v>3.074280483365453</v>
      </c>
      <c r="AC39" s="5">
        <v>21.634310064114157</v>
      </c>
      <c r="AD39" s="7">
        <v>2.94775348013427</v>
      </c>
      <c r="AE39" s="8">
        <v>3.124484693082866</v>
      </c>
      <c r="AF39" s="9">
        <f t="shared" si="9"/>
        <v>-0.1767312129</v>
      </c>
      <c r="AG39" s="10">
        <f t="shared" si="10"/>
        <v>0.1767312129</v>
      </c>
      <c r="AH39" s="10">
        <f t="shared" si="11"/>
        <v>0.03123392163</v>
      </c>
      <c r="AI39" s="10">
        <f t="shared" si="12"/>
        <v>0.05995454306</v>
      </c>
    </row>
    <row r="40" ht="15.75" customHeight="1">
      <c r="A40" s="4" t="s">
        <v>73</v>
      </c>
      <c r="B40" s="5">
        <v>22536.0</v>
      </c>
      <c r="C40" s="6">
        <v>10.022869309556208</v>
      </c>
      <c r="D40" s="5">
        <v>12.677493787717431</v>
      </c>
      <c r="E40" s="5">
        <v>1.0</v>
      </c>
      <c r="F40" s="5">
        <v>2.539828278662656</v>
      </c>
      <c r="G40" s="5">
        <v>0.07887994399719986</v>
      </c>
      <c r="H40" s="5">
        <v>160.71884873761405</v>
      </c>
      <c r="I40" s="5">
        <v>66.5089145806231</v>
      </c>
      <c r="J40" s="5">
        <v>4.197335992521351</v>
      </c>
      <c r="K40" s="5">
        <v>16.0</v>
      </c>
      <c r="L40" s="5">
        <v>2.772588722239781</v>
      </c>
      <c r="M40" s="5">
        <v>4.88</v>
      </c>
      <c r="N40" s="5">
        <v>67.4423710208562</v>
      </c>
      <c r="O40" s="5">
        <v>5.594711379601839</v>
      </c>
      <c r="P40" s="5">
        <v>269.0</v>
      </c>
      <c r="Q40" s="5">
        <v>5.103705337776527</v>
      </c>
      <c r="R40" s="5">
        <v>164.63079123287673</v>
      </c>
      <c r="S40" s="5">
        <v>2.0</v>
      </c>
      <c r="T40" s="5">
        <v>5.103705337776527</v>
      </c>
      <c r="U40" s="5">
        <v>42.509732537346125</v>
      </c>
      <c r="V40" s="5">
        <v>9.690479999999999</v>
      </c>
      <c r="W40" s="7">
        <v>2.2711439602795425</v>
      </c>
      <c r="X40" s="5">
        <v>-0.6974081035850628</v>
      </c>
      <c r="Y40" s="5">
        <v>-0.6974081035850628</v>
      </c>
      <c r="Z40" s="5">
        <v>-0.6974081035850628</v>
      </c>
      <c r="AA40" s="5">
        <v>-0.6974081035850628</v>
      </c>
      <c r="AB40" s="5">
        <v>2.3992657159124153</v>
      </c>
      <c r="AC40" s="5">
        <v>11.015085208603642</v>
      </c>
      <c r="AD40" s="7">
        <v>2.2711439602795425</v>
      </c>
      <c r="AE40" s="8">
        <v>2.447821271530771</v>
      </c>
      <c r="AF40" s="9">
        <f t="shared" si="9"/>
        <v>-0.1766773113</v>
      </c>
      <c r="AG40" s="10">
        <f t="shared" si="10"/>
        <v>0.1766773113</v>
      </c>
      <c r="AH40" s="10">
        <f t="shared" si="11"/>
        <v>0.03121487231</v>
      </c>
      <c r="AI40" s="10">
        <f t="shared" si="12"/>
        <v>0.07779221148</v>
      </c>
    </row>
    <row r="41" ht="15.75" customHeight="1">
      <c r="A41" s="4" t="s">
        <v>74</v>
      </c>
      <c r="B41" s="5">
        <v>21507.0</v>
      </c>
      <c r="C41" s="6">
        <v>9.976133742520982</v>
      </c>
      <c r="D41" s="5">
        <v>0.0</v>
      </c>
      <c r="E41" s="5">
        <v>1.0</v>
      </c>
      <c r="F41" s="5"/>
      <c r="G41" s="5"/>
      <c r="H41" s="5">
        <v>0.0</v>
      </c>
      <c r="I41" s="5">
        <v>69.25281856669258</v>
      </c>
      <c r="J41" s="5">
        <v>4.2377638455632525</v>
      </c>
      <c r="K41" s="5">
        <v>14.0</v>
      </c>
      <c r="L41" s="5">
        <v>2.6390573296152584</v>
      </c>
      <c r="M41" s="5">
        <v>5.02</v>
      </c>
      <c r="N41" s="5">
        <v>66.02434077079108</v>
      </c>
      <c r="O41" s="5">
        <v>4.442651256490317</v>
      </c>
      <c r="P41" s="5">
        <v>85.0</v>
      </c>
      <c r="Q41" s="5">
        <v>5.025770802352075</v>
      </c>
      <c r="R41" s="5">
        <v>152.28759452054794</v>
      </c>
      <c r="S41" s="5">
        <v>2.0</v>
      </c>
      <c r="T41" s="5">
        <v>5.025770802352075</v>
      </c>
      <c r="U41" s="5">
        <v>44.822285125488484</v>
      </c>
      <c r="V41" s="5">
        <v>10.53843</v>
      </c>
      <c r="W41" s="7">
        <v>2.3550285756613802</v>
      </c>
      <c r="X41" s="5">
        <v>0.08836874424348555</v>
      </c>
      <c r="Y41" s="5">
        <v>0.08836874424348555</v>
      </c>
      <c r="Z41" s="5">
        <v>0.08836874424348555</v>
      </c>
      <c r="AA41" s="5">
        <v>0.08836874424348555</v>
      </c>
      <c r="AB41" s="5">
        <v>2.3388056785961044</v>
      </c>
      <c r="AC41" s="5">
        <v>10.368845430676084</v>
      </c>
      <c r="AD41" s="7">
        <v>2.3550285756613802</v>
      </c>
      <c r="AE41" s="8">
        <v>2.3871584264869763</v>
      </c>
      <c r="AF41" s="9">
        <f t="shared" si="9"/>
        <v>-0.03212985083</v>
      </c>
      <c r="AG41" s="10">
        <f t="shared" si="10"/>
        <v>0.03212985083</v>
      </c>
      <c r="AH41" s="10">
        <f t="shared" si="11"/>
        <v>0.001032327314</v>
      </c>
      <c r="AI41" s="10">
        <f t="shared" si="12"/>
        <v>0.01364308321</v>
      </c>
    </row>
    <row r="42" ht="15.75" customHeight="1">
      <c r="A42" s="4" t="s">
        <v>75</v>
      </c>
      <c r="B42" s="5">
        <v>51359.0</v>
      </c>
      <c r="C42" s="6">
        <v>10.846595467769308</v>
      </c>
      <c r="D42" s="5">
        <v>62.37076267061275</v>
      </c>
      <c r="E42" s="5">
        <v>4.0</v>
      </c>
      <c r="F42" s="5">
        <v>4.133096618627654</v>
      </c>
      <c r="G42" s="5">
        <v>0.016033153310648394</v>
      </c>
      <c r="H42" s="5">
        <v>3890.1120361139006</v>
      </c>
      <c r="I42" s="5">
        <v>129.65187672120257</v>
      </c>
      <c r="J42" s="5">
        <v>4.864852987168782</v>
      </c>
      <c r="K42" s="5">
        <v>1698.0</v>
      </c>
      <c r="L42" s="5">
        <v>7.437206366871292</v>
      </c>
      <c r="M42" s="5">
        <v>7.34</v>
      </c>
      <c r="N42" s="5">
        <v>95.51879465672569</v>
      </c>
      <c r="O42" s="5">
        <v>8.150467911624004</v>
      </c>
      <c r="P42" s="5">
        <v>3465.0</v>
      </c>
      <c r="Q42" s="5">
        <v>6.069502907270898</v>
      </c>
      <c r="R42" s="5">
        <v>432.46565260273974</v>
      </c>
      <c r="S42" s="5">
        <v>5.0</v>
      </c>
      <c r="T42" s="5">
        <v>6.069502907270898</v>
      </c>
      <c r="U42" s="5">
        <v>27.728760445685353</v>
      </c>
      <c r="V42" s="5">
        <v>36.46489</v>
      </c>
      <c r="W42" s="7">
        <v>3.5963498798403943</v>
      </c>
      <c r="X42" s="5">
        <v>-0.11210453705143349</v>
      </c>
      <c r="Y42" s="5">
        <v>-0.11210453705143349</v>
      </c>
      <c r="Z42" s="5">
        <v>-0.11210453705143349</v>
      </c>
      <c r="AA42" s="5">
        <v>-0.11210453705143349</v>
      </c>
      <c r="AB42" s="5">
        <v>3.617018663567048</v>
      </c>
      <c r="AC42" s="5">
        <v>37.22641774100956</v>
      </c>
      <c r="AD42" s="7">
        <v>3.5963498798403943</v>
      </c>
      <c r="AE42" s="8">
        <v>3.6690891481640655</v>
      </c>
      <c r="AF42" s="9">
        <f t="shared" si="9"/>
        <v>-0.07273926832</v>
      </c>
      <c r="AG42" s="10">
        <f t="shared" si="10"/>
        <v>0.07273926832</v>
      </c>
      <c r="AH42" s="10">
        <f t="shared" si="11"/>
        <v>0.005291001156</v>
      </c>
      <c r="AI42" s="10">
        <f t="shared" si="12"/>
        <v>0.02022585976</v>
      </c>
    </row>
    <row r="43" ht="15.75" customHeight="1">
      <c r="A43" s="4" t="s">
        <v>76</v>
      </c>
      <c r="B43" s="5">
        <v>10239.0</v>
      </c>
      <c r="C43" s="6">
        <v>9.233959237574817</v>
      </c>
      <c r="D43" s="5">
        <v>35.36478171696455</v>
      </c>
      <c r="E43" s="5">
        <v>2.0</v>
      </c>
      <c r="F43" s="5">
        <v>3.565716458178916</v>
      </c>
      <c r="G43" s="5">
        <v>0.028276719138359566</v>
      </c>
      <c r="H43" s="5">
        <v>1250.66778588855</v>
      </c>
      <c r="I43" s="5">
        <v>108.59143304271754</v>
      </c>
      <c r="J43" s="5">
        <v>4.687592518962043</v>
      </c>
      <c r="K43" s="5">
        <v>79.0</v>
      </c>
      <c r="L43" s="5">
        <v>4.3694478524670215</v>
      </c>
      <c r="M43" s="5">
        <v>5.56</v>
      </c>
      <c r="N43" s="5">
        <v>80.20882771713337</v>
      </c>
      <c r="O43" s="5">
        <v>5.4116460518550396</v>
      </c>
      <c r="P43" s="5">
        <v>224.0</v>
      </c>
      <c r="Q43" s="5">
        <v>5.289788786309134</v>
      </c>
      <c r="R43" s="5">
        <v>198.3015369863014</v>
      </c>
      <c r="S43" s="5">
        <v>2.0</v>
      </c>
      <c r="T43" s="5">
        <v>5.289788786309134</v>
      </c>
      <c r="U43" s="5">
        <v>35.61396108576291</v>
      </c>
      <c r="V43" s="5">
        <v>4.7099400000000005</v>
      </c>
      <c r="W43" s="7">
        <v>1.5496751690936834</v>
      </c>
      <c r="X43" s="5">
        <v>-0.44652598162766277</v>
      </c>
      <c r="Y43" s="5">
        <v>-0.44652598162766277</v>
      </c>
      <c r="Z43" s="5">
        <v>-0.44652598162766277</v>
      </c>
      <c r="AA43" s="5">
        <v>-0.44652598162766277</v>
      </c>
      <c r="AB43" s="5">
        <v>1.6321716444019068</v>
      </c>
      <c r="AC43" s="5">
        <v>5.114970563251096</v>
      </c>
      <c r="AD43" s="7">
        <v>1.5496751690936834</v>
      </c>
      <c r="AE43" s="8">
        <v>1.6772044224003793</v>
      </c>
      <c r="AF43" s="9">
        <f t="shared" si="9"/>
        <v>-0.1275292533</v>
      </c>
      <c r="AG43" s="10">
        <f t="shared" si="10"/>
        <v>0.1275292533</v>
      </c>
      <c r="AH43" s="10">
        <f t="shared" si="11"/>
        <v>0.01626371045</v>
      </c>
      <c r="AI43" s="10">
        <f t="shared" si="12"/>
        <v>0.08229418387</v>
      </c>
    </row>
    <row r="44" ht="15.75" customHeight="1">
      <c r="A44" s="4" t="s">
        <v>77</v>
      </c>
      <c r="B44" s="5">
        <v>10176.0</v>
      </c>
      <c r="C44" s="6">
        <v>9.227787285579904</v>
      </c>
      <c r="D44" s="5">
        <v>47.51375786163522</v>
      </c>
      <c r="E44" s="5">
        <v>3.0</v>
      </c>
      <c r="F44" s="5">
        <v>3.8610193082955826</v>
      </c>
      <c r="G44" s="5">
        <v>0.021046535677352637</v>
      </c>
      <c r="H44" s="5">
        <v>2257.5571861341027</v>
      </c>
      <c r="I44" s="5">
        <v>81.30974660316069</v>
      </c>
      <c r="J44" s="5">
        <v>4.398265893785923</v>
      </c>
      <c r="K44" s="5">
        <v>169.0</v>
      </c>
      <c r="L44" s="5">
        <v>5.1298987149230735</v>
      </c>
      <c r="M44" s="5">
        <v>6.97</v>
      </c>
      <c r="N44" s="5">
        <v>85.36912751677852</v>
      </c>
      <c r="O44" s="5">
        <v>5.68697535633982</v>
      </c>
      <c r="P44" s="5">
        <v>295.0</v>
      </c>
      <c r="Q44" s="5">
        <v>5.721297604465064</v>
      </c>
      <c r="R44" s="5">
        <v>305.30082575342465</v>
      </c>
      <c r="S44" s="5">
        <v>4.0</v>
      </c>
      <c r="T44" s="5">
        <v>5.721297604465064</v>
      </c>
      <c r="U44" s="5">
        <v>32.301742017112176</v>
      </c>
      <c r="V44" s="5">
        <v>5.49504</v>
      </c>
      <c r="W44" s="7">
        <v>1.7038458671739494</v>
      </c>
      <c r="X44" s="5">
        <v>0.15417947952274905</v>
      </c>
      <c r="Y44" s="5">
        <v>0.15417947952274905</v>
      </c>
      <c r="Z44" s="5">
        <v>0.15417947952274905</v>
      </c>
      <c r="AA44" s="5">
        <v>0.15417947952274905</v>
      </c>
      <c r="AB44" s="5">
        <v>1.6754052960513623</v>
      </c>
      <c r="AC44" s="5">
        <v>5.34095938021367</v>
      </c>
      <c r="AD44" s="7">
        <v>1.7038458671739494</v>
      </c>
      <c r="AE44" s="8">
        <v>1.720391222435634</v>
      </c>
      <c r="AF44" s="9">
        <f t="shared" si="9"/>
        <v>-0.01654535526</v>
      </c>
      <c r="AG44" s="10">
        <f t="shared" si="10"/>
        <v>0.01654535526</v>
      </c>
      <c r="AH44" s="10">
        <f t="shared" si="11"/>
        <v>0.0002737487807</v>
      </c>
      <c r="AI44" s="10">
        <f t="shared" si="12"/>
        <v>0.009710593887</v>
      </c>
    </row>
    <row r="45" ht="15.75" customHeight="1">
      <c r="A45" s="4" t="s">
        <v>78</v>
      </c>
      <c r="B45" s="5">
        <v>24517.0</v>
      </c>
      <c r="C45" s="6">
        <v>10.107122033462112</v>
      </c>
      <c r="D45" s="5">
        <v>24.82359179344944</v>
      </c>
      <c r="E45" s="5">
        <v>2.0</v>
      </c>
      <c r="F45" s="5">
        <v>3.2117944829828953</v>
      </c>
      <c r="G45" s="5">
        <v>0.04028425895497864</v>
      </c>
      <c r="H45" s="5">
        <v>616.2107095278104</v>
      </c>
      <c r="I45" s="5">
        <v>87.9195185508947</v>
      </c>
      <c r="J45" s="5">
        <v>4.476421834089639</v>
      </c>
      <c r="K45" s="5">
        <v>30.0</v>
      </c>
      <c r="L45" s="5">
        <v>3.4011973816621555</v>
      </c>
      <c r="M45" s="5">
        <v>5.94</v>
      </c>
      <c r="N45" s="5">
        <v>85.51863041289023</v>
      </c>
      <c r="O45" s="5">
        <v>6.1092475827643655</v>
      </c>
      <c r="P45" s="5">
        <v>450.0</v>
      </c>
      <c r="Q45" s="5">
        <v>5.373110008176007</v>
      </c>
      <c r="R45" s="5">
        <v>215.53213315068496</v>
      </c>
      <c r="S45" s="5">
        <v>3.0</v>
      </c>
      <c r="T45" s="5">
        <v>5.373110008176007</v>
      </c>
      <c r="U45" s="5">
        <v>34.71043986104912</v>
      </c>
      <c r="V45" s="5">
        <v>12.2585</v>
      </c>
      <c r="W45" s="7">
        <v>2.50621957392003</v>
      </c>
      <c r="X45" s="5">
        <v>-0.14951690361805275</v>
      </c>
      <c r="Y45" s="5">
        <v>-0.14951690361805275</v>
      </c>
      <c r="Z45" s="5">
        <v>-0.14951690361805275</v>
      </c>
      <c r="AA45" s="5">
        <v>-0.14951690361805275</v>
      </c>
      <c r="AB45" s="5">
        <v>2.533793081250521</v>
      </c>
      <c r="AC45" s="5">
        <v>12.60121302627936</v>
      </c>
      <c r="AD45" s="7">
        <v>2.50621957392003</v>
      </c>
      <c r="AE45" s="8">
        <v>2.5827042448563153</v>
      </c>
      <c r="AF45" s="9">
        <f t="shared" si="9"/>
        <v>-0.07648467094</v>
      </c>
      <c r="AG45" s="10">
        <f t="shared" si="10"/>
        <v>0.07648467094</v>
      </c>
      <c r="AH45" s="10">
        <f t="shared" si="11"/>
        <v>0.005849904888</v>
      </c>
      <c r="AI45" s="10">
        <f t="shared" si="12"/>
        <v>0.03051794493</v>
      </c>
    </row>
    <row r="46" ht="15.75" customHeight="1">
      <c r="A46" s="4" t="s">
        <v>79</v>
      </c>
      <c r="B46" s="5">
        <v>5478.0</v>
      </c>
      <c r="C46" s="6">
        <v>8.608495349823023</v>
      </c>
      <c r="D46" s="5">
        <v>0.0</v>
      </c>
      <c r="E46" s="5">
        <v>1.0</v>
      </c>
      <c r="F46" s="5"/>
      <c r="G46" s="5"/>
      <c r="H46" s="5">
        <v>0.0</v>
      </c>
      <c r="I46" s="5">
        <v>51.12076538928211</v>
      </c>
      <c r="J46" s="5">
        <v>3.934190782360991</v>
      </c>
      <c r="K46" s="5">
        <v>151.0</v>
      </c>
      <c r="L46" s="5">
        <v>5.017279836814924</v>
      </c>
      <c r="M46" s="5">
        <v>5.23</v>
      </c>
      <c r="N46" s="5">
        <v>79.49152542372882</v>
      </c>
      <c r="O46" s="5">
        <v>4.23410650459726</v>
      </c>
      <c r="P46" s="5">
        <v>69.0</v>
      </c>
      <c r="Q46" s="5">
        <v>5.238922285625345</v>
      </c>
      <c r="R46" s="5">
        <v>188.4668794520548</v>
      </c>
      <c r="S46" s="5">
        <v>2.0</v>
      </c>
      <c r="T46" s="5">
        <v>5.238922285625345</v>
      </c>
      <c r="U46" s="5">
        <v>39.531052799242936</v>
      </c>
      <c r="V46" s="5">
        <v>2.1912000000000003</v>
      </c>
      <c r="W46" s="7">
        <v>0.7844493389667315</v>
      </c>
      <c r="X46" s="5">
        <v>-1.0886777951517372</v>
      </c>
      <c r="Y46" s="5">
        <v>-1.0886777951517372</v>
      </c>
      <c r="Z46" s="5">
        <v>-1.0886777951517372</v>
      </c>
      <c r="AA46" s="5">
        <v>-1.0886777951517372</v>
      </c>
      <c r="AB46" s="5">
        <v>0.9833110584922136</v>
      </c>
      <c r="AC46" s="5">
        <v>2.6732930338906984</v>
      </c>
      <c r="AD46" s="7">
        <v>0.7844493389667315</v>
      </c>
      <c r="AE46" s="8">
        <v>1.025566851565979</v>
      </c>
      <c r="AF46" s="9">
        <f t="shared" si="9"/>
        <v>-0.2411175126</v>
      </c>
      <c r="AG46" s="10">
        <f t="shared" si="10"/>
        <v>0.2411175126</v>
      </c>
      <c r="AH46" s="10">
        <f t="shared" si="11"/>
        <v>0.05813765488</v>
      </c>
      <c r="AI46" s="10">
        <f t="shared" si="12"/>
        <v>0.3073716818</v>
      </c>
    </row>
    <row r="47" ht="15.75" customHeight="1">
      <c r="A47" s="4" t="s">
        <v>80</v>
      </c>
      <c r="B47" s="5">
        <v>37818.0</v>
      </c>
      <c r="C47" s="6">
        <v>10.540540458741166</v>
      </c>
      <c r="D47" s="5">
        <v>33.03717806335607</v>
      </c>
      <c r="E47" s="5">
        <v>2.0</v>
      </c>
      <c r="F47" s="5">
        <v>3.4976335353004413</v>
      </c>
      <c r="G47" s="5">
        <v>0.030268929085961262</v>
      </c>
      <c r="H47" s="5">
        <v>1091.4551343898956</v>
      </c>
      <c r="I47" s="5">
        <v>29.080598336240513</v>
      </c>
      <c r="J47" s="5">
        <v>3.3700712279777347</v>
      </c>
      <c r="K47" s="5">
        <v>630.0</v>
      </c>
      <c r="L47" s="5">
        <v>6.4457198193855785</v>
      </c>
      <c r="M47" s="5">
        <v>6.5</v>
      </c>
      <c r="N47" s="5">
        <v>94.08892582588821</v>
      </c>
      <c r="O47" s="5">
        <v>6.68586094706836</v>
      </c>
      <c r="P47" s="5">
        <v>801.0</v>
      </c>
      <c r="Q47" s="5">
        <v>5.844226600015272</v>
      </c>
      <c r="R47" s="5">
        <v>345.2354334246576</v>
      </c>
      <c r="S47" s="5">
        <v>4.0</v>
      </c>
      <c r="T47" s="5">
        <v>5.844226600015272</v>
      </c>
      <c r="U47" s="5">
        <v>30.51203844063574</v>
      </c>
      <c r="V47" s="5">
        <v>16.26174</v>
      </c>
      <c r="W47" s="7">
        <v>2.7888151094644993</v>
      </c>
      <c r="X47" s="5">
        <v>-2.2935920334976743</v>
      </c>
      <c r="Y47" s="5">
        <v>-2.2935920334976743</v>
      </c>
      <c r="Z47" s="5">
        <v>-2.2935920334976743</v>
      </c>
      <c r="AA47" s="5">
        <v>-2.2935920334976743</v>
      </c>
      <c r="AB47" s="5">
        <v>3.213382887523648</v>
      </c>
      <c r="AC47" s="5">
        <v>24.863053031279808</v>
      </c>
      <c r="AD47" s="7">
        <v>2.7888151094644993</v>
      </c>
      <c r="AE47" s="8">
        <v>3.264128273318267</v>
      </c>
      <c r="AF47" s="9">
        <f t="shared" si="9"/>
        <v>-0.4753131639</v>
      </c>
      <c r="AG47" s="10">
        <f t="shared" si="10"/>
        <v>0.4753131639</v>
      </c>
      <c r="AH47" s="10">
        <f t="shared" si="11"/>
        <v>0.2259226037</v>
      </c>
      <c r="AI47" s="10">
        <f t="shared" si="12"/>
        <v>0.1704355238</v>
      </c>
    </row>
    <row r="48" ht="15.75" customHeight="1">
      <c r="A48" s="4" t="s">
        <v>81</v>
      </c>
      <c r="B48" s="5">
        <v>18683.0</v>
      </c>
      <c r="C48" s="6">
        <v>9.835369298459838</v>
      </c>
      <c r="D48" s="5">
        <v>37.49933094256811</v>
      </c>
      <c r="E48" s="5">
        <v>2.0</v>
      </c>
      <c r="F48" s="5">
        <v>3.624323091285686</v>
      </c>
      <c r="G48" s="5">
        <v>0.026667142449329148</v>
      </c>
      <c r="H48" s="5">
        <v>1406.1998211402458</v>
      </c>
      <c r="I48" s="5">
        <v>79.3660881054571</v>
      </c>
      <c r="J48" s="5">
        <v>4.374071175072691</v>
      </c>
      <c r="K48" s="5">
        <v>46.0</v>
      </c>
      <c r="L48" s="5">
        <v>3.828641396489095</v>
      </c>
      <c r="M48" s="5">
        <v>5.76</v>
      </c>
      <c r="N48" s="5">
        <v>65.23560209424085</v>
      </c>
      <c r="O48" s="5">
        <v>5.783825182329737</v>
      </c>
      <c r="P48" s="5">
        <v>325.0</v>
      </c>
      <c r="Q48" s="5">
        <v>5.236285867873064</v>
      </c>
      <c r="R48" s="5">
        <v>187.97065643835614</v>
      </c>
      <c r="S48" s="5">
        <v>2.0</v>
      </c>
      <c r="T48" s="5">
        <v>5.236285867873064</v>
      </c>
      <c r="U48" s="5">
        <v>36.170747918854346</v>
      </c>
      <c r="V48" s="5">
        <v>9.52833</v>
      </c>
      <c r="W48" s="7">
        <v>2.254269466213935</v>
      </c>
      <c r="X48" s="5">
        <v>-0.03899091710339345</v>
      </c>
      <c r="Y48" s="5">
        <v>-0.03899091710339345</v>
      </c>
      <c r="Z48" s="5">
        <v>-0.03899091710339345</v>
      </c>
      <c r="AA48" s="5">
        <v>-0.03899091710339345</v>
      </c>
      <c r="AB48" s="5">
        <v>2.261483676216101</v>
      </c>
      <c r="AC48" s="5">
        <v>9.597317921059908</v>
      </c>
      <c r="AD48" s="7">
        <v>2.254269466213935</v>
      </c>
      <c r="AE48" s="8">
        <v>2.3091845251794045</v>
      </c>
      <c r="AF48" s="9">
        <f t="shared" si="9"/>
        <v>-0.05491505897</v>
      </c>
      <c r="AG48" s="10">
        <f t="shared" si="10"/>
        <v>0.05491505897</v>
      </c>
      <c r="AH48" s="10">
        <f t="shared" si="11"/>
        <v>0.003015663701</v>
      </c>
      <c r="AI48" s="10">
        <f t="shared" si="12"/>
        <v>0.0243604679</v>
      </c>
    </row>
    <row r="49" ht="15.75" customHeight="1">
      <c r="A49" s="4" t="s">
        <v>82</v>
      </c>
      <c r="B49" s="5">
        <v>21084.0</v>
      </c>
      <c r="C49" s="6">
        <v>9.956269737975097</v>
      </c>
      <c r="D49" s="5">
        <v>34.557010055018026</v>
      </c>
      <c r="E49" s="5">
        <v>2.0</v>
      </c>
      <c r="F49" s="5">
        <v>3.542610425581503</v>
      </c>
      <c r="G49" s="5">
        <v>0.028937688718089483</v>
      </c>
      <c r="H49" s="5">
        <v>1194.1869439426168</v>
      </c>
      <c r="I49" s="5">
        <v>28.406912842450023</v>
      </c>
      <c r="J49" s="5">
        <v>3.3466325254931895</v>
      </c>
      <c r="K49" s="5">
        <v>1929.0</v>
      </c>
      <c r="L49" s="5">
        <v>7.564757012905729</v>
      </c>
      <c r="M49" s="5">
        <v>6.57</v>
      </c>
      <c r="N49" s="5">
        <v>94.10074698333652</v>
      </c>
      <c r="O49" s="5">
        <v>6.432940092739179</v>
      </c>
      <c r="P49" s="5">
        <v>622.0</v>
      </c>
      <c r="Q49" s="5">
        <v>5.865840377349503</v>
      </c>
      <c r="R49" s="5">
        <v>352.77849863013705</v>
      </c>
      <c r="S49" s="5">
        <v>5.0</v>
      </c>
      <c r="T49" s="5">
        <v>5.865840377349503</v>
      </c>
      <c r="U49" s="5">
        <v>29.874808535785714</v>
      </c>
      <c r="V49" s="5">
        <v>20.45148</v>
      </c>
      <c r="W49" s="7">
        <v>3.018055251508252</v>
      </c>
      <c r="X49" s="5">
        <v>2.0558534582827437</v>
      </c>
      <c r="Y49" s="5">
        <v>2.0558534582827437</v>
      </c>
      <c r="Z49" s="5">
        <v>2.0558534582827437</v>
      </c>
      <c r="AA49" s="5">
        <v>2.0558534582827437</v>
      </c>
      <c r="AB49" s="5">
        <v>2.6410823809145096</v>
      </c>
      <c r="AC49" s="5">
        <v>14.028379443405607</v>
      </c>
      <c r="AD49" s="7">
        <v>3.018055251508252</v>
      </c>
      <c r="AE49" s="8">
        <v>2.689220420601555</v>
      </c>
      <c r="AF49" s="9">
        <f t="shared" si="9"/>
        <v>0.3288348309</v>
      </c>
      <c r="AG49" s="10">
        <f t="shared" si="10"/>
        <v>0.3288348309</v>
      </c>
      <c r="AH49" s="10">
        <f t="shared" si="11"/>
        <v>0.108132346</v>
      </c>
      <c r="AI49" s="10">
        <f t="shared" si="12"/>
        <v>0.1089558684</v>
      </c>
    </row>
    <row r="50" ht="15.75" customHeight="1">
      <c r="A50" s="4" t="s">
        <v>83</v>
      </c>
      <c r="B50" s="5">
        <v>44082.0</v>
      </c>
      <c r="C50" s="6">
        <v>10.693806814848333</v>
      </c>
      <c r="D50" s="5">
        <v>29.37253300666939</v>
      </c>
      <c r="E50" s="5">
        <v>2.0</v>
      </c>
      <c r="F50" s="5">
        <v>3.380059986185894</v>
      </c>
      <c r="G50" s="5">
        <v>0.03404541241890639</v>
      </c>
      <c r="H50" s="5">
        <v>862.7456952278827</v>
      </c>
      <c r="I50" s="5">
        <v>17.15370237597923</v>
      </c>
      <c r="J50" s="5">
        <v>2.842214032294083</v>
      </c>
      <c r="K50" s="5">
        <v>119.0</v>
      </c>
      <c r="L50" s="5">
        <v>4.77912349311153</v>
      </c>
      <c r="M50" s="5">
        <v>5.24</v>
      </c>
      <c r="N50" s="5">
        <v>92.30613689212416</v>
      </c>
      <c r="O50" s="5">
        <v>6.84587987526405</v>
      </c>
      <c r="P50" s="5">
        <v>940.0</v>
      </c>
      <c r="Q50" s="5">
        <v>5.558089000131831</v>
      </c>
      <c r="R50" s="5">
        <v>259.3267890410959</v>
      </c>
      <c r="S50" s="5">
        <v>4.0</v>
      </c>
      <c r="T50" s="5">
        <v>5.558089000131831</v>
      </c>
      <c r="U50" s="5">
        <v>39.451941714030546</v>
      </c>
      <c r="V50" s="5">
        <v>19.8369</v>
      </c>
      <c r="W50" s="7">
        <v>2.9875438396484237</v>
      </c>
      <c r="X50" s="5">
        <v>-1.5456621241197395</v>
      </c>
      <c r="Y50" s="5">
        <v>-1.5456621241197395</v>
      </c>
      <c r="Z50" s="5">
        <v>-1.5456621241197395</v>
      </c>
      <c r="AA50" s="5">
        <v>-1.5456621241197395</v>
      </c>
      <c r="AB50" s="5">
        <v>3.27312712935828</v>
      </c>
      <c r="AC50" s="5">
        <v>26.393747087665314</v>
      </c>
      <c r="AD50" s="7">
        <v>2.9875438396484237</v>
      </c>
      <c r="AE50" s="8">
        <v>3.3245918903283895</v>
      </c>
      <c r="AF50" s="9">
        <f t="shared" si="9"/>
        <v>-0.3370480507</v>
      </c>
      <c r="AG50" s="10">
        <f t="shared" si="10"/>
        <v>0.3370480507</v>
      </c>
      <c r="AH50" s="10">
        <f t="shared" si="11"/>
        <v>0.1136013885</v>
      </c>
      <c r="AI50" s="10">
        <f t="shared" si="12"/>
        <v>0.1128177757</v>
      </c>
    </row>
    <row r="51" ht="15.75" customHeight="1">
      <c r="A51" s="4" t="s">
        <v>84</v>
      </c>
      <c r="B51" s="5">
        <v>7272.0</v>
      </c>
      <c r="C51" s="6">
        <v>8.891786635857315</v>
      </c>
      <c r="D51" s="5">
        <v>0.0</v>
      </c>
      <c r="E51" s="5">
        <v>1.0</v>
      </c>
      <c r="F51" s="5"/>
      <c r="G51" s="5"/>
      <c r="H51" s="5">
        <v>0.0</v>
      </c>
      <c r="I51" s="5">
        <v>149.44417432925982</v>
      </c>
      <c r="J51" s="5">
        <v>5.006922907235885</v>
      </c>
      <c r="K51" s="5">
        <v>35.0</v>
      </c>
      <c r="L51" s="5">
        <v>3.5553480614894135</v>
      </c>
      <c r="M51" s="5">
        <v>6.11</v>
      </c>
      <c r="N51" s="5">
        <v>86.86305732484077</v>
      </c>
      <c r="O51" s="5">
        <v>5.3471075307174685</v>
      </c>
      <c r="P51" s="5">
        <v>210.0</v>
      </c>
      <c r="Q51" s="5">
        <v>5.232870737863125</v>
      </c>
      <c r="R51" s="5">
        <v>187.32980712328765</v>
      </c>
      <c r="S51" s="5">
        <v>2.0</v>
      </c>
      <c r="T51" s="5">
        <v>5.232870737863125</v>
      </c>
      <c r="U51" s="5">
        <v>36.21510915863036</v>
      </c>
      <c r="V51" s="5">
        <v>3.409</v>
      </c>
      <c r="W51" s="7">
        <v>1.226418993155766</v>
      </c>
      <c r="X51" s="5">
        <v>0.14196617460036112</v>
      </c>
      <c r="Y51" s="5">
        <v>0.14196617460036112</v>
      </c>
      <c r="Z51" s="5">
        <v>0.14196617460036112</v>
      </c>
      <c r="AA51" s="5">
        <v>0.14196617460036112</v>
      </c>
      <c r="AB51" s="5">
        <v>1.2002813571874784</v>
      </c>
      <c r="AC51" s="5">
        <v>3.3210511929216806</v>
      </c>
      <c r="AD51" s="7">
        <v>1.226418993155766</v>
      </c>
      <c r="AE51" s="8">
        <v>1.243825068247625</v>
      </c>
      <c r="AF51" s="9">
        <f t="shared" si="9"/>
        <v>-0.01740607509</v>
      </c>
      <c r="AG51" s="10">
        <f t="shared" si="10"/>
        <v>0.01740607509</v>
      </c>
      <c r="AH51" s="10">
        <f t="shared" si="11"/>
        <v>0.0003029714501</v>
      </c>
      <c r="AI51" s="10">
        <f t="shared" si="12"/>
        <v>0.01419260073</v>
      </c>
    </row>
    <row r="52" ht="15.75" customHeight="1">
      <c r="A52" s="4" t="s">
        <v>85</v>
      </c>
      <c r="B52" s="5">
        <v>40955.0</v>
      </c>
      <c r="C52" s="6">
        <v>10.620229181949702</v>
      </c>
      <c r="D52" s="5">
        <v>33.20717861067025</v>
      </c>
      <c r="E52" s="5">
        <v>2.0</v>
      </c>
      <c r="F52" s="5">
        <v>3.5027660757625325</v>
      </c>
      <c r="G52" s="5">
        <v>0.030113970588235294</v>
      </c>
      <c r="H52" s="5">
        <v>1102.7167112809557</v>
      </c>
      <c r="I52" s="5">
        <v>79.67372877569827</v>
      </c>
      <c r="J52" s="5">
        <v>4.377939905054663</v>
      </c>
      <c r="K52" s="5">
        <v>148.0</v>
      </c>
      <c r="L52" s="5">
        <v>4.997212273764115</v>
      </c>
      <c r="M52" s="5">
        <v>4.95</v>
      </c>
      <c r="N52" s="5">
        <v>87.57461861596285</v>
      </c>
      <c r="O52" s="5">
        <v>6.854354502255021</v>
      </c>
      <c r="P52" s="5">
        <v>948.0</v>
      </c>
      <c r="Q52" s="5">
        <v>5.2468950458124315</v>
      </c>
      <c r="R52" s="5">
        <v>189.97548657534247</v>
      </c>
      <c r="S52" s="5">
        <v>2.0</v>
      </c>
      <c r="T52" s="5">
        <v>5.2468950458124315</v>
      </c>
      <c r="U52" s="5">
        <v>35.51290087839383</v>
      </c>
      <c r="V52" s="5">
        <v>23.34435</v>
      </c>
      <c r="W52" s="7">
        <v>3.150354984814024</v>
      </c>
      <c r="X52" s="5">
        <v>-0.3014928795717205</v>
      </c>
      <c r="Y52" s="5">
        <v>-0.3014928795717205</v>
      </c>
      <c r="Z52" s="5">
        <v>-0.3014928795717205</v>
      </c>
      <c r="AA52" s="5">
        <v>-0.3014928795717205</v>
      </c>
      <c r="AB52" s="5">
        <v>3.2061365339113306</v>
      </c>
      <c r="AC52" s="5">
        <v>24.68353775822987</v>
      </c>
      <c r="AD52" s="7">
        <v>3.150354984814024</v>
      </c>
      <c r="AE52" s="8">
        <v>3.2572709595778484</v>
      </c>
      <c r="AF52" s="9">
        <f t="shared" si="9"/>
        <v>-0.1069159748</v>
      </c>
      <c r="AG52" s="10">
        <f t="shared" si="10"/>
        <v>0.1069159748</v>
      </c>
      <c r="AH52" s="10">
        <f t="shared" si="11"/>
        <v>0.01143102566</v>
      </c>
      <c r="AI52" s="10">
        <f t="shared" si="12"/>
        <v>0.03393775472</v>
      </c>
    </row>
    <row r="53" ht="15.75" customHeight="1">
      <c r="A53" s="4" t="s">
        <v>86</v>
      </c>
      <c r="B53" s="5">
        <v>4974.0</v>
      </c>
      <c r="C53" s="6">
        <v>8.51197962436335</v>
      </c>
      <c r="D53" s="5">
        <v>0.0</v>
      </c>
      <c r="E53" s="5">
        <v>1.0</v>
      </c>
      <c r="F53" s="5"/>
      <c r="G53" s="5"/>
      <c r="H53" s="5">
        <v>0.0</v>
      </c>
      <c r="I53" s="5">
        <v>10.8973221835368</v>
      </c>
      <c r="J53" s="5">
        <v>2.388517087817821</v>
      </c>
      <c r="K53" s="5">
        <v>697.0</v>
      </c>
      <c r="L53" s="5">
        <v>6.546785410760524</v>
      </c>
      <c r="M53" s="5">
        <v>6.36</v>
      </c>
      <c r="N53" s="5">
        <v>94.25939050318922</v>
      </c>
      <c r="O53" s="5">
        <v>5.003946305945459</v>
      </c>
      <c r="P53" s="5">
        <v>149.0</v>
      </c>
      <c r="Q53" s="5">
        <v>5.7707351820393695</v>
      </c>
      <c r="R53" s="5">
        <v>320.77347287671233</v>
      </c>
      <c r="S53" s="5">
        <v>4.0</v>
      </c>
      <c r="T53" s="5">
        <v>5.7707351820393695</v>
      </c>
      <c r="U53" s="5">
        <v>31.87679648669092</v>
      </c>
      <c r="V53" s="5">
        <v>2.6362200000000002</v>
      </c>
      <c r="W53" s="7">
        <v>0.9693460729452434</v>
      </c>
      <c r="X53" s="5">
        <v>-0.044141813032743366</v>
      </c>
      <c r="Y53" s="5">
        <v>-0.044141813032743366</v>
      </c>
      <c r="Z53" s="5">
        <v>-0.044141813032743366</v>
      </c>
      <c r="AA53" s="5">
        <v>-0.044141813032743366</v>
      </c>
      <c r="AB53" s="5">
        <v>0.977285459345189</v>
      </c>
      <c r="AC53" s="5">
        <v>2.6572332750916403</v>
      </c>
      <c r="AD53" s="7">
        <v>0.9693460729452434</v>
      </c>
      <c r="AE53" s="8">
        <v>1.019075863071363</v>
      </c>
      <c r="AF53" s="9">
        <f t="shared" si="9"/>
        <v>-0.04972979013</v>
      </c>
      <c r="AG53" s="10">
        <f t="shared" si="10"/>
        <v>0.04972979013</v>
      </c>
      <c r="AH53" s="10">
        <f t="shared" si="11"/>
        <v>0.002473052026</v>
      </c>
      <c r="AI53" s="10">
        <f t="shared" si="12"/>
        <v>0.05130241047</v>
      </c>
    </row>
    <row r="54" ht="15.75" customHeight="1">
      <c r="A54" s="4" t="s">
        <v>87</v>
      </c>
      <c r="B54" s="5">
        <v>73138.0</v>
      </c>
      <c r="C54" s="6">
        <v>11.200103346511339</v>
      </c>
      <c r="D54" s="5">
        <v>24.461975990593128</v>
      </c>
      <c r="E54" s="5">
        <v>2.0</v>
      </c>
      <c r="F54" s="5">
        <v>3.1971199115665754</v>
      </c>
      <c r="G54" s="5">
        <v>0.04087977195237828</v>
      </c>
      <c r="H54" s="5">
        <v>598.3882693643546</v>
      </c>
      <c r="I54" s="5">
        <v>45.64884041749904</v>
      </c>
      <c r="J54" s="5">
        <v>3.8209782051301597</v>
      </c>
      <c r="K54" s="5">
        <v>498.0</v>
      </c>
      <c r="L54" s="5">
        <v>6.210600077024653</v>
      </c>
      <c r="M54" s="5">
        <v>5.2</v>
      </c>
      <c r="N54" s="5">
        <v>92.1126592118639</v>
      </c>
      <c r="O54" s="5">
        <v>7.19668657083435</v>
      </c>
      <c r="P54" s="5">
        <v>1335.0</v>
      </c>
      <c r="Q54" s="5">
        <v>5.458723413700337</v>
      </c>
      <c r="R54" s="5">
        <v>234.79749369863012</v>
      </c>
      <c r="S54" s="5">
        <v>3.0</v>
      </c>
      <c r="T54" s="5">
        <v>5.458723413700337</v>
      </c>
      <c r="U54" s="5">
        <v>34.001413656687944</v>
      </c>
      <c r="V54" s="5">
        <v>43.882799999999996</v>
      </c>
      <c r="W54" s="7">
        <v>3.781522443763211</v>
      </c>
      <c r="X54" s="5">
        <v>-0.7895712193584253</v>
      </c>
      <c r="Y54" s="5">
        <v>-0.7895712193584253</v>
      </c>
      <c r="Z54" s="5">
        <v>-0.7895712193584253</v>
      </c>
      <c r="AA54" s="5">
        <v>-0.7895712193584253</v>
      </c>
      <c r="AB54" s="5">
        <v>3.9271099892272225</v>
      </c>
      <c r="AC54" s="5">
        <v>50.760068342347374</v>
      </c>
      <c r="AD54" s="7">
        <v>3.781522443763211</v>
      </c>
      <c r="AE54" s="8">
        <v>3.9807721996958105</v>
      </c>
      <c r="AF54" s="9">
        <f t="shared" si="9"/>
        <v>-0.1992497559</v>
      </c>
      <c r="AG54" s="10">
        <f t="shared" si="10"/>
        <v>0.1992497559</v>
      </c>
      <c r="AH54" s="10">
        <f t="shared" si="11"/>
        <v>0.03970046524</v>
      </c>
      <c r="AI54" s="10">
        <f t="shared" si="12"/>
        <v>0.05269035392</v>
      </c>
    </row>
    <row r="55" ht="15.75" customHeight="1">
      <c r="A55" s="4" t="s">
        <v>88</v>
      </c>
      <c r="B55" s="5">
        <v>20349.0</v>
      </c>
      <c r="C55" s="6">
        <v>9.920787049614189</v>
      </c>
      <c r="D55" s="5">
        <v>0.0</v>
      </c>
      <c r="E55" s="5">
        <v>1.0</v>
      </c>
      <c r="F55" s="5"/>
      <c r="G55" s="5"/>
      <c r="H55" s="5">
        <v>0.0</v>
      </c>
      <c r="I55" s="5">
        <v>136.86674036310748</v>
      </c>
      <c r="J55" s="5">
        <v>4.919007754370846</v>
      </c>
      <c r="K55" s="5">
        <v>7.0</v>
      </c>
      <c r="L55" s="5">
        <v>1.9459101490553132</v>
      </c>
      <c r="M55" s="5">
        <v>4.97</v>
      </c>
      <c r="N55" s="5">
        <v>44.41631504922644</v>
      </c>
      <c r="O55" s="5">
        <v>6.091309882077698</v>
      </c>
      <c r="P55" s="5">
        <v>442.0</v>
      </c>
      <c r="Q55" s="5">
        <v>4.772255171332941</v>
      </c>
      <c r="R55" s="5">
        <v>118.18547013698631</v>
      </c>
      <c r="S55" s="5">
        <v>1.0</v>
      </c>
      <c r="T55" s="5">
        <v>4.772255171332941</v>
      </c>
      <c r="U55" s="5">
        <v>43.15325396751754</v>
      </c>
      <c r="V55" s="5">
        <v>9.97101</v>
      </c>
      <c r="W55" s="7">
        <v>2.2996818827545873</v>
      </c>
      <c r="X55" s="5">
        <v>0.37099143640278853</v>
      </c>
      <c r="Y55" s="5">
        <v>0.37099143640278853</v>
      </c>
      <c r="Z55" s="5">
        <v>0.37099143640278853</v>
      </c>
      <c r="AA55" s="5">
        <v>0.37099143640278853</v>
      </c>
      <c r="AB55" s="5">
        <v>2.2319881412718785</v>
      </c>
      <c r="AC55" s="5">
        <v>9.318373919062672</v>
      </c>
      <c r="AD55" s="7">
        <v>2.2996818827545873</v>
      </c>
      <c r="AE55" s="8">
        <v>2.28011451287959</v>
      </c>
      <c r="AF55" s="9">
        <f t="shared" si="9"/>
        <v>0.01956736987</v>
      </c>
      <c r="AG55" s="10">
        <f t="shared" si="10"/>
        <v>0.01956736987</v>
      </c>
      <c r="AH55" s="10">
        <f t="shared" si="11"/>
        <v>0.0003828819638</v>
      </c>
      <c r="AI55" s="10">
        <f t="shared" si="12"/>
        <v>0.008508728978</v>
      </c>
    </row>
    <row r="56" ht="15.75" customHeight="1">
      <c r="A56" s="4" t="s">
        <v>89</v>
      </c>
      <c r="B56" s="5">
        <v>110333.0</v>
      </c>
      <c r="C56" s="6">
        <v>11.61125834453849</v>
      </c>
      <c r="D56" s="5">
        <v>21.707014220586768</v>
      </c>
      <c r="E56" s="5">
        <v>2.0</v>
      </c>
      <c r="F56" s="5">
        <v>3.077635444288662</v>
      </c>
      <c r="G56" s="5">
        <v>0.04606805845511482</v>
      </c>
      <c r="H56" s="5">
        <v>471.19446637275615</v>
      </c>
      <c r="I56" s="5">
        <v>36.602183476345964</v>
      </c>
      <c r="J56" s="5">
        <v>3.6001078964515236</v>
      </c>
      <c r="K56" s="5">
        <v>414.0</v>
      </c>
      <c r="L56" s="5">
        <v>6.025865973825314</v>
      </c>
      <c r="M56" s="5">
        <v>5.03</v>
      </c>
      <c r="N56" s="5">
        <v>80.6240141955836</v>
      </c>
      <c r="O56" s="5">
        <v>7.762596048540069</v>
      </c>
      <c r="P56" s="5">
        <v>2351.0</v>
      </c>
      <c r="Q56" s="5">
        <v>5.211234006892997</v>
      </c>
      <c r="R56" s="5">
        <v>183.32013698630135</v>
      </c>
      <c r="S56" s="5">
        <v>2.0</v>
      </c>
      <c r="T56" s="5">
        <v>5.211234006892997</v>
      </c>
      <c r="U56" s="5">
        <v>41.44874794836213</v>
      </c>
      <c r="V56" s="5">
        <v>65.09647</v>
      </c>
      <c r="W56" s="7">
        <v>4.175870323473982</v>
      </c>
      <c r="X56" s="5">
        <v>-1.0570269107781032</v>
      </c>
      <c r="Y56" s="5">
        <v>-1.0570269107781032</v>
      </c>
      <c r="Z56" s="5">
        <v>-1.0570269107781032</v>
      </c>
      <c r="AA56" s="5">
        <v>-1.0570269107781032</v>
      </c>
      <c r="AB56" s="5">
        <v>4.369517273144316</v>
      </c>
      <c r="AC56" s="5">
        <v>79.00548442387029</v>
      </c>
      <c r="AD56" s="7">
        <v>4.175870323473982</v>
      </c>
      <c r="AE56" s="8">
        <v>4.424998743515432</v>
      </c>
      <c r="AF56" s="9">
        <f t="shared" si="9"/>
        <v>-0.24912842</v>
      </c>
      <c r="AG56" s="10">
        <f t="shared" si="10"/>
        <v>0.24912842</v>
      </c>
      <c r="AH56" s="10">
        <f t="shared" si="11"/>
        <v>0.06206496967</v>
      </c>
      <c r="AI56" s="10">
        <f t="shared" si="12"/>
        <v>0.05965904129</v>
      </c>
    </row>
    <row r="57" ht="15.75" customHeight="1">
      <c r="A57" s="4" t="s">
        <v>90</v>
      </c>
      <c r="B57" s="5">
        <v>25530.0</v>
      </c>
      <c r="C57" s="6">
        <v>10.14760951023553</v>
      </c>
      <c r="D57" s="5">
        <v>73.70544457500979</v>
      </c>
      <c r="E57" s="5">
        <v>4.0</v>
      </c>
      <c r="F57" s="5">
        <v>4.300076671297206</v>
      </c>
      <c r="G57" s="5">
        <v>0.01356751873306053</v>
      </c>
      <c r="H57" s="5">
        <v>5432.4925599998405</v>
      </c>
      <c r="I57" s="5">
        <v>108.8013220694545</v>
      </c>
      <c r="J57" s="5">
        <v>4.689523485721677</v>
      </c>
      <c r="K57" s="5">
        <v>112.0</v>
      </c>
      <c r="L57" s="5">
        <v>4.718498871295094</v>
      </c>
      <c r="M57" s="5">
        <v>4.63</v>
      </c>
      <c r="N57" s="5">
        <v>88.68563685636856</v>
      </c>
      <c r="O57" s="5">
        <v>7.1284959456800365</v>
      </c>
      <c r="P57" s="5">
        <v>1247.0</v>
      </c>
      <c r="Q57" s="5">
        <v>5.531843216166281</v>
      </c>
      <c r="R57" s="5">
        <v>252.60909534246574</v>
      </c>
      <c r="S57" s="5">
        <v>4.0</v>
      </c>
      <c r="T57" s="5">
        <v>5.531843216166281</v>
      </c>
      <c r="U57" s="5">
        <v>38.97236203765285</v>
      </c>
      <c r="V57" s="5">
        <v>9.956700000000001</v>
      </c>
      <c r="W57" s="7">
        <v>2.2982456913949476</v>
      </c>
      <c r="X57" s="5">
        <v>-1.9801068601770844</v>
      </c>
      <c r="Y57" s="5">
        <v>-1.9801068601770844</v>
      </c>
      <c r="Z57" s="5">
        <v>-1.9801068601770844</v>
      </c>
      <c r="AA57" s="5">
        <v>-1.9801068601770844</v>
      </c>
      <c r="AB57" s="5">
        <v>2.6652679167553823</v>
      </c>
      <c r="AC57" s="5">
        <v>14.371799476127977</v>
      </c>
      <c r="AD57" s="7">
        <v>2.2982456913949476</v>
      </c>
      <c r="AE57" s="8">
        <v>2.714323782092656</v>
      </c>
      <c r="AF57" s="9">
        <f t="shared" si="9"/>
        <v>-0.4160780907</v>
      </c>
      <c r="AG57" s="10">
        <f t="shared" si="10"/>
        <v>0.4160780907</v>
      </c>
      <c r="AH57" s="10">
        <f t="shared" si="11"/>
        <v>0.1731209776</v>
      </c>
      <c r="AI57" s="10">
        <f t="shared" si="12"/>
        <v>0.1810416059</v>
      </c>
    </row>
    <row r="58" ht="15.75" customHeight="1">
      <c r="A58" s="4" t="s">
        <v>91</v>
      </c>
      <c r="B58" s="5">
        <v>43913.0</v>
      </c>
      <c r="C58" s="6">
        <v>10.689965682788792</v>
      </c>
      <c r="D58" s="5">
        <v>40.83301072575319</v>
      </c>
      <c r="E58" s="5">
        <v>3.0</v>
      </c>
      <c r="F58" s="5">
        <v>3.7094908406916627</v>
      </c>
      <c r="G58" s="5">
        <v>0.02448998940382578</v>
      </c>
      <c r="H58" s="5">
        <v>1667.334764929475</v>
      </c>
      <c r="I58" s="5">
        <v>36.024027915872644</v>
      </c>
      <c r="J58" s="5">
        <v>3.584186157923261</v>
      </c>
      <c r="K58" s="5">
        <v>1469.0</v>
      </c>
      <c r="L58" s="5">
        <v>7.292337176173877</v>
      </c>
      <c r="M58" s="5">
        <v>6.03</v>
      </c>
      <c r="N58" s="5">
        <v>94.07749077490774</v>
      </c>
      <c r="O58" s="5">
        <v>7.573017256052546</v>
      </c>
      <c r="P58" s="5">
        <v>1945.0</v>
      </c>
      <c r="Q58" s="5">
        <v>5.7524090872913405</v>
      </c>
      <c r="R58" s="5">
        <v>314.9484854794521</v>
      </c>
      <c r="S58" s="5">
        <v>4.0</v>
      </c>
      <c r="T58" s="5">
        <v>5.7524090872913405</v>
      </c>
      <c r="U58" s="5">
        <v>31.832787998690453</v>
      </c>
      <c r="V58" s="5">
        <v>28.982580000000002</v>
      </c>
      <c r="W58" s="7">
        <v>3.3666949598449896</v>
      </c>
      <c r="X58" s="5">
        <v>-0.36646752434390484</v>
      </c>
      <c r="Y58" s="5">
        <v>-0.36646752434390484</v>
      </c>
      <c r="Z58" s="5">
        <v>-0.36646752434390484</v>
      </c>
      <c r="AA58" s="5">
        <v>-0.36646752434390484</v>
      </c>
      <c r="AB58" s="5">
        <v>3.4343147061979398</v>
      </c>
      <c r="AC58" s="5">
        <v>31.01015421576737</v>
      </c>
      <c r="AD58" s="7">
        <v>3.3666949598449896</v>
      </c>
      <c r="AE58" s="8">
        <v>3.485697694087802</v>
      </c>
      <c r="AF58" s="9">
        <f t="shared" si="9"/>
        <v>-0.1190027342</v>
      </c>
      <c r="AG58" s="10">
        <f t="shared" si="10"/>
        <v>0.1190027342</v>
      </c>
      <c r="AH58" s="10">
        <f t="shared" si="11"/>
        <v>0.01416165076</v>
      </c>
      <c r="AI58" s="10">
        <f t="shared" si="12"/>
        <v>0.03534704975</v>
      </c>
    </row>
    <row r="59" ht="15.75" customHeight="1">
      <c r="A59" s="4" t="s">
        <v>92</v>
      </c>
      <c r="B59" s="5">
        <v>12319.0</v>
      </c>
      <c r="C59" s="6">
        <v>9.418898064961974</v>
      </c>
      <c r="D59" s="5">
        <v>0.0</v>
      </c>
      <c r="E59" s="5">
        <v>1.0</v>
      </c>
      <c r="F59" s="5"/>
      <c r="G59" s="5"/>
      <c r="H59" s="5">
        <v>0.0</v>
      </c>
      <c r="I59" s="5">
        <v>22.691560592508534</v>
      </c>
      <c r="J59" s="5">
        <v>3.121993075294311</v>
      </c>
      <c r="K59" s="5">
        <v>165.0</v>
      </c>
      <c r="L59" s="5">
        <v>5.10594547390058</v>
      </c>
      <c r="M59" s="5">
        <v>4.44</v>
      </c>
      <c r="N59" s="5">
        <v>73.79518072289156</v>
      </c>
      <c r="O59" s="5">
        <v>5.393627546352362</v>
      </c>
      <c r="P59" s="5">
        <v>220.0</v>
      </c>
      <c r="Q59" s="5">
        <v>4.770523636351052</v>
      </c>
      <c r="R59" s="5">
        <v>117.98100493150685</v>
      </c>
      <c r="S59" s="5">
        <v>1.0</v>
      </c>
      <c r="T59" s="5">
        <v>4.770523636351052</v>
      </c>
      <c r="U59" s="5">
        <v>44.927361103003356</v>
      </c>
      <c r="V59" s="5">
        <v>6.58</v>
      </c>
      <c r="W59" s="7">
        <v>1.884034745337226</v>
      </c>
      <c r="X59" s="5">
        <v>-0.005860488254946369</v>
      </c>
      <c r="Y59" s="5">
        <v>-0.005860488254946369</v>
      </c>
      <c r="Z59" s="5">
        <v>-0.005860488254946369</v>
      </c>
      <c r="AA59" s="5">
        <v>-0.005860488254946369</v>
      </c>
      <c r="AB59" s="5">
        <v>1.8851181165362545</v>
      </c>
      <c r="AC59" s="5">
        <v>6.587132445334928</v>
      </c>
      <c r="AD59" s="7">
        <v>1.884034745337226</v>
      </c>
      <c r="AE59" s="8">
        <v>1.9309480642904513</v>
      </c>
      <c r="AF59" s="9">
        <f t="shared" si="9"/>
        <v>-0.04691331895</v>
      </c>
      <c r="AG59" s="10">
        <f t="shared" si="10"/>
        <v>0.04691331895</v>
      </c>
      <c r="AH59" s="10">
        <f t="shared" si="11"/>
        <v>0.002200859495</v>
      </c>
      <c r="AI59" s="10">
        <f t="shared" si="12"/>
        <v>0.02490045317</v>
      </c>
    </row>
    <row r="60" ht="15.75" customHeight="1">
      <c r="A60" s="4" t="s">
        <v>93</v>
      </c>
      <c r="B60" s="5">
        <v>9856.0</v>
      </c>
      <c r="C60" s="6">
        <v>9.1958356857733</v>
      </c>
      <c r="D60" s="5">
        <v>0.0</v>
      </c>
      <c r="E60" s="5">
        <v>1.0</v>
      </c>
      <c r="F60" s="5"/>
      <c r="G60" s="5"/>
      <c r="H60" s="5">
        <v>0.0</v>
      </c>
      <c r="I60" s="5">
        <v>10.832409983769354</v>
      </c>
      <c r="J60" s="5">
        <v>2.382542564767662</v>
      </c>
      <c r="K60" s="5">
        <v>1260.0</v>
      </c>
      <c r="L60" s="5">
        <v>7.138866999945524</v>
      </c>
      <c r="M60" s="5">
        <v>4.73</v>
      </c>
      <c r="N60" s="5">
        <v>82.11467648605996</v>
      </c>
      <c r="O60" s="5">
        <v>5.43372200355424</v>
      </c>
      <c r="P60" s="5">
        <v>229.0</v>
      </c>
      <c r="Q60" s="5">
        <v>5.067336626321367</v>
      </c>
      <c r="R60" s="5">
        <v>158.75095068493152</v>
      </c>
      <c r="S60" s="5">
        <v>2.0</v>
      </c>
      <c r="T60" s="5">
        <v>5.067336626321367</v>
      </c>
      <c r="U60" s="5">
        <v>42.31373184274094</v>
      </c>
      <c r="V60" s="5">
        <v>4.737</v>
      </c>
      <c r="W60" s="7">
        <v>1.5554040239416147</v>
      </c>
      <c r="X60" s="5">
        <v>-1.193039919282304</v>
      </c>
      <c r="Y60" s="5">
        <v>-1.193039919282304</v>
      </c>
      <c r="Z60" s="5">
        <v>-1.193039919282304</v>
      </c>
      <c r="AA60" s="5">
        <v>-1.193039919282304</v>
      </c>
      <c r="AB60" s="5">
        <v>1.772321957014647</v>
      </c>
      <c r="AC60" s="5">
        <v>5.884501069090567</v>
      </c>
      <c r="AD60" s="7">
        <v>1.5554040239416147</v>
      </c>
      <c r="AE60" s="8">
        <v>1.8171150598047792</v>
      </c>
      <c r="AF60" s="9">
        <f t="shared" si="9"/>
        <v>-0.2617110359</v>
      </c>
      <c r="AG60" s="10">
        <f t="shared" si="10"/>
        <v>0.2617110359</v>
      </c>
      <c r="AH60" s="10">
        <f t="shared" si="11"/>
        <v>0.06849266629</v>
      </c>
      <c r="AI60" s="10">
        <f t="shared" si="12"/>
        <v>0.1682591994</v>
      </c>
    </row>
    <row r="61" ht="15.75" customHeight="1">
      <c r="A61" s="4" t="s">
        <v>94</v>
      </c>
      <c r="B61" s="5">
        <v>7793.0</v>
      </c>
      <c r="C61" s="6">
        <v>8.96098117384356</v>
      </c>
      <c r="D61" s="5">
        <v>0.0</v>
      </c>
      <c r="E61" s="5">
        <v>1.0</v>
      </c>
      <c r="F61" s="5"/>
      <c r="G61" s="5"/>
      <c r="H61" s="5">
        <v>0.0</v>
      </c>
      <c r="I61" s="5">
        <v>70.6971993050029</v>
      </c>
      <c r="J61" s="5">
        <v>4.258405958327256</v>
      </c>
      <c r="K61" s="5">
        <v>27.0</v>
      </c>
      <c r="L61" s="5">
        <v>3.295836866004329</v>
      </c>
      <c r="M61" s="5">
        <v>5.68</v>
      </c>
      <c r="N61" s="5">
        <v>92.47091033538672</v>
      </c>
      <c r="O61" s="5">
        <v>4.564348191467836</v>
      </c>
      <c r="P61" s="5">
        <v>96.0</v>
      </c>
      <c r="Q61" s="5">
        <v>5.308302287878494</v>
      </c>
      <c r="R61" s="5">
        <v>202.0069873972603</v>
      </c>
      <c r="S61" s="5">
        <v>3.0</v>
      </c>
      <c r="T61" s="5">
        <v>5.308302287878494</v>
      </c>
      <c r="U61" s="5">
        <v>36.659087169402255</v>
      </c>
      <c r="V61" s="5">
        <v>3.9110000000000005</v>
      </c>
      <c r="W61" s="7">
        <v>1.3637930957733773</v>
      </c>
      <c r="X61" s="5">
        <v>0.5652044474651429</v>
      </c>
      <c r="Y61" s="5">
        <v>0.5652044474651429</v>
      </c>
      <c r="Z61" s="5">
        <v>0.5652044474651429</v>
      </c>
      <c r="AA61" s="5">
        <v>0.5652044474651429</v>
      </c>
      <c r="AB61" s="5">
        <v>1.2596993973315982</v>
      </c>
      <c r="AC61" s="5">
        <v>3.524361895525085</v>
      </c>
      <c r="AD61" s="7">
        <v>1.3637930957733773</v>
      </c>
      <c r="AE61" s="8">
        <v>1.3035551687494382</v>
      </c>
      <c r="AF61" s="9">
        <f t="shared" si="9"/>
        <v>0.06023792702</v>
      </c>
      <c r="AG61" s="10">
        <f t="shared" si="10"/>
        <v>0.06023792702</v>
      </c>
      <c r="AH61" s="10">
        <f t="shared" si="11"/>
        <v>0.003628607852</v>
      </c>
      <c r="AI61" s="10">
        <f t="shared" si="12"/>
        <v>0.04416940312</v>
      </c>
    </row>
    <row r="62" ht="15.75" customHeight="1">
      <c r="A62" s="4" t="s">
        <v>95</v>
      </c>
      <c r="B62" s="5">
        <v>26573.0</v>
      </c>
      <c r="C62" s="6">
        <v>10.187650941676283</v>
      </c>
      <c r="D62" s="5">
        <v>41.76419674105295</v>
      </c>
      <c r="E62" s="5">
        <v>3.0</v>
      </c>
      <c r="F62" s="5">
        <v>3.7320394351976547</v>
      </c>
      <c r="G62" s="5">
        <v>0.023943953865561363</v>
      </c>
      <c r="H62" s="5">
        <v>1744.2481294253778</v>
      </c>
      <c r="I62" s="5">
        <v>69.18632574515584</v>
      </c>
      <c r="J62" s="5">
        <v>4.236803238258427</v>
      </c>
      <c r="K62" s="5">
        <v>479.0</v>
      </c>
      <c r="L62" s="5">
        <v>6.171700597410915</v>
      </c>
      <c r="M62" s="5">
        <v>6.57</v>
      </c>
      <c r="N62" s="5">
        <v>93.71469949312092</v>
      </c>
      <c r="O62" s="5">
        <v>6.81783057145415</v>
      </c>
      <c r="P62" s="5">
        <v>914.0</v>
      </c>
      <c r="Q62" s="5">
        <v>5.810698554043746</v>
      </c>
      <c r="R62" s="5">
        <v>333.8522580821918</v>
      </c>
      <c r="S62" s="5">
        <v>4.0</v>
      </c>
      <c r="T62" s="5">
        <v>5.810698554043746</v>
      </c>
      <c r="U62" s="5">
        <v>36.160248536497136</v>
      </c>
      <c r="V62" s="5">
        <v>12.75504</v>
      </c>
      <c r="W62" s="7">
        <v>2.5459264876139454</v>
      </c>
      <c r="X62" s="5">
        <v>-1.399981127856484</v>
      </c>
      <c r="Y62" s="5">
        <v>-1.399981127856484</v>
      </c>
      <c r="Z62" s="5">
        <v>-1.399981127856484</v>
      </c>
      <c r="AA62" s="5">
        <v>-1.399981127856484</v>
      </c>
      <c r="AB62" s="5">
        <v>2.8051953511514234</v>
      </c>
      <c r="AC62" s="5">
        <v>16.530304804744837</v>
      </c>
      <c r="AD62" s="7">
        <v>2.5459264876139454</v>
      </c>
      <c r="AE62" s="8">
        <v>2.8543904445703143</v>
      </c>
      <c r="AF62" s="9">
        <f t="shared" si="9"/>
        <v>-0.308463957</v>
      </c>
      <c r="AG62" s="10">
        <f t="shared" si="10"/>
        <v>0.308463957</v>
      </c>
      <c r="AH62" s="10">
        <f t="shared" si="11"/>
        <v>0.09515001274</v>
      </c>
      <c r="AI62" s="10">
        <f t="shared" si="12"/>
        <v>0.1211598051</v>
      </c>
    </row>
    <row r="63" ht="15.75" customHeight="1">
      <c r="A63" s="4" t="s">
        <v>96</v>
      </c>
      <c r="B63" s="5">
        <v>5033.0</v>
      </c>
      <c r="C63" s="6">
        <v>8.52377150677636</v>
      </c>
      <c r="D63" s="5">
        <v>51.85773892310749</v>
      </c>
      <c r="E63" s="5">
        <v>3.0</v>
      </c>
      <c r="F63" s="5">
        <v>3.9485041795284705</v>
      </c>
      <c r="G63" s="5">
        <v>0.01928352490421456</v>
      </c>
      <c r="H63" s="5">
        <v>2689.2250862171777</v>
      </c>
      <c r="I63" s="5">
        <v>221.3093413428583</v>
      </c>
      <c r="J63" s="5">
        <v>5.399561457385558</v>
      </c>
      <c r="K63" s="5">
        <v>91.0</v>
      </c>
      <c r="L63" s="5">
        <v>4.51085950651685</v>
      </c>
      <c r="M63" s="5">
        <v>7.15</v>
      </c>
      <c r="N63" s="5">
        <v>94.77020602218701</v>
      </c>
      <c r="O63" s="5">
        <v>5.41610040220442</v>
      </c>
      <c r="P63" s="5">
        <v>225.0</v>
      </c>
      <c r="Q63" s="5">
        <v>6.040261313995342</v>
      </c>
      <c r="R63" s="5">
        <v>420.00277315068496</v>
      </c>
      <c r="S63" s="5">
        <v>5.0</v>
      </c>
      <c r="T63" s="5">
        <v>6.040261313995342</v>
      </c>
      <c r="U63" s="5">
        <v>28.5774565381364</v>
      </c>
      <c r="V63" s="5">
        <v>2.0132</v>
      </c>
      <c r="W63" s="7">
        <v>0.6997254959200678</v>
      </c>
      <c r="X63" s="5">
        <v>-0.8566328927378096</v>
      </c>
      <c r="Y63" s="5">
        <v>-0.8566328927378096</v>
      </c>
      <c r="Z63" s="5">
        <v>-0.8566328927378096</v>
      </c>
      <c r="AA63" s="5">
        <v>-0.8566328927378096</v>
      </c>
      <c r="AB63" s="5">
        <v>0.856305973607536</v>
      </c>
      <c r="AC63" s="5">
        <v>2.3544472195439217</v>
      </c>
      <c r="AD63" s="7">
        <v>0.6997254959200678</v>
      </c>
      <c r="AE63" s="8">
        <v>0.8982009280505694</v>
      </c>
      <c r="AF63" s="9">
        <f t="shared" si="9"/>
        <v>-0.1984754321</v>
      </c>
      <c r="AG63" s="10">
        <f t="shared" si="10"/>
        <v>0.1984754321</v>
      </c>
      <c r="AH63" s="10">
        <f t="shared" si="11"/>
        <v>0.03939249716</v>
      </c>
      <c r="AI63" s="10">
        <f t="shared" si="12"/>
        <v>0.2836475636</v>
      </c>
    </row>
    <row r="64" ht="15.75" customHeight="1">
      <c r="A64" s="4" t="s">
        <v>97</v>
      </c>
      <c r="B64" s="5">
        <v>11607.0</v>
      </c>
      <c r="C64" s="6">
        <v>9.359363643368622</v>
      </c>
      <c r="D64" s="5">
        <v>0.0</v>
      </c>
      <c r="E64" s="5">
        <v>1.0</v>
      </c>
      <c r="F64" s="5"/>
      <c r="G64" s="5"/>
      <c r="H64" s="5">
        <v>0.0</v>
      </c>
      <c r="I64" s="5">
        <v>317.9284791577434</v>
      </c>
      <c r="J64" s="5">
        <v>5.761826449175527</v>
      </c>
      <c r="K64" s="5">
        <v>8.0</v>
      </c>
      <c r="L64" s="5">
        <v>2.0794415416798357</v>
      </c>
      <c r="M64" s="5">
        <v>3.19</v>
      </c>
      <c r="N64" s="5">
        <v>53.87972841901066</v>
      </c>
      <c r="O64" s="5">
        <v>4.418840607796598</v>
      </c>
      <c r="P64" s="5">
        <v>83.0</v>
      </c>
      <c r="Q64" s="5">
        <v>4.808248226052423</v>
      </c>
      <c r="R64" s="5">
        <v>122.51680767123285</v>
      </c>
      <c r="S64" s="5">
        <v>1.0</v>
      </c>
      <c r="T64" s="5">
        <v>4.808248226052423</v>
      </c>
      <c r="U64" s="5">
        <v>49.2141237516133</v>
      </c>
      <c r="V64" s="5">
        <v>5.10708</v>
      </c>
      <c r="W64" s="7">
        <v>1.6306278123166553</v>
      </c>
      <c r="X64" s="5">
        <v>0.05755891834133841</v>
      </c>
      <c r="Y64" s="5">
        <v>0.05755891834133841</v>
      </c>
      <c r="Z64" s="5">
        <v>0.05755891834133841</v>
      </c>
      <c r="AA64" s="5">
        <v>0.05755891834133841</v>
      </c>
      <c r="AB64" s="5">
        <v>1.6200756246458208</v>
      </c>
      <c r="AC64" s="5">
        <v>5.053472469179254</v>
      </c>
      <c r="AD64" s="7">
        <v>1.6306278123166553</v>
      </c>
      <c r="AE64" s="8">
        <v>1.6657208975817055</v>
      </c>
      <c r="AF64" s="9">
        <f t="shared" si="9"/>
        <v>-0.03509308527</v>
      </c>
      <c r="AG64" s="10">
        <f t="shared" si="10"/>
        <v>0.03509308527</v>
      </c>
      <c r="AH64" s="10">
        <f t="shared" si="11"/>
        <v>0.001231524633</v>
      </c>
      <c r="AI64" s="10">
        <f t="shared" si="12"/>
        <v>0.02152121103</v>
      </c>
    </row>
    <row r="65" ht="15.75" customHeight="1">
      <c r="A65" s="4" t="s">
        <v>98</v>
      </c>
      <c r="B65" s="5">
        <v>6900.0</v>
      </c>
      <c r="C65" s="6">
        <v>8.83927669058535</v>
      </c>
      <c r="D65" s="5">
        <v>36.89855072463768</v>
      </c>
      <c r="E65" s="5">
        <v>2.0</v>
      </c>
      <c r="F65" s="5">
        <v>3.6081722745200926</v>
      </c>
      <c r="G65" s="5">
        <v>0.027101335428122545</v>
      </c>
      <c r="H65" s="5">
        <v>1361.5030455786598</v>
      </c>
      <c r="I65" s="5">
        <v>34.89290757304187</v>
      </c>
      <c r="J65" s="5">
        <v>3.5522835871533025</v>
      </c>
      <c r="K65" s="5">
        <v>14.0</v>
      </c>
      <c r="L65" s="5">
        <v>2.6390573296152584</v>
      </c>
      <c r="M65" s="5">
        <v>4.93</v>
      </c>
      <c r="N65" s="5">
        <v>90.5223880597015</v>
      </c>
      <c r="O65" s="5">
        <v>5.225746673713202</v>
      </c>
      <c r="P65" s="5">
        <v>186.0</v>
      </c>
      <c r="Q65" s="5">
        <v>5.138183333067067</v>
      </c>
      <c r="R65" s="5">
        <v>170.40591616438357</v>
      </c>
      <c r="S65" s="5">
        <v>2.0</v>
      </c>
      <c r="T65" s="5">
        <v>5.138183333067067</v>
      </c>
      <c r="U65" s="5">
        <v>39.35094609533302</v>
      </c>
      <c r="V65" s="5">
        <v>3.6910000000000003</v>
      </c>
      <c r="W65" s="7">
        <v>1.3058974240478616</v>
      </c>
      <c r="X65" s="5">
        <v>1.2197255687659878</v>
      </c>
      <c r="Y65" s="5">
        <v>1.2197255687659878</v>
      </c>
      <c r="Z65" s="5">
        <v>1.2197255687659878</v>
      </c>
      <c r="AA65" s="5">
        <v>1.2197255687659878</v>
      </c>
      <c r="AB65" s="5">
        <v>1.081911489641291</v>
      </c>
      <c r="AC65" s="5">
        <v>2.950313658577892</v>
      </c>
      <c r="AD65" s="7">
        <v>1.3058974240478616</v>
      </c>
      <c r="AE65" s="8">
        <v>1.1252470988384249</v>
      </c>
      <c r="AF65" s="9">
        <f t="shared" si="9"/>
        <v>0.1806503252</v>
      </c>
      <c r="AG65" s="10">
        <f t="shared" si="10"/>
        <v>0.1806503252</v>
      </c>
      <c r="AH65" s="10">
        <f t="shared" si="11"/>
        <v>0.03263454</v>
      </c>
      <c r="AI65" s="10">
        <f t="shared" si="12"/>
        <v>0.1383342381</v>
      </c>
    </row>
    <row r="66" ht="15.75" customHeight="1">
      <c r="A66" s="4" t="s">
        <v>99</v>
      </c>
      <c r="B66" s="5">
        <v>68853.0</v>
      </c>
      <c r="C66" s="6">
        <v>11.139729076192275</v>
      </c>
      <c r="D66" s="5">
        <v>34.50103844422175</v>
      </c>
      <c r="E66" s="5">
        <v>2.0</v>
      </c>
      <c r="F66" s="5">
        <v>3.5409894234168378</v>
      </c>
      <c r="G66" s="5">
        <v>0.028984634813723428</v>
      </c>
      <c r="H66" s="5">
        <v>1190.321653729667</v>
      </c>
      <c r="I66" s="5">
        <v>117.91448300114669</v>
      </c>
      <c r="J66" s="5">
        <v>4.769959641399674</v>
      </c>
      <c r="K66" s="5">
        <v>547.0</v>
      </c>
      <c r="L66" s="5">
        <v>6.304448802421981</v>
      </c>
      <c r="M66" s="5">
        <v>6.07</v>
      </c>
      <c r="N66" s="5">
        <v>93.61485996226962</v>
      </c>
      <c r="O66" s="5">
        <v>7.857093864902493</v>
      </c>
      <c r="P66" s="5">
        <v>2584.0</v>
      </c>
      <c r="Q66" s="5">
        <v>5.5831854292761145</v>
      </c>
      <c r="R66" s="5">
        <v>265.9173189041096</v>
      </c>
      <c r="S66" s="5">
        <v>4.0</v>
      </c>
      <c r="T66" s="5">
        <v>5.5831854292761145</v>
      </c>
      <c r="U66" s="5">
        <v>33.05195047033866</v>
      </c>
      <c r="V66" s="5">
        <v>42.68886</v>
      </c>
      <c r="W66" s="7">
        <v>3.7539379962671386</v>
      </c>
      <c r="X66" s="5">
        <v>-0.6102393300701089</v>
      </c>
      <c r="Y66" s="5">
        <v>-0.6102393300701089</v>
      </c>
      <c r="Z66" s="5">
        <v>-0.6102393300701089</v>
      </c>
      <c r="AA66" s="5">
        <v>-0.6102393300701089</v>
      </c>
      <c r="AB66" s="5">
        <v>3.866538657544131</v>
      </c>
      <c r="AC66" s="5">
        <v>47.77672792963231</v>
      </c>
      <c r="AD66" s="7">
        <v>3.7539379962671386</v>
      </c>
      <c r="AE66" s="8">
        <v>3.919932005772793</v>
      </c>
      <c r="AF66" s="9">
        <f t="shared" si="9"/>
        <v>-0.1659940095</v>
      </c>
      <c r="AG66" s="10">
        <f t="shared" si="10"/>
        <v>0.1659940095</v>
      </c>
      <c r="AH66" s="10">
        <f t="shared" si="11"/>
        <v>0.02755401119</v>
      </c>
      <c r="AI66" s="10">
        <f t="shared" si="12"/>
        <v>0.04421863378</v>
      </c>
    </row>
    <row r="67" ht="15.75" customHeight="1">
      <c r="A67" s="4" t="s">
        <v>100</v>
      </c>
      <c r="B67" s="5">
        <v>4317.0</v>
      </c>
      <c r="C67" s="6">
        <v>8.370315995555478</v>
      </c>
      <c r="D67" s="5">
        <v>99.07343062311791</v>
      </c>
      <c r="E67" s="5">
        <v>5.0</v>
      </c>
      <c r="F67" s="5">
        <v>4.595861298659522</v>
      </c>
      <c r="G67" s="5">
        <v>0.010093523497778817</v>
      </c>
      <c r="H67" s="5">
        <v>9815.544655433758</v>
      </c>
      <c r="I67" s="5">
        <v>146.31109962704735</v>
      </c>
      <c r="J67" s="5">
        <v>4.9857351740958675</v>
      </c>
      <c r="K67" s="5"/>
      <c r="L67" s="5"/>
      <c r="M67" s="5">
        <v>4.56</v>
      </c>
      <c r="N67" s="5">
        <v>88.49162011173183</v>
      </c>
      <c r="O67" s="5">
        <v>0.6931471805599453</v>
      </c>
      <c r="P67" s="5">
        <v>2.0</v>
      </c>
      <c r="Q67" s="5">
        <v>5.3358417022564595</v>
      </c>
      <c r="R67" s="5">
        <v>207.6474526027397</v>
      </c>
      <c r="S67" s="5">
        <v>3.0</v>
      </c>
      <c r="T67" s="5">
        <v>5.3358417022564595</v>
      </c>
      <c r="U67" s="5">
        <v>39.28462814796028</v>
      </c>
      <c r="V67" s="5">
        <v>1.7699699999999998</v>
      </c>
      <c r="W67" s="7">
        <v>0.5709625972895568</v>
      </c>
      <c r="X67" s="5"/>
      <c r="Y67" s="5"/>
      <c r="Z67" s="5"/>
      <c r="AA67" s="5"/>
      <c r="AB67" s="5"/>
      <c r="AC67" s="5"/>
      <c r="AD67" s="7">
        <v>0.5709625972895568</v>
      </c>
      <c r="AE67" s="8"/>
      <c r="AF67" s="9"/>
      <c r="AG67" s="10"/>
      <c r="AH67" s="10"/>
      <c r="AI67" s="10"/>
    </row>
    <row r="68" ht="15.75" customHeight="1">
      <c r="A68" s="4" t="s">
        <v>101</v>
      </c>
      <c r="B68" s="5">
        <v>198806.0</v>
      </c>
      <c r="C68" s="6">
        <v>12.20008475383569</v>
      </c>
      <c r="D68" s="5">
        <v>32.680100198183155</v>
      </c>
      <c r="E68" s="5">
        <v>2.0</v>
      </c>
      <c r="F68" s="5">
        <v>3.486766336026978</v>
      </c>
      <c r="G68" s="5">
        <v>0.030599661382176388</v>
      </c>
      <c r="H68" s="5">
        <v>1067.9889489632906</v>
      </c>
      <c r="I68" s="5">
        <v>20.75147347447162</v>
      </c>
      <c r="J68" s="5">
        <v>3.032617254973468</v>
      </c>
      <c r="K68" s="5">
        <v>2137.0</v>
      </c>
      <c r="L68" s="5">
        <v>7.667158255319148</v>
      </c>
      <c r="M68" s="5">
        <v>5.46</v>
      </c>
      <c r="N68" s="5">
        <v>68.43130205524596</v>
      </c>
      <c r="O68" s="5">
        <v>8.53168763756669</v>
      </c>
      <c r="P68" s="5">
        <v>5073.0</v>
      </c>
      <c r="Q68" s="5">
        <v>5.332051816865803</v>
      </c>
      <c r="R68" s="5">
        <v>206.8619819178082</v>
      </c>
      <c r="S68" s="5">
        <v>3.0</v>
      </c>
      <c r="T68" s="5">
        <v>5.332051816865803</v>
      </c>
      <c r="U68" s="5">
        <v>41.85934613366052</v>
      </c>
      <c r="V68" s="5">
        <v>136.492</v>
      </c>
      <c r="W68" s="7">
        <v>4.916266004848887</v>
      </c>
      <c r="X68" s="5">
        <v>-1.1690249702339084</v>
      </c>
      <c r="Y68" s="5">
        <v>-1.1690249702339084</v>
      </c>
      <c r="Z68" s="5">
        <v>-1.1690249702339084</v>
      </c>
      <c r="AA68" s="5">
        <v>-1.1690249702339084</v>
      </c>
      <c r="AB68" s="5">
        <v>5.1285553636787995</v>
      </c>
      <c r="AC68" s="5">
        <v>168.77312605953074</v>
      </c>
      <c r="AD68" s="7">
        <v>4.916266004848887</v>
      </c>
      <c r="AE68" s="8">
        <v>5.186593089957617</v>
      </c>
      <c r="AF68" s="9">
        <f t="shared" ref="AF68:AF83" si="13">AD68-AE68</f>
        <v>-0.2703270851</v>
      </c>
      <c r="AG68" s="10">
        <f t="shared" ref="AG68:AG83" si="14">ABS(AF68)</f>
        <v>0.2703270851</v>
      </c>
      <c r="AH68" s="10">
        <f t="shared" ref="AH68:AH83" si="15">AF68^2</f>
        <v>0.07307673294</v>
      </c>
      <c r="AI68" s="10">
        <f t="shared" ref="AI68:AI83" si="16">ABS((AD68-AE68)/AD68)</f>
        <v>0.05498626088</v>
      </c>
    </row>
    <row r="69" ht="15.75" customHeight="1">
      <c r="A69" s="4" t="s">
        <v>102</v>
      </c>
      <c r="B69" s="5">
        <v>11878.0</v>
      </c>
      <c r="C69" s="6">
        <v>9.382443228575806</v>
      </c>
      <c r="D69" s="5">
        <v>39.25745074928439</v>
      </c>
      <c r="E69" s="5">
        <v>2.0</v>
      </c>
      <c r="F69" s="5">
        <v>3.6701412542206064</v>
      </c>
      <c r="G69" s="5">
        <v>0.0254728715419258</v>
      </c>
      <c r="H69" s="5">
        <v>1541.1474393324893</v>
      </c>
      <c r="I69" s="5">
        <v>194.4324326916839</v>
      </c>
      <c r="J69" s="5">
        <v>5.270084712944721</v>
      </c>
      <c r="K69" s="5">
        <v>25.0</v>
      </c>
      <c r="L69" s="5">
        <v>3.2188758248682006</v>
      </c>
      <c r="M69" s="5">
        <v>4.02</v>
      </c>
      <c r="N69" s="5">
        <v>56.71184958460865</v>
      </c>
      <c r="O69" s="5">
        <v>5.2832037287379885</v>
      </c>
      <c r="P69" s="5">
        <v>197.0</v>
      </c>
      <c r="Q69" s="5">
        <v>5.057121844164956</v>
      </c>
      <c r="R69" s="5">
        <v>157.1375983561644</v>
      </c>
      <c r="S69" s="5">
        <v>2.0</v>
      </c>
      <c r="T69" s="5">
        <v>5.057121844164956</v>
      </c>
      <c r="U69" s="5">
        <v>46.896188312395445</v>
      </c>
      <c r="V69" s="5">
        <v>5.666</v>
      </c>
      <c r="W69" s="7">
        <v>1.7344834014083248</v>
      </c>
      <c r="X69" s="5">
        <v>0.0752436831176599</v>
      </c>
      <c r="Y69" s="5">
        <v>0.0752436831176599</v>
      </c>
      <c r="Z69" s="5">
        <v>0.0752436831176599</v>
      </c>
      <c r="AA69" s="5">
        <v>0.0752436831176599</v>
      </c>
      <c r="AB69" s="5">
        <v>1.7205962746383603</v>
      </c>
      <c r="AC69" s="5">
        <v>5.587859369935097</v>
      </c>
      <c r="AD69" s="7">
        <v>1.7344834014083248</v>
      </c>
      <c r="AE69" s="8">
        <v>1.7663140129954726</v>
      </c>
      <c r="AF69" s="9">
        <f t="shared" si="13"/>
        <v>-0.03183061159</v>
      </c>
      <c r="AG69" s="10">
        <f t="shared" si="14"/>
        <v>0.03183061159</v>
      </c>
      <c r="AH69" s="10">
        <f t="shared" si="15"/>
        <v>0.001013187834</v>
      </c>
      <c r="AI69" s="10">
        <f t="shared" si="16"/>
        <v>0.01835163805</v>
      </c>
    </row>
    <row r="70" ht="15.75" customHeight="1">
      <c r="A70" s="4" t="s">
        <v>103</v>
      </c>
      <c r="B70" s="5">
        <v>82059.0</v>
      </c>
      <c r="C70" s="6">
        <v>11.31519377971671</v>
      </c>
      <c r="D70" s="5">
        <v>52.524403173326505</v>
      </c>
      <c r="E70" s="5">
        <v>3.0</v>
      </c>
      <c r="F70" s="5">
        <v>3.961277883950211</v>
      </c>
      <c r="G70" s="5">
        <v>0.01903876940210204</v>
      </c>
      <c r="H70" s="5">
        <v>2758.8129287141514</v>
      </c>
      <c r="I70" s="5">
        <v>39.1884882486468</v>
      </c>
      <c r="J70" s="5">
        <v>3.6683830365414254</v>
      </c>
      <c r="K70" s="5">
        <v>756.0</v>
      </c>
      <c r="L70" s="5">
        <v>6.628041376179533</v>
      </c>
      <c r="M70" s="5">
        <v>6.21</v>
      </c>
      <c r="N70" s="5">
        <v>90.41639127561136</v>
      </c>
      <c r="O70" s="5">
        <v>8.060855752934316</v>
      </c>
      <c r="P70" s="5">
        <v>3168.0</v>
      </c>
      <c r="Q70" s="5">
        <v>5.6592406592137925</v>
      </c>
      <c r="R70" s="5">
        <v>286.9306816438356</v>
      </c>
      <c r="S70" s="5">
        <v>4.0</v>
      </c>
      <c r="T70" s="5">
        <v>5.6592406592137925</v>
      </c>
      <c r="U70" s="5">
        <v>32.33864574898016</v>
      </c>
      <c r="V70" s="5">
        <v>68.10897</v>
      </c>
      <c r="W70" s="7">
        <v>4.2211089225430785</v>
      </c>
      <c r="X70" s="5">
        <v>0.7562161725539168</v>
      </c>
      <c r="Y70" s="5">
        <v>0.7562161725539168</v>
      </c>
      <c r="Z70" s="5">
        <v>0.7562161725539168</v>
      </c>
      <c r="AA70" s="5">
        <v>0.7562161725539168</v>
      </c>
      <c r="AB70" s="5">
        <v>4.08183086116815</v>
      </c>
      <c r="AC70" s="5">
        <v>59.25385618379098</v>
      </c>
      <c r="AD70" s="7">
        <v>4.2211089225430785</v>
      </c>
      <c r="AE70" s="8">
        <v>4.135990218038162</v>
      </c>
      <c r="AF70" s="9">
        <f t="shared" si="13"/>
        <v>0.0851187045</v>
      </c>
      <c r="AG70" s="10">
        <f t="shared" si="14"/>
        <v>0.0851187045</v>
      </c>
      <c r="AH70" s="10">
        <f t="shared" si="15"/>
        <v>0.007245193857</v>
      </c>
      <c r="AI70" s="10">
        <f t="shared" si="16"/>
        <v>0.02016501021</v>
      </c>
    </row>
    <row r="71" ht="15.75" customHeight="1">
      <c r="A71" s="4" t="s">
        <v>104</v>
      </c>
      <c r="B71" s="5">
        <v>17067.0</v>
      </c>
      <c r="C71" s="6">
        <v>9.744902053418757</v>
      </c>
      <c r="D71" s="5">
        <v>17.454737212163828</v>
      </c>
      <c r="E71" s="5">
        <v>1.0</v>
      </c>
      <c r="F71" s="5">
        <v>2.8596110852826166</v>
      </c>
      <c r="G71" s="5">
        <v>0.057291037260825774</v>
      </c>
      <c r="H71" s="5">
        <v>304.66785114569666</v>
      </c>
      <c r="I71" s="5">
        <v>28.538072690934033</v>
      </c>
      <c r="J71" s="5">
        <v>3.3512390796680114</v>
      </c>
      <c r="K71" s="5">
        <v>623.0</v>
      </c>
      <c r="L71" s="5">
        <v>6.434546518787453</v>
      </c>
      <c r="M71" s="5">
        <v>5.56</v>
      </c>
      <c r="N71" s="5">
        <v>86.66849165069806</v>
      </c>
      <c r="O71" s="5">
        <v>5.602118820879701</v>
      </c>
      <c r="P71" s="5">
        <v>271.0</v>
      </c>
      <c r="Q71" s="5">
        <v>5.530598716340411</v>
      </c>
      <c r="R71" s="5">
        <v>252.2949189041096</v>
      </c>
      <c r="S71" s="5">
        <v>4.0</v>
      </c>
      <c r="T71" s="5">
        <v>5.530598716340411</v>
      </c>
      <c r="U71" s="5">
        <v>38.419166829624324</v>
      </c>
      <c r="V71" s="5">
        <v>8.70417</v>
      </c>
      <c r="W71" s="7">
        <v>2.1638022211728543</v>
      </c>
      <c r="X71" s="5">
        <v>-0.9172986932282639</v>
      </c>
      <c r="Y71" s="5">
        <v>-0.9172986932282639</v>
      </c>
      <c r="Z71" s="5">
        <v>-0.9172986932282639</v>
      </c>
      <c r="AA71" s="5">
        <v>-0.9172986932282639</v>
      </c>
      <c r="AB71" s="5">
        <v>2.333000050473831</v>
      </c>
      <c r="AC71" s="5">
        <v>10.308822174990658</v>
      </c>
      <c r="AD71" s="7">
        <v>2.1638022211728543</v>
      </c>
      <c r="AE71" s="8">
        <v>2.380234440231037</v>
      </c>
      <c r="AF71" s="9">
        <f t="shared" si="13"/>
        <v>-0.2164322191</v>
      </c>
      <c r="AG71" s="10">
        <f t="shared" si="14"/>
        <v>0.2164322191</v>
      </c>
      <c r="AH71" s="10">
        <f t="shared" si="15"/>
        <v>0.04684290545</v>
      </c>
      <c r="AI71" s="10">
        <f t="shared" si="16"/>
        <v>0.1000240304</v>
      </c>
    </row>
    <row r="72" ht="15.75" customHeight="1">
      <c r="A72" s="4" t="s">
        <v>105</v>
      </c>
      <c r="B72" s="5">
        <v>3792.0</v>
      </c>
      <c r="C72" s="6">
        <v>8.240648863374913</v>
      </c>
      <c r="D72" s="5">
        <v>0.0</v>
      </c>
      <c r="E72" s="5">
        <v>1.0</v>
      </c>
      <c r="F72" s="5"/>
      <c r="G72" s="5"/>
      <c r="H72" s="5">
        <v>0.0</v>
      </c>
      <c r="I72" s="5">
        <v>41.11725202474816</v>
      </c>
      <c r="J72" s="5">
        <v>3.7164277907218843</v>
      </c>
      <c r="K72" s="5">
        <v>353.0</v>
      </c>
      <c r="L72" s="5">
        <v>5.8664680569332965</v>
      </c>
      <c r="M72" s="5">
        <v>6.54</v>
      </c>
      <c r="N72" s="5">
        <v>87.48639825897715</v>
      </c>
      <c r="O72" s="5">
        <v>5.153291594497779</v>
      </c>
      <c r="P72" s="5">
        <v>173.0</v>
      </c>
      <c r="Q72" s="5">
        <v>5.494871473450711</v>
      </c>
      <c r="R72" s="5">
        <v>243.44023561643834</v>
      </c>
      <c r="S72" s="5">
        <v>3.0</v>
      </c>
      <c r="T72" s="5">
        <v>5.494871473450711</v>
      </c>
      <c r="U72" s="5">
        <v>26.225387678678715</v>
      </c>
      <c r="V72" s="5">
        <v>2.5949999999999998</v>
      </c>
      <c r="W72" s="7">
        <v>0.9535865166178519</v>
      </c>
      <c r="X72" s="5">
        <v>1.786382670247191</v>
      </c>
      <c r="Y72" s="5">
        <v>1.786382670247191</v>
      </c>
      <c r="Z72" s="5">
        <v>1.786382670247191</v>
      </c>
      <c r="AA72" s="5">
        <v>1.786382670247191</v>
      </c>
      <c r="AB72" s="5">
        <v>0.6325233134687245</v>
      </c>
      <c r="AC72" s="5">
        <v>1.882354361836233</v>
      </c>
      <c r="AD72" s="7">
        <v>0.9535865166178519</v>
      </c>
      <c r="AE72" s="8">
        <v>0.673133836492366</v>
      </c>
      <c r="AF72" s="9">
        <f t="shared" si="13"/>
        <v>0.2804526801</v>
      </c>
      <c r="AG72" s="10">
        <f t="shared" si="14"/>
        <v>0.2804526801</v>
      </c>
      <c r="AH72" s="10">
        <f t="shared" si="15"/>
        <v>0.07865370579</v>
      </c>
      <c r="AI72" s="10">
        <f t="shared" si="16"/>
        <v>0.294103026</v>
      </c>
    </row>
    <row r="73" ht="15.75" customHeight="1">
      <c r="A73" s="4" t="s">
        <v>106</v>
      </c>
      <c r="B73" s="5">
        <v>43350.0</v>
      </c>
      <c r="C73" s="6">
        <v>10.677061982208688</v>
      </c>
      <c r="D73" s="5">
        <v>23.983852364475204</v>
      </c>
      <c r="E73" s="5">
        <v>2.0</v>
      </c>
      <c r="F73" s="5">
        <v>3.1773807857573737</v>
      </c>
      <c r="G73" s="5">
        <v>0.04169471963066269</v>
      </c>
      <c r="H73" s="5">
        <v>575.2251742409428</v>
      </c>
      <c r="I73" s="5">
        <v>104.157561890171</v>
      </c>
      <c r="J73" s="5">
        <v>4.645904770833874</v>
      </c>
      <c r="K73" s="5">
        <v>5.0</v>
      </c>
      <c r="L73" s="5">
        <v>1.6094379124341003</v>
      </c>
      <c r="M73" s="5">
        <v>5.91</v>
      </c>
      <c r="N73" s="5">
        <v>54.38106796116505</v>
      </c>
      <c r="O73" s="5">
        <v>6.659293919683638</v>
      </c>
      <c r="P73" s="5">
        <v>780.0</v>
      </c>
      <c r="Q73" s="5">
        <v>5.1340042192175375</v>
      </c>
      <c r="R73" s="5">
        <v>169.69525643835615</v>
      </c>
      <c r="S73" s="5">
        <v>2.0</v>
      </c>
      <c r="T73" s="5">
        <v>5.1340042192175375</v>
      </c>
      <c r="U73" s="5">
        <v>46.42015346141288</v>
      </c>
      <c r="V73" s="5">
        <v>20.3745</v>
      </c>
      <c r="W73" s="7">
        <v>3.014284118948518</v>
      </c>
      <c r="X73" s="5">
        <v>-0.17666481214566274</v>
      </c>
      <c r="Y73" s="5">
        <v>-0.17666481214566274</v>
      </c>
      <c r="Z73" s="5">
        <v>-0.17666481214566274</v>
      </c>
      <c r="AA73" s="5">
        <v>-0.17666481214566274</v>
      </c>
      <c r="AB73" s="5">
        <v>3.0459671982041074</v>
      </c>
      <c r="AC73" s="5">
        <v>21.03036189764801</v>
      </c>
      <c r="AD73" s="7">
        <v>3.014284118948518</v>
      </c>
      <c r="AE73" s="8">
        <v>3.0974398148898086</v>
      </c>
      <c r="AF73" s="9">
        <f t="shared" si="13"/>
        <v>-0.08315569594</v>
      </c>
      <c r="AG73" s="10">
        <f t="shared" si="14"/>
        <v>0.08315569594</v>
      </c>
      <c r="AH73" s="10">
        <f t="shared" si="15"/>
        <v>0.006914869767</v>
      </c>
      <c r="AI73" s="10">
        <f t="shared" si="16"/>
        <v>0.02758721231</v>
      </c>
    </row>
    <row r="74" ht="15.75" customHeight="1">
      <c r="A74" s="4" t="s">
        <v>107</v>
      </c>
      <c r="B74" s="5">
        <v>110918.0</v>
      </c>
      <c r="C74" s="6">
        <v>11.61654646855381</v>
      </c>
      <c r="D74" s="5">
        <v>38.71959465551128</v>
      </c>
      <c r="E74" s="5">
        <v>2.0</v>
      </c>
      <c r="F74" s="5">
        <v>3.656345793745917</v>
      </c>
      <c r="G74" s="5">
        <v>0.02582671665075558</v>
      </c>
      <c r="H74" s="5">
        <v>1499.2070102870978</v>
      </c>
      <c r="I74" s="5">
        <v>38.421801958284746</v>
      </c>
      <c r="J74" s="5">
        <v>3.6486250578096646</v>
      </c>
      <c r="K74" s="5">
        <v>8413.0</v>
      </c>
      <c r="L74" s="5">
        <v>9.037533407550814</v>
      </c>
      <c r="M74" s="5">
        <v>6.48</v>
      </c>
      <c r="N74" s="5">
        <v>85.52032616870522</v>
      </c>
      <c r="O74" s="5">
        <v>8.235625719964311</v>
      </c>
      <c r="P74" s="5">
        <v>3773.0</v>
      </c>
      <c r="Q74" s="5">
        <v>5.687659357324136</v>
      </c>
      <c r="R74" s="5">
        <v>295.20184931506856</v>
      </c>
      <c r="S74" s="5">
        <v>4.0</v>
      </c>
      <c r="T74" s="5">
        <v>5.687659357324136</v>
      </c>
      <c r="U74" s="5">
        <v>34.67408300516958</v>
      </c>
      <c r="V74" s="5">
        <v>115.92699999999999</v>
      </c>
      <c r="W74" s="7">
        <v>4.752960682662668</v>
      </c>
      <c r="X74" s="5">
        <v>0.9851001575167706</v>
      </c>
      <c r="Y74" s="5">
        <v>0.9851001575167706</v>
      </c>
      <c r="Z74" s="5">
        <v>0.9851001575167706</v>
      </c>
      <c r="AA74" s="5">
        <v>0.9851001575167706</v>
      </c>
      <c r="AB74" s="5">
        <v>4.573609148361734</v>
      </c>
      <c r="AC74" s="5">
        <v>96.89318133507915</v>
      </c>
      <c r="AD74" s="7">
        <v>4.752960682662668</v>
      </c>
      <c r="AE74" s="8">
        <v>4.629036278311576</v>
      </c>
      <c r="AF74" s="9">
        <f t="shared" si="13"/>
        <v>0.1239244044</v>
      </c>
      <c r="AG74" s="10">
        <f t="shared" si="14"/>
        <v>0.1239244044</v>
      </c>
      <c r="AH74" s="10">
        <f t="shared" si="15"/>
        <v>0.01535725799</v>
      </c>
      <c r="AI74" s="10">
        <f t="shared" si="16"/>
        <v>0.02607309688</v>
      </c>
    </row>
    <row r="75" ht="15.75" customHeight="1">
      <c r="A75" s="4" t="s">
        <v>108</v>
      </c>
      <c r="B75" s="5">
        <v>20589.0</v>
      </c>
      <c r="C75" s="6">
        <v>9.932512231576744</v>
      </c>
      <c r="D75" s="5">
        <v>33.454757394725334</v>
      </c>
      <c r="E75" s="5">
        <v>2.0</v>
      </c>
      <c r="F75" s="5">
        <v>3.5101940005189136</v>
      </c>
      <c r="G75" s="5">
        <v>0.0298911149825784</v>
      </c>
      <c r="H75" s="5">
        <v>1119.2207923399294</v>
      </c>
      <c r="I75" s="5">
        <v>107.01073649441632</v>
      </c>
      <c r="J75" s="5">
        <v>4.672929170497389</v>
      </c>
      <c r="K75" s="5">
        <v>3.0</v>
      </c>
      <c r="L75" s="5">
        <v>1.0986122886681098</v>
      </c>
      <c r="M75" s="5">
        <v>3.66</v>
      </c>
      <c r="N75" s="5">
        <v>53.33152762730228</v>
      </c>
      <c r="O75" s="5">
        <v>6.202535517187923</v>
      </c>
      <c r="P75" s="5">
        <v>494.0</v>
      </c>
      <c r="Q75" s="5">
        <v>4.962436707239222</v>
      </c>
      <c r="R75" s="5">
        <v>142.94167890410958</v>
      </c>
      <c r="S75" s="5">
        <v>1.0</v>
      </c>
      <c r="T75" s="5">
        <v>4.962436707239222</v>
      </c>
      <c r="U75" s="5">
        <v>51.73838416311389</v>
      </c>
      <c r="V75" s="5">
        <v>10.754000000000001</v>
      </c>
      <c r="W75" s="7">
        <v>2.3752777783874865</v>
      </c>
      <c r="X75" s="5">
        <v>1.0308012330221148</v>
      </c>
      <c r="Y75" s="5">
        <v>1.0308012330221148</v>
      </c>
      <c r="Z75" s="5">
        <v>1.0308012330221148</v>
      </c>
      <c r="AA75" s="5">
        <v>1.0308012330221148</v>
      </c>
      <c r="AB75" s="5">
        <v>2.1891772951152464</v>
      </c>
      <c r="AC75" s="5">
        <v>8.927865094263579</v>
      </c>
      <c r="AD75" s="7">
        <v>2.3752777783874865</v>
      </c>
      <c r="AE75" s="8">
        <v>2.2373772656445494</v>
      </c>
      <c r="AF75" s="9">
        <f t="shared" si="13"/>
        <v>0.1379005127</v>
      </c>
      <c r="AG75" s="10">
        <f t="shared" si="14"/>
        <v>0.1379005127</v>
      </c>
      <c r="AH75" s="10">
        <f t="shared" si="15"/>
        <v>0.01901655141</v>
      </c>
      <c r="AI75" s="10">
        <f t="shared" si="16"/>
        <v>0.05805658353</v>
      </c>
    </row>
    <row r="76" ht="15.75" customHeight="1">
      <c r="A76" s="4" t="s">
        <v>109</v>
      </c>
      <c r="B76" s="5">
        <v>10870.0</v>
      </c>
      <c r="C76" s="6">
        <v>9.293761980115255</v>
      </c>
      <c r="D76" s="5">
        <v>0.0</v>
      </c>
      <c r="E76" s="5">
        <v>1.0</v>
      </c>
      <c r="F76" s="5"/>
      <c r="G76" s="5"/>
      <c r="H76" s="5">
        <v>0.0</v>
      </c>
      <c r="I76" s="5">
        <v>102.94493837021797</v>
      </c>
      <c r="J76" s="5">
        <v>4.634194266361454</v>
      </c>
      <c r="K76" s="5">
        <v>20.0</v>
      </c>
      <c r="L76" s="5">
        <v>2.995732273553991</v>
      </c>
      <c r="M76" s="5">
        <v>4.72</v>
      </c>
      <c r="N76" s="5">
        <v>71.44670050761421</v>
      </c>
      <c r="O76" s="5">
        <v>5.0106352940962555</v>
      </c>
      <c r="P76" s="5">
        <v>150.0</v>
      </c>
      <c r="Q76" s="5">
        <v>4.9679341721076655</v>
      </c>
      <c r="R76" s="5">
        <v>143.7296597260274</v>
      </c>
      <c r="S76" s="5">
        <v>1.0</v>
      </c>
      <c r="T76" s="5">
        <v>4.9679341721076655</v>
      </c>
      <c r="U76" s="5">
        <v>41.424060037148486</v>
      </c>
      <c r="V76" s="5">
        <v>5.385000000000001</v>
      </c>
      <c r="W76" s="7">
        <v>1.683617310608352</v>
      </c>
      <c r="X76" s="5">
        <v>0.4109291824108926</v>
      </c>
      <c r="Y76" s="5">
        <v>0.4109291824108926</v>
      </c>
      <c r="Z76" s="5">
        <v>0.4109291824108926</v>
      </c>
      <c r="AA76" s="5">
        <v>0.4109291824108926</v>
      </c>
      <c r="AB76" s="5">
        <v>1.607862852843608</v>
      </c>
      <c r="AC76" s="5">
        <v>4.992130900824415</v>
      </c>
      <c r="AD76" s="7">
        <v>1.683617310608352</v>
      </c>
      <c r="AE76" s="8">
        <v>1.6531949815277862</v>
      </c>
      <c r="AF76" s="9">
        <f t="shared" si="13"/>
        <v>0.03042232908</v>
      </c>
      <c r="AG76" s="10">
        <f t="shared" si="14"/>
        <v>0.03042232908</v>
      </c>
      <c r="AH76" s="10">
        <f t="shared" si="15"/>
        <v>0.0009255181067</v>
      </c>
      <c r="AI76" s="10">
        <f t="shared" si="16"/>
        <v>0.01806962241</v>
      </c>
    </row>
    <row r="77" ht="15.75" customHeight="1">
      <c r="A77" s="4" t="s">
        <v>110</v>
      </c>
      <c r="B77" s="5">
        <v>29813.0</v>
      </c>
      <c r="C77" s="6">
        <v>10.302699818978526</v>
      </c>
      <c r="D77" s="5">
        <v>47.67047932110153</v>
      </c>
      <c r="E77" s="5">
        <v>3.0</v>
      </c>
      <c r="F77" s="5">
        <v>3.8643123241504824</v>
      </c>
      <c r="G77" s="5">
        <v>0.020977343090346188</v>
      </c>
      <c r="H77" s="5">
        <v>2272.4745987035685</v>
      </c>
      <c r="I77" s="5">
        <v>50.30174220429165</v>
      </c>
      <c r="J77" s="5">
        <v>3.9180397127740956</v>
      </c>
      <c r="K77" s="5">
        <v>1322.0</v>
      </c>
      <c r="L77" s="5">
        <v>7.186901020411631</v>
      </c>
      <c r="M77" s="5">
        <v>7.07</v>
      </c>
      <c r="N77" s="5">
        <v>92.89998605105313</v>
      </c>
      <c r="O77" s="5">
        <v>7.163946684342547</v>
      </c>
      <c r="P77" s="5">
        <v>1292.0</v>
      </c>
      <c r="Q77" s="5">
        <v>6.091459001312805</v>
      </c>
      <c r="R77" s="5">
        <v>442.0659156164384</v>
      </c>
      <c r="S77" s="5">
        <v>5.0</v>
      </c>
      <c r="T77" s="5">
        <v>6.091459001312805</v>
      </c>
      <c r="U77" s="5">
        <v>27.341436722648897</v>
      </c>
      <c r="V77" s="5">
        <v>26.849999999999998</v>
      </c>
      <c r="W77" s="7">
        <v>3.2902658209548736</v>
      </c>
      <c r="X77" s="5">
        <v>1.578100018691566</v>
      </c>
      <c r="Y77" s="5">
        <v>1.578100018691566</v>
      </c>
      <c r="Z77" s="5">
        <v>1.578100018691566</v>
      </c>
      <c r="AA77" s="5">
        <v>1.578100018691566</v>
      </c>
      <c r="AB77" s="5">
        <v>2.9992182473566436</v>
      </c>
      <c r="AC77" s="5">
        <v>20.06984113751506</v>
      </c>
      <c r="AD77" s="7">
        <v>3.2902658209548736</v>
      </c>
      <c r="AE77" s="8">
        <v>3.0488948862092515</v>
      </c>
      <c r="AF77" s="9">
        <f t="shared" si="13"/>
        <v>0.2413709347</v>
      </c>
      <c r="AG77" s="10">
        <f t="shared" si="14"/>
        <v>0.2413709347</v>
      </c>
      <c r="AH77" s="10">
        <f t="shared" si="15"/>
        <v>0.05825992814</v>
      </c>
      <c r="AI77" s="10">
        <f t="shared" si="16"/>
        <v>0.07335909859</v>
      </c>
    </row>
    <row r="78" ht="15.75" customHeight="1">
      <c r="A78" s="4" t="s">
        <v>111</v>
      </c>
      <c r="B78" s="5">
        <v>50079.0</v>
      </c>
      <c r="C78" s="6">
        <v>10.821357037523498</v>
      </c>
      <c r="D78" s="5">
        <v>33.78062660995627</v>
      </c>
      <c r="E78" s="5">
        <v>2.0</v>
      </c>
      <c r="F78" s="5">
        <v>3.5198874609398856</v>
      </c>
      <c r="G78" s="5">
        <v>0.02960276644795176</v>
      </c>
      <c r="H78" s="5">
        <v>1141.1307341612858</v>
      </c>
      <c r="I78" s="5">
        <v>28.667572120550894</v>
      </c>
      <c r="J78" s="5">
        <v>3.3557665926871962</v>
      </c>
      <c r="K78" s="5">
        <v>1345.0</v>
      </c>
      <c r="L78" s="5">
        <v>7.20414929203594</v>
      </c>
      <c r="M78" s="5">
        <v>6.19</v>
      </c>
      <c r="N78" s="5">
        <v>94.09328853816704</v>
      </c>
      <c r="O78" s="5">
        <v>7.558516743045645</v>
      </c>
      <c r="P78" s="5">
        <v>1917.0</v>
      </c>
      <c r="Q78" s="5">
        <v>5.546132985236555</v>
      </c>
      <c r="R78" s="5">
        <v>256.24473534246573</v>
      </c>
      <c r="S78" s="5">
        <v>4.0</v>
      </c>
      <c r="T78" s="5">
        <v>5.546132985236555</v>
      </c>
      <c r="U78" s="5">
        <v>33.586854305564366</v>
      </c>
      <c r="V78" s="5">
        <v>39.462252</v>
      </c>
      <c r="W78" s="7">
        <v>3.6753445694171027</v>
      </c>
      <c r="X78" s="5">
        <v>0.5503136893381073</v>
      </c>
      <c r="Y78" s="5">
        <v>0.5503136893381073</v>
      </c>
      <c r="Z78" s="5">
        <v>0.5503136893381073</v>
      </c>
      <c r="AA78" s="5">
        <v>0.5503136893381073</v>
      </c>
      <c r="AB78" s="5">
        <v>3.573774220773105</v>
      </c>
      <c r="AC78" s="5">
        <v>35.650893896198006</v>
      </c>
      <c r="AD78" s="7">
        <v>3.6753445694171027</v>
      </c>
      <c r="AE78" s="8">
        <v>3.625739335067049</v>
      </c>
      <c r="AF78" s="9">
        <f t="shared" si="13"/>
        <v>0.04960523435</v>
      </c>
      <c r="AG78" s="10">
        <f t="shared" si="14"/>
        <v>0.04960523435</v>
      </c>
      <c r="AH78" s="10">
        <f t="shared" si="15"/>
        <v>0.002460679275</v>
      </c>
      <c r="AI78" s="10">
        <f t="shared" si="16"/>
        <v>0.01349675749</v>
      </c>
    </row>
    <row r="79" ht="15.75" customHeight="1">
      <c r="A79" s="4" t="s">
        <v>112</v>
      </c>
      <c r="B79" s="5">
        <v>31075.0</v>
      </c>
      <c r="C79" s="6">
        <v>10.344158916378912</v>
      </c>
      <c r="D79" s="5">
        <v>50.31375703942076</v>
      </c>
      <c r="E79" s="5">
        <v>3.0</v>
      </c>
      <c r="F79" s="5">
        <v>3.918278539501121</v>
      </c>
      <c r="G79" s="5">
        <v>0.019875279820914613</v>
      </c>
      <c r="H79" s="5">
        <v>2531.4741474218617</v>
      </c>
      <c r="I79" s="5">
        <v>125.68934081342452</v>
      </c>
      <c r="J79" s="5">
        <v>4.833813313380266</v>
      </c>
      <c r="K79" s="5">
        <v>257.0</v>
      </c>
      <c r="L79" s="5">
        <v>5.54907608489522</v>
      </c>
      <c r="M79" s="5">
        <v>4.77</v>
      </c>
      <c r="N79" s="5">
        <v>68.55188521855189</v>
      </c>
      <c r="O79" s="5">
        <v>6.415096959171596</v>
      </c>
      <c r="P79" s="5">
        <v>611.0</v>
      </c>
      <c r="Q79" s="5">
        <v>5.396539121781741</v>
      </c>
      <c r="R79" s="5">
        <v>220.64148</v>
      </c>
      <c r="S79" s="5">
        <v>3.0</v>
      </c>
      <c r="T79" s="5">
        <v>5.396539121781741</v>
      </c>
      <c r="U79" s="5">
        <v>38.16893265238939</v>
      </c>
      <c r="V79" s="5">
        <v>21.131</v>
      </c>
      <c r="W79" s="7">
        <v>3.05074115658479</v>
      </c>
      <c r="X79" s="5">
        <v>0.6121885257650507</v>
      </c>
      <c r="Y79" s="5">
        <v>0.6121885257650507</v>
      </c>
      <c r="Z79" s="5">
        <v>0.6121885257650507</v>
      </c>
      <c r="AA79" s="5">
        <v>0.6121885257650507</v>
      </c>
      <c r="AB79" s="5">
        <v>2.937243755592082</v>
      </c>
      <c r="AC79" s="5">
        <v>18.863781401406452</v>
      </c>
      <c r="AD79" s="7">
        <v>3.05074115658479</v>
      </c>
      <c r="AE79" s="8">
        <v>2.9871456035667</v>
      </c>
      <c r="AF79" s="9">
        <f t="shared" si="13"/>
        <v>0.06359555302</v>
      </c>
      <c r="AG79" s="10">
        <f t="shared" si="14"/>
        <v>0.06359555302</v>
      </c>
      <c r="AH79" s="10">
        <f t="shared" si="15"/>
        <v>0.004044394364</v>
      </c>
      <c r="AI79" s="10">
        <f t="shared" si="16"/>
        <v>0.02084593538</v>
      </c>
    </row>
    <row r="80" ht="15.75" customHeight="1">
      <c r="A80" s="4" t="s">
        <v>113</v>
      </c>
      <c r="B80" s="5">
        <v>9002.0</v>
      </c>
      <c r="C80" s="6">
        <v>9.105202053852878</v>
      </c>
      <c r="D80" s="5">
        <v>65.48544767829372</v>
      </c>
      <c r="E80" s="5">
        <v>4.0</v>
      </c>
      <c r="F80" s="5">
        <v>4.181827945106685</v>
      </c>
      <c r="G80" s="5">
        <v>0.015270568278201863</v>
      </c>
      <c r="H80" s="5">
        <v>4288.343857626545</v>
      </c>
      <c r="I80" s="5">
        <v>133.11764390820272</v>
      </c>
      <c r="J80" s="5">
        <v>4.891233277909379</v>
      </c>
      <c r="K80" s="5">
        <v>107.0</v>
      </c>
      <c r="L80" s="5">
        <v>4.672828834461906</v>
      </c>
      <c r="M80" s="5">
        <v>6.01</v>
      </c>
      <c r="N80" s="5">
        <v>80.6848582129481</v>
      </c>
      <c r="O80" s="5">
        <v>5.983936280687191</v>
      </c>
      <c r="P80" s="5">
        <v>397.0</v>
      </c>
      <c r="Q80" s="5">
        <v>5.485527216419583</v>
      </c>
      <c r="R80" s="5">
        <v>241.17606246575343</v>
      </c>
      <c r="S80" s="5">
        <v>3.0</v>
      </c>
      <c r="T80" s="5">
        <v>5.485527216419583</v>
      </c>
      <c r="U80" s="5">
        <v>33.65958179947927</v>
      </c>
      <c r="V80" s="5">
        <v>5.199999999999999</v>
      </c>
      <c r="W80" s="7">
        <v>1.6486586255873816</v>
      </c>
      <c r="X80" s="5">
        <v>0.7530090529246534</v>
      </c>
      <c r="Y80" s="5">
        <v>0.7530090529246534</v>
      </c>
      <c r="Z80" s="5">
        <v>0.7530090529246534</v>
      </c>
      <c r="AA80" s="5">
        <v>0.7530090529246534</v>
      </c>
      <c r="AB80" s="5">
        <v>1.5097896907784456</v>
      </c>
      <c r="AC80" s="5">
        <v>4.525778881186277</v>
      </c>
      <c r="AD80" s="7">
        <v>1.6486586255873816</v>
      </c>
      <c r="AE80" s="8">
        <v>1.5542464170842898</v>
      </c>
      <c r="AF80" s="9">
        <f t="shared" si="13"/>
        <v>0.0944122085</v>
      </c>
      <c r="AG80" s="10">
        <f t="shared" si="14"/>
        <v>0.0944122085</v>
      </c>
      <c r="AH80" s="10">
        <f t="shared" si="15"/>
        <v>0.008913665114</v>
      </c>
      <c r="AI80" s="10">
        <f t="shared" si="16"/>
        <v>0.057266075</v>
      </c>
    </row>
    <row r="81" ht="15.75" customHeight="1">
      <c r="A81" s="4" t="s">
        <v>114</v>
      </c>
      <c r="B81" s="5">
        <v>40711.0</v>
      </c>
      <c r="C81" s="6">
        <v>10.614253605184526</v>
      </c>
      <c r="D81" s="5">
        <v>64.49608213996217</v>
      </c>
      <c r="E81" s="5">
        <v>4.0</v>
      </c>
      <c r="F81" s="5">
        <v>4.166604479940766</v>
      </c>
      <c r="G81" s="5">
        <v>0.01550481776288228</v>
      </c>
      <c r="H81" s="5">
        <v>4159.744611404747</v>
      </c>
      <c r="I81" s="5">
        <v>93.68399989419099</v>
      </c>
      <c r="J81" s="5">
        <v>4.53992741579673</v>
      </c>
      <c r="K81" s="5">
        <v>13502.0</v>
      </c>
      <c r="L81" s="5">
        <v>9.510593101601815</v>
      </c>
      <c r="M81" s="5">
        <v>7.9</v>
      </c>
      <c r="N81" s="5">
        <v>97.20784926291127</v>
      </c>
      <c r="O81" s="5">
        <v>7.473637108496206</v>
      </c>
      <c r="P81" s="5">
        <v>1761.0</v>
      </c>
      <c r="Q81" s="5">
        <v>6.35571074974538</v>
      </c>
      <c r="R81" s="5">
        <v>575.7714246575342</v>
      </c>
      <c r="S81" s="5">
        <v>5.0</v>
      </c>
      <c r="T81" s="5">
        <v>6.35571074974538</v>
      </c>
      <c r="U81" s="5">
        <v>19.44636966354569</v>
      </c>
      <c r="V81" s="5">
        <v>39.782</v>
      </c>
      <c r="W81" s="7">
        <v>3.683414548682869</v>
      </c>
      <c r="X81" s="5">
        <v>1.0332257992725569</v>
      </c>
      <c r="Y81" s="5">
        <v>1.0332257992725569</v>
      </c>
      <c r="Z81" s="5">
        <v>1.0332257992725569</v>
      </c>
      <c r="AA81" s="5">
        <v>1.0332257992725569</v>
      </c>
      <c r="AB81" s="5">
        <v>3.4966268837965613</v>
      </c>
      <c r="AC81" s="5">
        <v>33.003937871826025</v>
      </c>
      <c r="AD81" s="7">
        <v>3.683414548682869</v>
      </c>
      <c r="AE81" s="8">
        <v>3.5476185278402252</v>
      </c>
      <c r="AF81" s="9">
        <f t="shared" si="13"/>
        <v>0.1357960208</v>
      </c>
      <c r="AG81" s="10">
        <f t="shared" si="14"/>
        <v>0.1357960208</v>
      </c>
      <c r="AH81" s="10">
        <f t="shared" si="15"/>
        <v>0.01844055928</v>
      </c>
      <c r="AI81" s="10">
        <f t="shared" si="16"/>
        <v>0.03686688507</v>
      </c>
    </row>
    <row r="82" ht="15.75" customHeight="1">
      <c r="A82" s="4" t="s">
        <v>115</v>
      </c>
      <c r="B82" s="5">
        <v>25187.0</v>
      </c>
      <c r="C82" s="6">
        <v>10.134083267375377</v>
      </c>
      <c r="D82" s="5">
        <v>12.117362131258188</v>
      </c>
      <c r="E82" s="5">
        <v>1.0</v>
      </c>
      <c r="F82" s="5">
        <v>2.4946393110170617</v>
      </c>
      <c r="G82" s="5">
        <v>0.0825262123197903</v>
      </c>
      <c r="H82" s="5">
        <v>146.83046502004999</v>
      </c>
      <c r="I82" s="5">
        <v>100.84373135755264</v>
      </c>
      <c r="J82" s="5">
        <v>4.61357210438754</v>
      </c>
      <c r="K82" s="5">
        <v>25.0</v>
      </c>
      <c r="L82" s="5">
        <v>3.2188758248682006</v>
      </c>
      <c r="M82" s="5">
        <v>5.42</v>
      </c>
      <c r="N82" s="5">
        <v>63.868966854041474</v>
      </c>
      <c r="O82" s="5">
        <v>5.683579767338681</v>
      </c>
      <c r="P82" s="5">
        <v>294.0</v>
      </c>
      <c r="Q82" s="5">
        <v>4.968402407475392</v>
      </c>
      <c r="R82" s="5">
        <v>143.79697479452054</v>
      </c>
      <c r="S82" s="5">
        <v>1.0</v>
      </c>
      <c r="T82" s="5">
        <v>4.968402407475392</v>
      </c>
      <c r="U82" s="5">
        <v>42.86304021615479</v>
      </c>
      <c r="V82" s="5">
        <v>14.86033</v>
      </c>
      <c r="W82" s="7">
        <v>2.6986952463108684</v>
      </c>
      <c r="X82" s="5">
        <v>0.7987484005497671</v>
      </c>
      <c r="Y82" s="5">
        <v>0.7987484005497671</v>
      </c>
      <c r="Z82" s="5">
        <v>0.7987484005497671</v>
      </c>
      <c r="AA82" s="5">
        <v>0.7987484005497671</v>
      </c>
      <c r="AB82" s="5">
        <v>2.551599605571159</v>
      </c>
      <c r="AC82" s="5">
        <v>12.827606490975656</v>
      </c>
      <c r="AD82" s="7">
        <v>2.6986952463108684</v>
      </c>
      <c r="AE82" s="8">
        <v>2.6006344560629984</v>
      </c>
      <c r="AF82" s="9">
        <f t="shared" si="13"/>
        <v>0.09806079025</v>
      </c>
      <c r="AG82" s="10">
        <f t="shared" si="14"/>
        <v>0.09806079025</v>
      </c>
      <c r="AH82" s="10">
        <f t="shared" si="15"/>
        <v>0.009615918584</v>
      </c>
      <c r="AI82" s="10">
        <f t="shared" si="16"/>
        <v>0.03633637047</v>
      </c>
    </row>
    <row r="83" ht="15.75" customHeight="1">
      <c r="A83" s="4" t="s">
        <v>116</v>
      </c>
      <c r="B83" s="5">
        <v>57253.0</v>
      </c>
      <c r="C83" s="6">
        <v>10.955235321790287</v>
      </c>
      <c r="D83" s="5">
        <v>9.080746860426528</v>
      </c>
      <c r="E83" s="5">
        <v>1.0</v>
      </c>
      <c r="F83" s="5">
        <v>2.20615644258152</v>
      </c>
      <c r="G83" s="5">
        <v>0.11012310059626851</v>
      </c>
      <c r="H83" s="5">
        <v>82.45996354314624</v>
      </c>
      <c r="I83" s="5">
        <v>46.64215183147513</v>
      </c>
      <c r="J83" s="5">
        <v>3.8425046780164456</v>
      </c>
      <c r="K83" s="5">
        <v>1104.0</v>
      </c>
      <c r="L83" s="5">
        <v>7.00669522683704</v>
      </c>
      <c r="M83" s="5">
        <v>5.34</v>
      </c>
      <c r="N83" s="5">
        <v>72.04919483277295</v>
      </c>
      <c r="O83" s="5">
        <v>6.302618975744905</v>
      </c>
      <c r="P83" s="5">
        <v>546.0</v>
      </c>
      <c r="Q83" s="5">
        <v>5.412292943847306</v>
      </c>
      <c r="R83" s="5">
        <v>224.1449506849315</v>
      </c>
      <c r="S83" s="5">
        <v>3.0</v>
      </c>
      <c r="T83" s="5">
        <v>5.412292943847306</v>
      </c>
      <c r="U83" s="5">
        <v>43.43177120312298</v>
      </c>
      <c r="V83" s="5">
        <v>30.229584000000003</v>
      </c>
      <c r="W83" s="7">
        <v>3.4088210475322747</v>
      </c>
      <c r="X83" s="5">
        <v>-1.6248825692564852</v>
      </c>
      <c r="Y83" s="5">
        <v>-1.6248825692564852</v>
      </c>
      <c r="Z83" s="5">
        <v>-1.6248825692564852</v>
      </c>
      <c r="AA83" s="5">
        <v>-1.6248825692564852</v>
      </c>
      <c r="AB83" s="5">
        <v>3.708790718957987</v>
      </c>
      <c r="AC83" s="5">
        <v>40.80443265272503</v>
      </c>
      <c r="AD83" s="7">
        <v>3.4088210475322747</v>
      </c>
      <c r="AE83" s="8">
        <v>3.761351753113098</v>
      </c>
      <c r="AF83" s="9">
        <f t="shared" si="13"/>
        <v>-0.3525307056</v>
      </c>
      <c r="AG83" s="10">
        <f t="shared" si="14"/>
        <v>0.3525307056</v>
      </c>
      <c r="AH83" s="10">
        <f t="shared" si="15"/>
        <v>0.1242778984</v>
      </c>
      <c r="AI83" s="10">
        <f t="shared" si="16"/>
        <v>0.1034171934</v>
      </c>
    </row>
    <row r="84" ht="15.75" customHeight="1">
      <c r="A84" s="11" t="s">
        <v>117</v>
      </c>
      <c r="B84" s="12">
        <v>4545.0</v>
      </c>
      <c r="C84" s="13">
        <v>8.421783006611578</v>
      </c>
      <c r="D84" s="12">
        <v>65.72057205720571</v>
      </c>
      <c r="E84" s="12">
        <v>4.0</v>
      </c>
      <c r="F84" s="12">
        <v>4.185411997592622</v>
      </c>
      <c r="G84" s="12">
        <v>0.01521593572145966</v>
      </c>
      <c r="H84" s="12">
        <v>4319.193591526368</v>
      </c>
      <c r="I84" s="12">
        <v>118.64870481037615</v>
      </c>
      <c r="J84" s="12">
        <v>4.7761670667697365</v>
      </c>
      <c r="K84" s="12">
        <v>0.0</v>
      </c>
      <c r="L84" s="12"/>
      <c r="M84" s="12">
        <v>3.77</v>
      </c>
      <c r="N84" s="12">
        <v>48.83977900552486</v>
      </c>
      <c r="O84" s="12">
        <v>4.553876891600541</v>
      </c>
      <c r="P84" s="12">
        <v>95.0</v>
      </c>
      <c r="Q84" s="12">
        <v>5.125178046430831</v>
      </c>
      <c r="R84" s="12">
        <v>168.20408712328765</v>
      </c>
      <c r="S84" s="12">
        <v>2.0</v>
      </c>
      <c r="T84" s="12">
        <v>5.125178046430831</v>
      </c>
      <c r="U84" s="12">
        <v>43.17876865892579</v>
      </c>
      <c r="V84" s="12">
        <v>1.6362</v>
      </c>
      <c r="W84" s="12">
        <v>0.4923764800974608</v>
      </c>
      <c r="X84" s="12"/>
      <c r="Y84" s="12"/>
      <c r="Z84" s="12"/>
      <c r="AA84" s="12"/>
      <c r="AB84" s="12"/>
      <c r="AC84" s="12"/>
      <c r="AD84" s="12">
        <v>0.4923764800974608</v>
      </c>
      <c r="AE84" s="12"/>
      <c r="AF84" s="14"/>
      <c r="AG84" s="15"/>
      <c r="AH84" s="15"/>
      <c r="AI84" s="15"/>
    </row>
    <row r="85" ht="15.75" customHeight="1">
      <c r="A85" s="4" t="s">
        <v>118</v>
      </c>
      <c r="B85" s="5">
        <v>185917.0</v>
      </c>
      <c r="C85" s="6">
        <v>12.133055616543036</v>
      </c>
      <c r="D85" s="5">
        <v>84.9986822076518</v>
      </c>
      <c r="E85" s="5">
        <v>5.0</v>
      </c>
      <c r="F85" s="5">
        <v>4.442635752930746</v>
      </c>
      <c r="G85" s="5">
        <v>0.011764888278585305</v>
      </c>
      <c r="H85" s="5">
        <v>7224.775977037382</v>
      </c>
      <c r="I85" s="5">
        <v>472.01845349767586</v>
      </c>
      <c r="J85" s="5">
        <v>6.157018081214693</v>
      </c>
      <c r="K85" s="5">
        <v>5895.0</v>
      </c>
      <c r="L85" s="5">
        <v>8.68185981297147</v>
      </c>
      <c r="M85" s="5">
        <v>8.3</v>
      </c>
      <c r="N85" s="5">
        <v>94.70452424227538</v>
      </c>
      <c r="O85" s="5">
        <v>9.579694593071988</v>
      </c>
      <c r="P85" s="5">
        <v>14468.0</v>
      </c>
      <c r="Q85" s="5">
        <v>6.280958894205815</v>
      </c>
      <c r="R85" s="5">
        <v>534.3007561643836</v>
      </c>
      <c r="S85" s="5">
        <v>5.0</v>
      </c>
      <c r="T85" s="5">
        <v>6.280958894205815</v>
      </c>
      <c r="U85" s="5">
        <v>21.69707297822626</v>
      </c>
      <c r="V85" s="5">
        <v>257.58799999999997</v>
      </c>
      <c r="W85" s="7">
        <v>5.551361409294206</v>
      </c>
      <c r="X85" s="5">
        <v>2.3707009702379276</v>
      </c>
      <c r="Y85" s="5">
        <v>2.3707009702379276</v>
      </c>
      <c r="Z85" s="5">
        <v>2.3707009702379276</v>
      </c>
      <c r="AA85" s="5">
        <v>2.3707009702379276</v>
      </c>
      <c r="AB85" s="5">
        <v>5.121242365949053</v>
      </c>
      <c r="AC85" s="5">
        <v>167.5433905787145</v>
      </c>
      <c r="AD85" s="7">
        <v>5.551361409294206</v>
      </c>
      <c r="AE85" s="8">
        <v>5.178958110056295</v>
      </c>
      <c r="AF85" s="9">
        <f t="shared" ref="AF85:AF86" si="17">AD85-AE85</f>
        <v>0.3724032992</v>
      </c>
      <c r="AG85" s="10">
        <f t="shared" ref="AG85:AG86" si="18">ABS(AF85)</f>
        <v>0.3724032992</v>
      </c>
      <c r="AH85" s="10">
        <f t="shared" ref="AH85:AH86" si="19">AF85^2</f>
        <v>0.1386842173</v>
      </c>
      <c r="AI85" s="10">
        <f t="shared" ref="AI85:AI86" si="20">ABS((AD85-AE85)/AD85)</f>
        <v>0.06708323811</v>
      </c>
    </row>
    <row r="86" ht="15.75" customHeight="1">
      <c r="A86" s="4" t="s">
        <v>119</v>
      </c>
      <c r="B86" s="5">
        <v>33060.0</v>
      </c>
      <c r="C86" s="6">
        <v>10.406079371375014</v>
      </c>
      <c r="D86" s="5">
        <v>37.371445856019356</v>
      </c>
      <c r="E86" s="5">
        <v>2.0</v>
      </c>
      <c r="F86" s="5">
        <v>3.6209069330357866</v>
      </c>
      <c r="G86" s="5">
        <v>0.026758397409955486</v>
      </c>
      <c r="H86" s="5">
        <v>1396.6249653693862</v>
      </c>
      <c r="I86" s="5">
        <v>92.02352294938899</v>
      </c>
      <c r="J86" s="5">
        <v>4.522044228599887</v>
      </c>
      <c r="K86" s="5">
        <v>1070.0</v>
      </c>
      <c r="L86" s="5">
        <v>6.975413927455952</v>
      </c>
      <c r="M86" s="5">
        <v>5.83</v>
      </c>
      <c r="N86" s="5">
        <v>94.2782834850455</v>
      </c>
      <c r="O86" s="5">
        <v>6.692083742506628</v>
      </c>
      <c r="P86" s="5">
        <v>806.0</v>
      </c>
      <c r="Q86" s="5">
        <v>5.714996967465276</v>
      </c>
      <c r="R86" s="5">
        <v>303.38328328767125</v>
      </c>
      <c r="S86" s="5">
        <v>4.0</v>
      </c>
      <c r="T86" s="5">
        <v>5.714996967465276</v>
      </c>
      <c r="U86" s="5">
        <v>29.120417432732726</v>
      </c>
      <c r="V86" s="5">
        <v>22.41468</v>
      </c>
      <c r="W86" s="7">
        <v>3.1097161013511365</v>
      </c>
      <c r="X86" s="5">
        <v>0.05480713478647002</v>
      </c>
      <c r="Y86" s="5">
        <v>0.05480713478647002</v>
      </c>
      <c r="Z86" s="5">
        <v>0.05480713478647002</v>
      </c>
      <c r="AA86" s="5">
        <v>0.05480713478647002</v>
      </c>
      <c r="AB86" s="5">
        <v>3.099592013956531</v>
      </c>
      <c r="AC86" s="5">
        <v>22.188896674327463</v>
      </c>
      <c r="AD86" s="7">
        <v>3.1097161013511365</v>
      </c>
      <c r="AE86" s="8">
        <v>3.149730338652869</v>
      </c>
      <c r="AF86" s="9">
        <f t="shared" si="17"/>
        <v>-0.0400142373</v>
      </c>
      <c r="AG86" s="10">
        <f t="shared" si="18"/>
        <v>0.0400142373</v>
      </c>
      <c r="AH86" s="10">
        <f t="shared" si="19"/>
        <v>0.001601139187</v>
      </c>
      <c r="AI86" s="10">
        <f t="shared" si="20"/>
        <v>0.01286748886</v>
      </c>
    </row>
    <row r="87" ht="15.75" customHeight="1">
      <c r="A87" s="11" t="s">
        <v>120</v>
      </c>
      <c r="B87" s="12">
        <v>29016.0</v>
      </c>
      <c r="C87" s="13">
        <v>10.275602680962738</v>
      </c>
      <c r="D87" s="12">
        <v>21.805210918114142</v>
      </c>
      <c r="E87" s="12">
        <v>2.0</v>
      </c>
      <c r="F87" s="12">
        <v>3.082148974172237</v>
      </c>
      <c r="G87" s="12">
        <v>0.04586059743954481</v>
      </c>
      <c r="H87" s="12">
        <v>475.46722318344416</v>
      </c>
      <c r="I87" s="12">
        <v>167.8002086607392</v>
      </c>
      <c r="J87" s="12">
        <v>5.12277403754091</v>
      </c>
      <c r="K87" s="12">
        <v>0.0</v>
      </c>
      <c r="L87" s="12"/>
      <c r="M87" s="12">
        <v>4.26</v>
      </c>
      <c r="N87" s="12">
        <v>47.56799682350605</v>
      </c>
      <c r="O87" s="12">
        <v>5.8888779583328805</v>
      </c>
      <c r="P87" s="12">
        <v>361.0</v>
      </c>
      <c r="Q87" s="12">
        <v>4.80659827774129</v>
      </c>
      <c r="R87" s="12">
        <v>122.31482794520548</v>
      </c>
      <c r="S87" s="12">
        <v>1.0</v>
      </c>
      <c r="T87" s="12">
        <v>4.80659827774129</v>
      </c>
      <c r="U87" s="12">
        <v>50.584050467692045</v>
      </c>
      <c r="V87" s="12">
        <v>13.34736</v>
      </c>
      <c r="W87" s="12">
        <v>2.5913186124816048</v>
      </c>
      <c r="X87" s="12"/>
      <c r="Y87" s="12"/>
      <c r="Z87" s="12"/>
      <c r="AA87" s="12"/>
      <c r="AB87" s="12"/>
      <c r="AC87" s="12"/>
      <c r="AD87" s="12">
        <v>2.5913186124816048</v>
      </c>
      <c r="AE87" s="12"/>
      <c r="AF87" s="14"/>
      <c r="AG87" s="15"/>
      <c r="AH87" s="15"/>
      <c r="AI87" s="15"/>
    </row>
    <row r="88" ht="15.75" customHeight="1">
      <c r="A88" s="4" t="s">
        <v>121</v>
      </c>
      <c r="B88" s="5">
        <v>6734.0</v>
      </c>
      <c r="C88" s="6">
        <v>8.814924599721019</v>
      </c>
      <c r="D88" s="5">
        <v>70.03267003267003</v>
      </c>
      <c r="E88" s="5">
        <v>4.0</v>
      </c>
      <c r="F88" s="5">
        <v>4.248961847924333</v>
      </c>
      <c r="G88" s="5">
        <v>0.014279050042408823</v>
      </c>
      <c r="H88" s="5">
        <v>4904.574871904838</v>
      </c>
      <c r="I88" s="5">
        <v>71.66676330079359</v>
      </c>
      <c r="J88" s="5">
        <v>4.272027087841811</v>
      </c>
      <c r="K88" s="5">
        <v>19.0</v>
      </c>
      <c r="L88" s="5">
        <v>2.9444389791664403</v>
      </c>
      <c r="M88" s="5">
        <v>4.5</v>
      </c>
      <c r="N88" s="5">
        <v>84.92695883134131</v>
      </c>
      <c r="O88" s="5">
        <v>5.497168225293202</v>
      </c>
      <c r="P88" s="5">
        <v>244.0</v>
      </c>
      <c r="Q88" s="5">
        <v>5.323225367901826</v>
      </c>
      <c r="R88" s="5">
        <v>205.0441594520548</v>
      </c>
      <c r="S88" s="5">
        <v>3.0</v>
      </c>
      <c r="T88" s="5">
        <v>5.323225367901826</v>
      </c>
      <c r="U88" s="5">
        <v>41.46346248166482</v>
      </c>
      <c r="V88" s="5">
        <v>3.6229999999999998</v>
      </c>
      <c r="W88" s="7">
        <v>1.2873024119129401</v>
      </c>
      <c r="X88" s="5">
        <v>1.1547278113382888</v>
      </c>
      <c r="Y88" s="5">
        <v>1.1547278113382888</v>
      </c>
      <c r="Z88" s="5">
        <v>1.1547278113382888</v>
      </c>
      <c r="AA88" s="5">
        <v>1.1547278113382888</v>
      </c>
      <c r="AB88" s="5">
        <v>1.0750901276286273</v>
      </c>
      <c r="AC88" s="5">
        <v>2.93025698574623</v>
      </c>
      <c r="AD88" s="7">
        <v>1.2873024119129401</v>
      </c>
      <c r="AE88" s="8">
        <v>1.118310390519484</v>
      </c>
      <c r="AF88" s="9">
        <f>AD88-AE88</f>
        <v>0.1689920214</v>
      </c>
      <c r="AG88" s="10">
        <f>ABS(AF88)</f>
        <v>0.1689920214</v>
      </c>
      <c r="AH88" s="10">
        <f>AF88^2</f>
        <v>0.02855830329</v>
      </c>
      <c r="AI88" s="10">
        <f>ABS((AD88-AE88)/AD88)</f>
        <v>0.1312760854</v>
      </c>
    </row>
    <row r="89" ht="15.75" customHeight="1">
      <c r="A89" s="11" t="s">
        <v>122</v>
      </c>
      <c r="B89" s="12">
        <v>3245.0</v>
      </c>
      <c r="C89" s="13">
        <v>8.08487062913819</v>
      </c>
      <c r="D89" s="12">
        <v>0.0</v>
      </c>
      <c r="E89" s="12">
        <v>1.0</v>
      </c>
      <c r="F89" s="12"/>
      <c r="G89" s="12"/>
      <c r="H89" s="12">
        <v>0.0</v>
      </c>
      <c r="I89" s="12">
        <v>196.39396471965503</v>
      </c>
      <c r="J89" s="12">
        <v>5.280122665914879</v>
      </c>
      <c r="K89" s="12">
        <v>0.0</v>
      </c>
      <c r="L89" s="12"/>
      <c r="M89" s="12">
        <v>4.24</v>
      </c>
      <c r="N89" s="12">
        <v>51.794071762870516</v>
      </c>
      <c r="O89" s="12">
        <v>4.0943445622221</v>
      </c>
      <c r="P89" s="12">
        <v>60.0</v>
      </c>
      <c r="Q89" s="12">
        <v>4.762097472443605</v>
      </c>
      <c r="R89" s="12">
        <v>116.99105424657535</v>
      </c>
      <c r="S89" s="12">
        <v>1.0</v>
      </c>
      <c r="T89" s="12">
        <v>4.762097472443605</v>
      </c>
      <c r="U89" s="12">
        <v>42.116658500473406</v>
      </c>
      <c r="V89" s="12">
        <v>1.547</v>
      </c>
      <c r="W89" s="12">
        <v>0.43631757159092904</v>
      </c>
      <c r="X89" s="12"/>
      <c r="Y89" s="12"/>
      <c r="Z89" s="12"/>
      <c r="AA89" s="12"/>
      <c r="AB89" s="12"/>
      <c r="AC89" s="12"/>
      <c r="AD89" s="12">
        <v>0.43631757159092904</v>
      </c>
      <c r="AE89" s="12"/>
      <c r="AF89" s="14"/>
      <c r="AG89" s="15"/>
      <c r="AH89" s="15"/>
      <c r="AI89" s="15"/>
    </row>
    <row r="90" ht="15.75" customHeight="1">
      <c r="A90" s="4" t="s">
        <v>123</v>
      </c>
      <c r="B90" s="5">
        <v>38143.0</v>
      </c>
      <c r="C90" s="6">
        <v>10.549097533638411</v>
      </c>
      <c r="D90" s="5">
        <v>8.913824292792912</v>
      </c>
      <c r="E90" s="5">
        <v>1.0</v>
      </c>
      <c r="F90" s="5">
        <v>2.1876033629539324</v>
      </c>
      <c r="G90" s="5">
        <v>0.11218529411764705</v>
      </c>
      <c r="H90" s="5">
        <v>79.45626352278505</v>
      </c>
      <c r="I90" s="5">
        <v>43.57327952477121</v>
      </c>
      <c r="J90" s="5">
        <v>3.774444107546199</v>
      </c>
      <c r="K90" s="5">
        <v>71.0</v>
      </c>
      <c r="L90" s="5">
        <v>4.2626798770413155</v>
      </c>
      <c r="M90" s="5">
        <v>5.24</v>
      </c>
      <c r="N90" s="5">
        <v>88.34446919079436</v>
      </c>
      <c r="O90" s="5">
        <v>6.302618975744905</v>
      </c>
      <c r="P90" s="5">
        <v>546.0</v>
      </c>
      <c r="Q90" s="5">
        <v>5.236922401175373</v>
      </c>
      <c r="R90" s="5">
        <v>188.09034410958904</v>
      </c>
      <c r="S90" s="5">
        <v>2.0</v>
      </c>
      <c r="T90" s="5">
        <v>5.236922401175373</v>
      </c>
      <c r="U90" s="5">
        <v>39.818375701329664</v>
      </c>
      <c r="V90" s="5">
        <v>19.452930000000002</v>
      </c>
      <c r="W90" s="7">
        <v>2.967997701392509</v>
      </c>
      <c r="X90" s="5">
        <v>-0.6020530847626455</v>
      </c>
      <c r="Y90" s="5">
        <v>-0.6020530847626455</v>
      </c>
      <c r="Z90" s="5">
        <v>-0.6020530847626455</v>
      </c>
      <c r="AA90" s="5">
        <v>-0.6020530847626455</v>
      </c>
      <c r="AB90" s="5">
        <v>3.079143143071042</v>
      </c>
      <c r="AC90" s="5">
        <v>21.739766543610756</v>
      </c>
      <c r="AD90" s="7">
        <v>2.967997701392509</v>
      </c>
      <c r="AE90" s="8">
        <v>3.129982598247957</v>
      </c>
      <c r="AF90" s="9">
        <f t="shared" ref="AF90:AF119" si="21">AD90-AE90</f>
        <v>-0.1619848969</v>
      </c>
      <c r="AG90" s="10">
        <f t="shared" ref="AG90:AG119" si="22">ABS(AF90)</f>
        <v>0.1619848969</v>
      </c>
      <c r="AH90" s="10">
        <f t="shared" ref="AH90:AH119" si="23">AF90^2</f>
        <v>0.02623910681</v>
      </c>
      <c r="AI90" s="10">
        <f t="shared" ref="AI90:AI119" si="24">ABS((AD90-AE90)/AD90)</f>
        <v>0.05457716385</v>
      </c>
    </row>
    <row r="91" ht="15.75" customHeight="1">
      <c r="A91" s="4" t="s">
        <v>124</v>
      </c>
      <c r="B91" s="5">
        <v>40297.0</v>
      </c>
      <c r="C91" s="6">
        <v>10.60403230347651</v>
      </c>
      <c r="D91" s="5">
        <v>26.706702732213316</v>
      </c>
      <c r="E91" s="5">
        <v>2.0</v>
      </c>
      <c r="F91" s="5">
        <v>3.2849145725609468</v>
      </c>
      <c r="G91" s="5">
        <v>0.037443783683330234</v>
      </c>
      <c r="H91" s="5">
        <v>713.2479708268102</v>
      </c>
      <c r="I91" s="5">
        <v>128.45422920033576</v>
      </c>
      <c r="J91" s="5">
        <v>4.8555726478899865</v>
      </c>
      <c r="K91" s="5">
        <v>56.0</v>
      </c>
      <c r="L91" s="5">
        <v>4.02535169073515</v>
      </c>
      <c r="M91" s="5">
        <v>4.87</v>
      </c>
      <c r="N91" s="5">
        <v>66.62149342729367</v>
      </c>
      <c r="O91" s="5">
        <v>7.063903961472068</v>
      </c>
      <c r="P91" s="5">
        <v>1169.0</v>
      </c>
      <c r="Q91" s="5">
        <v>5.155173642114444</v>
      </c>
      <c r="R91" s="5">
        <v>173.3259008219178</v>
      </c>
      <c r="S91" s="5">
        <v>2.0</v>
      </c>
      <c r="T91" s="5">
        <v>5.155173642114444</v>
      </c>
      <c r="U91" s="5">
        <v>39.90632779938857</v>
      </c>
      <c r="V91" s="5">
        <v>18.133650000000003</v>
      </c>
      <c r="W91" s="7">
        <v>2.897769328276601</v>
      </c>
      <c r="X91" s="5">
        <v>-1.229176085152908</v>
      </c>
      <c r="Y91" s="5">
        <v>-1.229176085152908</v>
      </c>
      <c r="Z91" s="5">
        <v>-1.229176085152908</v>
      </c>
      <c r="AA91" s="5">
        <v>-1.229176085152908</v>
      </c>
      <c r="AB91" s="5">
        <v>3.124255985446738</v>
      </c>
      <c r="AC91" s="5">
        <v>22.74296769824151</v>
      </c>
      <c r="AD91" s="7">
        <v>2.897769328276601</v>
      </c>
      <c r="AE91" s="8">
        <v>3.1753439981093</v>
      </c>
      <c r="AF91" s="9">
        <f t="shared" si="21"/>
        <v>-0.2775746698</v>
      </c>
      <c r="AG91" s="10">
        <f t="shared" si="22"/>
        <v>0.2775746698</v>
      </c>
      <c r="AH91" s="10">
        <f t="shared" si="23"/>
        <v>0.07704769733</v>
      </c>
      <c r="AI91" s="10">
        <f t="shared" si="24"/>
        <v>0.09578908408</v>
      </c>
    </row>
    <row r="92" ht="15.75" customHeight="1">
      <c r="A92" s="4" t="s">
        <v>125</v>
      </c>
      <c r="B92" s="5">
        <v>12269.0</v>
      </c>
      <c r="C92" s="6">
        <v>9.414831034791183</v>
      </c>
      <c r="D92" s="5">
        <v>0.0</v>
      </c>
      <c r="E92" s="5">
        <v>1.0</v>
      </c>
      <c r="F92" s="5"/>
      <c r="G92" s="5"/>
      <c r="H92" s="5">
        <v>0.0</v>
      </c>
      <c r="I92" s="5">
        <v>116.4804438458404</v>
      </c>
      <c r="J92" s="5">
        <v>4.757723394930817</v>
      </c>
      <c r="K92" s="5">
        <v>7.0</v>
      </c>
      <c r="L92" s="5">
        <v>1.9459101490553132</v>
      </c>
      <c r="M92" s="5">
        <v>3.29</v>
      </c>
      <c r="N92" s="5">
        <v>49.934754240974335</v>
      </c>
      <c r="O92" s="5">
        <v>5.056245805348308</v>
      </c>
      <c r="P92" s="5">
        <v>157.0</v>
      </c>
      <c r="Q92" s="5">
        <v>4.718734054009292</v>
      </c>
      <c r="R92" s="5">
        <v>112.02634356164384</v>
      </c>
      <c r="S92" s="5">
        <v>1.0</v>
      </c>
      <c r="T92" s="5">
        <v>4.718734054009292</v>
      </c>
      <c r="U92" s="5">
        <v>62.95453481936944</v>
      </c>
      <c r="V92" s="5">
        <v>5.76643</v>
      </c>
      <c r="W92" s="7">
        <v>1.752053171531013</v>
      </c>
      <c r="X92" s="5">
        <v>0.4338751782932253</v>
      </c>
      <c r="Y92" s="5">
        <v>0.4338751782932253</v>
      </c>
      <c r="Z92" s="5">
        <v>0.4338751782932253</v>
      </c>
      <c r="AA92" s="5">
        <v>0.4338751782932253</v>
      </c>
      <c r="AB92" s="5">
        <v>1.6726098326137921</v>
      </c>
      <c r="AC92" s="5">
        <v>5.3260497728852165</v>
      </c>
      <c r="AD92" s="7">
        <v>1.752053171531013</v>
      </c>
      <c r="AE92" s="8">
        <v>1.7185033364260547</v>
      </c>
      <c r="AF92" s="9">
        <f t="shared" si="21"/>
        <v>0.0335498351</v>
      </c>
      <c r="AG92" s="10">
        <f t="shared" si="22"/>
        <v>0.0335498351</v>
      </c>
      <c r="AH92" s="10">
        <f t="shared" si="23"/>
        <v>0.001125591436</v>
      </c>
      <c r="AI92" s="10">
        <f t="shared" si="24"/>
        <v>0.01914886811</v>
      </c>
    </row>
    <row r="93" ht="15.75" customHeight="1">
      <c r="A93" s="4" t="s">
        <v>126</v>
      </c>
      <c r="B93" s="5">
        <v>17125.0</v>
      </c>
      <c r="C93" s="6">
        <v>9.748294663130427</v>
      </c>
      <c r="D93" s="5">
        <v>28.397080291970806</v>
      </c>
      <c r="E93" s="5">
        <v>2.0</v>
      </c>
      <c r="F93" s="5">
        <v>3.3462863332614514</v>
      </c>
      <c r="G93" s="5">
        <v>0.03521488792926177</v>
      </c>
      <c r="H93" s="5">
        <v>806.3941691086368</v>
      </c>
      <c r="I93" s="5">
        <v>27.083301821812817</v>
      </c>
      <c r="J93" s="5">
        <v>3.2989173690387643</v>
      </c>
      <c r="K93" s="5">
        <v>37.0</v>
      </c>
      <c r="L93" s="5">
        <v>3.6109179126442243</v>
      </c>
      <c r="M93" s="5">
        <v>4.94</v>
      </c>
      <c r="N93" s="5">
        <v>93.70040875210387</v>
      </c>
      <c r="O93" s="5">
        <v>5.934894195619588</v>
      </c>
      <c r="P93" s="5">
        <v>378.0</v>
      </c>
      <c r="Q93" s="5">
        <v>5.469718325150849</v>
      </c>
      <c r="R93" s="5">
        <v>237.39331561643834</v>
      </c>
      <c r="S93" s="5">
        <v>3.0</v>
      </c>
      <c r="T93" s="5">
        <v>5.469718325150849</v>
      </c>
      <c r="U93" s="5">
        <v>36.253974327321885</v>
      </c>
      <c r="V93" s="5">
        <v>9.41875</v>
      </c>
      <c r="W93" s="7">
        <v>2.2427023833926683</v>
      </c>
      <c r="X93" s="5">
        <v>0.496611715628152</v>
      </c>
      <c r="Y93" s="5">
        <v>0.496611715628152</v>
      </c>
      <c r="Z93" s="5">
        <v>0.496611715628152</v>
      </c>
      <c r="AA93" s="5">
        <v>0.496611715628152</v>
      </c>
      <c r="AB93" s="5">
        <v>2.1508832849821604</v>
      </c>
      <c r="AC93" s="5">
        <v>8.592444623580795</v>
      </c>
      <c r="AD93" s="7">
        <v>2.2427023833926683</v>
      </c>
      <c r="AE93" s="8">
        <v>2.1982054747267643</v>
      </c>
      <c r="AF93" s="9">
        <f t="shared" si="21"/>
        <v>0.04449690867</v>
      </c>
      <c r="AG93" s="10">
        <f t="shared" si="22"/>
        <v>0.04449690867</v>
      </c>
      <c r="AH93" s="10">
        <f t="shared" si="23"/>
        <v>0.001979974881</v>
      </c>
      <c r="AI93" s="10">
        <f t="shared" si="24"/>
        <v>0.01984075506</v>
      </c>
    </row>
    <row r="94" ht="15.75" customHeight="1">
      <c r="A94" s="4" t="s">
        <v>127</v>
      </c>
      <c r="B94" s="5">
        <v>8065.0</v>
      </c>
      <c r="C94" s="6">
        <v>8.99528899055931</v>
      </c>
      <c r="D94" s="5">
        <v>0.0</v>
      </c>
      <c r="E94" s="5">
        <v>1.0</v>
      </c>
      <c r="F94" s="5"/>
      <c r="G94" s="5"/>
      <c r="H94" s="5">
        <v>0.0</v>
      </c>
      <c r="I94" s="5">
        <v>51.63162067182335</v>
      </c>
      <c r="J94" s="5">
        <v>3.944134288517499</v>
      </c>
      <c r="K94" s="5">
        <v>79.0</v>
      </c>
      <c r="L94" s="5">
        <v>4.3694478524670215</v>
      </c>
      <c r="M94" s="5">
        <v>5.86</v>
      </c>
      <c r="N94" s="5">
        <v>83.04297328687572</v>
      </c>
      <c r="O94" s="5">
        <v>4.882801922586371</v>
      </c>
      <c r="P94" s="5">
        <v>132.0</v>
      </c>
      <c r="Q94" s="5">
        <v>5.2952313906406125</v>
      </c>
      <c r="R94" s="5">
        <v>199.38375616438356</v>
      </c>
      <c r="S94" s="5">
        <v>2.0</v>
      </c>
      <c r="T94" s="5">
        <v>5.2952313906406125</v>
      </c>
      <c r="U94" s="5">
        <v>32.387345148578056</v>
      </c>
      <c r="V94" s="5">
        <v>3.868</v>
      </c>
      <c r="W94" s="7">
        <v>1.352737577591048</v>
      </c>
      <c r="X94" s="5">
        <v>-0.08445780810326853</v>
      </c>
      <c r="Y94" s="5">
        <v>-0.08445780810326853</v>
      </c>
      <c r="Z94" s="5">
        <v>-0.08445780810326853</v>
      </c>
      <c r="AA94" s="5">
        <v>-0.08445780810326853</v>
      </c>
      <c r="AB94" s="5">
        <v>1.3683009615931543</v>
      </c>
      <c r="AC94" s="5">
        <v>3.92867006042932</v>
      </c>
      <c r="AD94" s="7">
        <v>1.352737577591048</v>
      </c>
      <c r="AE94" s="8">
        <v>1.4122804482131652</v>
      </c>
      <c r="AF94" s="9">
        <f t="shared" si="21"/>
        <v>-0.05954287062</v>
      </c>
      <c r="AG94" s="10">
        <f t="shared" si="22"/>
        <v>0.05954287062</v>
      </c>
      <c r="AH94" s="10">
        <f t="shared" si="23"/>
        <v>0.003545353442</v>
      </c>
      <c r="AI94" s="10">
        <f t="shared" si="24"/>
        <v>0.04401657173</v>
      </c>
    </row>
    <row r="95" ht="15.75" customHeight="1">
      <c r="A95" s="4" t="s">
        <v>128</v>
      </c>
      <c r="B95" s="5">
        <v>9740.0</v>
      </c>
      <c r="C95" s="6">
        <v>9.18399639663658</v>
      </c>
      <c r="D95" s="5">
        <v>75.27720739219713</v>
      </c>
      <c r="E95" s="5">
        <v>4.0</v>
      </c>
      <c r="F95" s="5">
        <v>4.321177398311106</v>
      </c>
      <c r="G95" s="5">
        <v>0.013284233496999455</v>
      </c>
      <c r="H95" s="5">
        <v>5666.657952767858</v>
      </c>
      <c r="I95" s="5">
        <v>101.4502574701293</v>
      </c>
      <c r="J95" s="5">
        <v>4.619568604170321</v>
      </c>
      <c r="K95" s="5">
        <v>26.0</v>
      </c>
      <c r="L95" s="5">
        <v>3.258096538021482</v>
      </c>
      <c r="M95" s="5">
        <v>5.7</v>
      </c>
      <c r="N95" s="5">
        <v>87.4770642201835</v>
      </c>
      <c r="O95" s="5">
        <v>5.902633333401366</v>
      </c>
      <c r="P95" s="5">
        <v>366.0</v>
      </c>
      <c r="Q95" s="5">
        <v>5.606989970450337</v>
      </c>
      <c r="R95" s="5">
        <v>272.3233019178082</v>
      </c>
      <c r="S95" s="5">
        <v>4.0</v>
      </c>
      <c r="T95" s="5">
        <v>5.606989970450337</v>
      </c>
      <c r="U95" s="5">
        <v>31.975925802389902</v>
      </c>
      <c r="V95" s="5">
        <v>5.431</v>
      </c>
      <c r="W95" s="7">
        <v>1.6921232790527083</v>
      </c>
      <c r="X95" s="5">
        <v>1.0211543266595777</v>
      </c>
      <c r="Y95" s="5">
        <v>1.0211543266595777</v>
      </c>
      <c r="Z95" s="5">
        <v>1.0211543266595777</v>
      </c>
      <c r="AA95" s="5">
        <v>1.0211543266595777</v>
      </c>
      <c r="AB95" s="5">
        <v>1.5037778044807095</v>
      </c>
      <c r="AC95" s="5">
        <v>4.498652036599767</v>
      </c>
      <c r="AD95" s="7">
        <v>1.6921232790527083</v>
      </c>
      <c r="AE95" s="8">
        <v>1.5486187524684187</v>
      </c>
      <c r="AF95" s="9">
        <f t="shared" si="21"/>
        <v>0.1435045266</v>
      </c>
      <c r="AG95" s="10">
        <f t="shared" si="22"/>
        <v>0.1435045266</v>
      </c>
      <c r="AH95" s="10">
        <f t="shared" si="23"/>
        <v>0.02059354915</v>
      </c>
      <c r="AI95" s="10">
        <f t="shared" si="24"/>
        <v>0.08480737093</v>
      </c>
    </row>
    <row r="96" ht="15.75" customHeight="1">
      <c r="A96" s="4" t="s">
        <v>129</v>
      </c>
      <c r="B96" s="5">
        <v>21045.0</v>
      </c>
      <c r="C96" s="6">
        <v>9.95441828120467</v>
      </c>
      <c r="D96" s="5">
        <v>79.0544072226182</v>
      </c>
      <c r="E96" s="5">
        <v>4.0</v>
      </c>
      <c r="F96" s="5">
        <v>4.3701363144431635</v>
      </c>
      <c r="G96" s="5">
        <v>0.012649516138726934</v>
      </c>
      <c r="H96" s="5">
        <v>6249.5993013195475</v>
      </c>
      <c r="I96" s="5">
        <v>74.19111118359243</v>
      </c>
      <c r="J96" s="5">
        <v>4.306644347627922</v>
      </c>
      <c r="K96" s="5">
        <v>68.0</v>
      </c>
      <c r="L96" s="5">
        <v>4.219507705176107</v>
      </c>
      <c r="M96" s="5">
        <v>7.25</v>
      </c>
      <c r="N96" s="5">
        <v>96.27985626717395</v>
      </c>
      <c r="O96" s="5">
        <v>6.999422467507961</v>
      </c>
      <c r="P96" s="5">
        <v>1096.0</v>
      </c>
      <c r="Q96" s="5">
        <v>5.826070692839292</v>
      </c>
      <c r="R96" s="5">
        <v>339.0239293150685</v>
      </c>
      <c r="S96" s="5">
        <v>4.0</v>
      </c>
      <c r="T96" s="5">
        <v>5.826070692839292</v>
      </c>
      <c r="U96" s="5">
        <v>25.902103479997322</v>
      </c>
      <c r="V96" s="5">
        <v>16.475</v>
      </c>
      <c r="W96" s="7">
        <v>2.801844080388571</v>
      </c>
      <c r="X96" s="5">
        <v>2.0679060421387856</v>
      </c>
      <c r="Y96" s="5">
        <v>2.0679060421387856</v>
      </c>
      <c r="Z96" s="5">
        <v>2.0679060421387856</v>
      </c>
      <c r="AA96" s="5">
        <v>2.0679060421387856</v>
      </c>
      <c r="AB96" s="5">
        <v>2.4188317486077193</v>
      </c>
      <c r="AC96" s="5">
        <v>11.232728995330259</v>
      </c>
      <c r="AD96" s="7">
        <v>2.801844080388571</v>
      </c>
      <c r="AE96" s="8">
        <v>2.467047899137773</v>
      </c>
      <c r="AF96" s="9">
        <f t="shared" si="21"/>
        <v>0.3347961813</v>
      </c>
      <c r="AG96" s="10">
        <f t="shared" si="22"/>
        <v>0.3347961813</v>
      </c>
      <c r="AH96" s="10">
        <f t="shared" si="23"/>
        <v>0.112088483</v>
      </c>
      <c r="AI96" s="10">
        <f t="shared" si="24"/>
        <v>0.1194913677</v>
      </c>
    </row>
    <row r="97" ht="15.75" customHeight="1">
      <c r="A97" s="4" t="s">
        <v>130</v>
      </c>
      <c r="B97" s="5">
        <v>35056.0</v>
      </c>
      <c r="C97" s="6">
        <v>10.464702061835247</v>
      </c>
      <c r="D97" s="5">
        <v>54.50136923779097</v>
      </c>
      <c r="E97" s="5">
        <v>3.0</v>
      </c>
      <c r="F97" s="5">
        <v>3.9982258249827973</v>
      </c>
      <c r="G97" s="5">
        <v>0.018348162880770437</v>
      </c>
      <c r="H97" s="5">
        <v>2970.3992487940277</v>
      </c>
      <c r="I97" s="5">
        <v>148.10463144382578</v>
      </c>
      <c r="J97" s="5">
        <v>4.997918993194139</v>
      </c>
      <c r="K97" s="5">
        <v>902.0</v>
      </c>
      <c r="L97" s="5">
        <v>6.804614520062624</v>
      </c>
      <c r="M97" s="5">
        <v>5.97</v>
      </c>
      <c r="N97" s="5">
        <v>93.72375439791169</v>
      </c>
      <c r="O97" s="5">
        <v>7.408530566894626</v>
      </c>
      <c r="P97" s="5">
        <v>1650.0</v>
      </c>
      <c r="Q97" s="5">
        <v>5.712330384899119</v>
      </c>
      <c r="R97" s="5">
        <v>302.57536438356163</v>
      </c>
      <c r="S97" s="5">
        <v>4.0</v>
      </c>
      <c r="T97" s="5">
        <v>5.712330384899119</v>
      </c>
      <c r="U97" s="5">
        <v>34.70410450673205</v>
      </c>
      <c r="V97" s="5">
        <v>31.313000000000002</v>
      </c>
      <c r="W97" s="7">
        <v>3.4440333467814677</v>
      </c>
      <c r="X97" s="5">
        <v>1.573234008689222</v>
      </c>
      <c r="Y97" s="5">
        <v>1.573234008689222</v>
      </c>
      <c r="Z97" s="5">
        <v>1.573234008689222</v>
      </c>
      <c r="AA97" s="5">
        <v>1.573234008689222</v>
      </c>
      <c r="AB97" s="5">
        <v>3.153161482399323</v>
      </c>
      <c r="AC97" s="5">
        <v>23.409957883025037</v>
      </c>
      <c r="AD97" s="7">
        <v>3.4440333467814677</v>
      </c>
      <c r="AE97" s="8">
        <v>3.203562924057246</v>
      </c>
      <c r="AF97" s="9">
        <f t="shared" si="21"/>
        <v>0.2404704227</v>
      </c>
      <c r="AG97" s="10">
        <f t="shared" si="22"/>
        <v>0.2404704227</v>
      </c>
      <c r="AH97" s="10">
        <f t="shared" si="23"/>
        <v>0.05782602421</v>
      </c>
      <c r="AI97" s="10">
        <f t="shared" si="24"/>
        <v>0.06982232705</v>
      </c>
    </row>
    <row r="98" ht="15.75" customHeight="1">
      <c r="A98" s="4" t="s">
        <v>131</v>
      </c>
      <c r="B98" s="5">
        <v>2235.0</v>
      </c>
      <c r="C98" s="6">
        <v>7.711996507047669</v>
      </c>
      <c r="D98" s="5">
        <v>0.0</v>
      </c>
      <c r="E98" s="5">
        <v>1.0</v>
      </c>
      <c r="F98" s="5"/>
      <c r="G98" s="5"/>
      <c r="H98" s="5">
        <v>0.0</v>
      </c>
      <c r="I98" s="5">
        <v>28.553586823006437</v>
      </c>
      <c r="J98" s="5">
        <v>3.351782561240849</v>
      </c>
      <c r="K98" s="5">
        <v>34.0</v>
      </c>
      <c r="L98" s="5">
        <v>3.5263605246161616</v>
      </c>
      <c r="M98" s="5">
        <v>5.93</v>
      </c>
      <c r="N98" s="5">
        <v>84.43496801705757</v>
      </c>
      <c r="O98" s="5">
        <v>4.2626798770413155</v>
      </c>
      <c r="P98" s="5">
        <v>71.0</v>
      </c>
      <c r="Q98" s="5">
        <v>5.4668676634662825</v>
      </c>
      <c r="R98" s="5">
        <v>236.7175512328767</v>
      </c>
      <c r="S98" s="5">
        <v>3.0</v>
      </c>
      <c r="T98" s="5">
        <v>5.4668676634662825</v>
      </c>
      <c r="U98" s="5">
        <v>38.36850658756332</v>
      </c>
      <c r="V98" s="5">
        <v>0.8716499999999999</v>
      </c>
      <c r="W98" s="7">
        <v>-0.13736731179291287</v>
      </c>
      <c r="X98" s="5">
        <v>-0.17441988504784067</v>
      </c>
      <c r="Y98" s="5">
        <v>-0.17441988504784067</v>
      </c>
      <c r="Z98" s="5">
        <v>-0.17441988504784067</v>
      </c>
      <c r="AA98" s="5">
        <v>-0.17441988504784067</v>
      </c>
      <c r="AB98" s="5">
        <v>-0.10598720389082492</v>
      </c>
      <c r="AC98" s="5">
        <v>0.899436157285552</v>
      </c>
      <c r="AD98" s="7">
        <v>-0.13736731179291287</v>
      </c>
      <c r="AE98" s="8">
        <v>-0.06764935465734304</v>
      </c>
      <c r="AF98" s="9">
        <f t="shared" si="21"/>
        <v>-0.06971795714</v>
      </c>
      <c r="AG98" s="10">
        <f t="shared" si="22"/>
        <v>0.06971795714</v>
      </c>
      <c r="AH98" s="10">
        <f t="shared" si="23"/>
        <v>0.004860593547</v>
      </c>
      <c r="AI98" s="10">
        <f t="shared" si="24"/>
        <v>0.5075294568</v>
      </c>
    </row>
    <row r="99" ht="15.75" customHeight="1">
      <c r="A99" s="4" t="s">
        <v>132</v>
      </c>
      <c r="B99" s="5">
        <v>320564.0</v>
      </c>
      <c r="C99" s="6">
        <v>12.67783722339539</v>
      </c>
      <c r="D99" s="5">
        <v>72.74210454074694</v>
      </c>
      <c r="E99" s="5">
        <v>4.0</v>
      </c>
      <c r="F99" s="5">
        <v>4.286920371512415</v>
      </c>
      <c r="G99" s="5">
        <v>0.013747196432017496</v>
      </c>
      <c r="H99" s="5">
        <v>5291.413773016956</v>
      </c>
      <c r="I99" s="5">
        <v>327.3428394212371</v>
      </c>
      <c r="J99" s="5">
        <v>5.791008060266417</v>
      </c>
      <c r="K99" s="5">
        <v>16805.0</v>
      </c>
      <c r="L99" s="5">
        <v>9.729431740159207</v>
      </c>
      <c r="M99" s="5">
        <v>8.32</v>
      </c>
      <c r="N99" s="5">
        <v>96.89323238377142</v>
      </c>
      <c r="O99" s="5">
        <v>9.76117485976141</v>
      </c>
      <c r="P99" s="5">
        <v>17347.0</v>
      </c>
      <c r="Q99" s="5">
        <v>6.248896975625601</v>
      </c>
      <c r="R99" s="5">
        <v>517.4417589041096</v>
      </c>
      <c r="S99" s="5">
        <v>5.0</v>
      </c>
      <c r="T99" s="5">
        <v>6.248896975625601</v>
      </c>
      <c r="U99" s="5">
        <v>22.731649821031404</v>
      </c>
      <c r="V99" s="5">
        <v>376.081</v>
      </c>
      <c r="W99" s="7">
        <v>5.929804545721061</v>
      </c>
      <c r="X99" s="5">
        <v>0.7678173096509944</v>
      </c>
      <c r="Y99" s="5">
        <v>0.7678173096509944</v>
      </c>
      <c r="Z99" s="5">
        <v>0.7678173096509944</v>
      </c>
      <c r="AA99" s="5">
        <v>0.7678173096509944</v>
      </c>
      <c r="AB99" s="5">
        <v>5.792502990067984</v>
      </c>
      <c r="AC99" s="5">
        <v>327.83255994491714</v>
      </c>
      <c r="AD99" s="7">
        <v>5.929804545721061</v>
      </c>
      <c r="AE99" s="8">
        <v>5.85259592647136</v>
      </c>
      <c r="AF99" s="9">
        <f t="shared" si="21"/>
        <v>0.07720861925</v>
      </c>
      <c r="AG99" s="10">
        <f t="shared" si="22"/>
        <v>0.07720861925</v>
      </c>
      <c r="AH99" s="10">
        <f t="shared" si="23"/>
        <v>0.005961170886</v>
      </c>
      <c r="AI99" s="10">
        <f t="shared" si="24"/>
        <v>0.0130204324</v>
      </c>
    </row>
    <row r="100" ht="15.75" customHeight="1">
      <c r="A100" s="4" t="s">
        <v>133</v>
      </c>
      <c r="B100" s="5">
        <v>4121.0</v>
      </c>
      <c r="C100" s="6">
        <v>8.323851131338817</v>
      </c>
      <c r="D100" s="5">
        <v>0.0</v>
      </c>
      <c r="E100" s="5">
        <v>1.0</v>
      </c>
      <c r="F100" s="5"/>
      <c r="G100" s="5"/>
      <c r="H100" s="5">
        <v>0.0</v>
      </c>
      <c r="I100" s="5">
        <v>62.395655530255944</v>
      </c>
      <c r="J100" s="5">
        <v>4.13349565003903</v>
      </c>
      <c r="K100" s="5">
        <v>21.0</v>
      </c>
      <c r="L100" s="5">
        <v>3.044522437723423</v>
      </c>
      <c r="M100" s="5">
        <v>5.24</v>
      </c>
      <c r="N100" s="5">
        <v>68.27309236947792</v>
      </c>
      <c r="O100" s="5">
        <v>4.9344739331306915</v>
      </c>
      <c r="P100" s="5">
        <v>139.0</v>
      </c>
      <c r="Q100" s="5">
        <v>5.180206900922448</v>
      </c>
      <c r="R100" s="5">
        <v>177.71957753424658</v>
      </c>
      <c r="S100" s="5">
        <v>2.0</v>
      </c>
      <c r="T100" s="5">
        <v>5.180206900922448</v>
      </c>
      <c r="U100" s="5">
        <v>36.15929622308932</v>
      </c>
      <c r="V100" s="5">
        <v>2.067</v>
      </c>
      <c r="W100" s="7">
        <v>0.7260982806996313</v>
      </c>
      <c r="X100" s="5">
        <v>1.025926458443577</v>
      </c>
      <c r="Y100" s="5">
        <v>1.025926458443577</v>
      </c>
      <c r="Z100" s="5">
        <v>1.025926458443577</v>
      </c>
      <c r="AA100" s="5">
        <v>1.025926458443577</v>
      </c>
      <c r="AB100" s="5">
        <v>0.5387538393287297</v>
      </c>
      <c r="AC100" s="5">
        <v>1.7138697737758968</v>
      </c>
      <c r="AD100" s="7">
        <v>0.7260982806996313</v>
      </c>
      <c r="AE100" s="8">
        <v>0.5798043321882893</v>
      </c>
      <c r="AF100" s="9">
        <f t="shared" si="21"/>
        <v>0.1462939485</v>
      </c>
      <c r="AG100" s="10">
        <f t="shared" si="22"/>
        <v>0.1462939485</v>
      </c>
      <c r="AH100" s="10">
        <f t="shared" si="23"/>
        <v>0.02140191937</v>
      </c>
      <c r="AI100" s="10">
        <f t="shared" si="24"/>
        <v>0.2014795413</v>
      </c>
    </row>
    <row r="101" ht="15.75" customHeight="1">
      <c r="A101" s="4" t="s">
        <v>134</v>
      </c>
      <c r="B101" s="5">
        <v>12170.0</v>
      </c>
      <c r="C101" s="6">
        <v>9.406729185981574</v>
      </c>
      <c r="D101" s="5">
        <v>61.14215283483977</v>
      </c>
      <c r="E101" s="5">
        <v>4.0</v>
      </c>
      <c r="F101" s="5">
        <v>4.113201527403779</v>
      </c>
      <c r="G101" s="5">
        <v>0.016355328584867625</v>
      </c>
      <c r="H101" s="5">
        <v>3738.362853278905</v>
      </c>
      <c r="I101" s="5">
        <v>285.94658752705215</v>
      </c>
      <c r="J101" s="5">
        <v>5.655805036480192</v>
      </c>
      <c r="K101" s="5">
        <v>122.0</v>
      </c>
      <c r="L101" s="5">
        <v>4.804021044733257</v>
      </c>
      <c r="M101" s="5">
        <v>6.83</v>
      </c>
      <c r="N101" s="5">
        <v>87.24398131512756</v>
      </c>
      <c r="O101" s="5">
        <v>6.476972362889683</v>
      </c>
      <c r="P101" s="5">
        <v>650.0</v>
      </c>
      <c r="Q101" s="5">
        <v>5.704985312600342</v>
      </c>
      <c r="R101" s="5">
        <v>300.3610684931507</v>
      </c>
      <c r="S101" s="5">
        <v>4.0</v>
      </c>
      <c r="T101" s="5">
        <v>5.704985312600342</v>
      </c>
      <c r="U101" s="5">
        <v>27.45058867246568</v>
      </c>
      <c r="V101" s="5">
        <v>6.9369</v>
      </c>
      <c r="W101" s="7">
        <v>1.9368549888458946</v>
      </c>
      <c r="X101" s="5">
        <v>0.459939881014805</v>
      </c>
      <c r="Y101" s="5">
        <v>0.459939881014805</v>
      </c>
      <c r="Z101" s="5">
        <v>0.459939881014805</v>
      </c>
      <c r="AA101" s="5">
        <v>0.459939881014805</v>
      </c>
      <c r="AB101" s="5">
        <v>1.8517899493882937</v>
      </c>
      <c r="AC101" s="5">
        <v>6.37121347192017</v>
      </c>
      <c r="AD101" s="7">
        <v>1.9368549888458946</v>
      </c>
      <c r="AE101" s="8">
        <v>1.8975739811829964</v>
      </c>
      <c r="AF101" s="9">
        <f t="shared" si="21"/>
        <v>0.03928100766</v>
      </c>
      <c r="AG101" s="10">
        <f t="shared" si="22"/>
        <v>0.03928100766</v>
      </c>
      <c r="AH101" s="10">
        <f t="shared" si="23"/>
        <v>0.001542997563</v>
      </c>
      <c r="AI101" s="10">
        <f t="shared" si="24"/>
        <v>0.02028082014</v>
      </c>
    </row>
    <row r="102" ht="15.75" customHeight="1">
      <c r="A102" s="4" t="s">
        <v>135</v>
      </c>
      <c r="B102" s="5">
        <v>19794.0</v>
      </c>
      <c r="C102" s="6">
        <v>9.893134140456636</v>
      </c>
      <c r="D102" s="5">
        <v>22.88572294634738</v>
      </c>
      <c r="E102" s="5">
        <v>2.0</v>
      </c>
      <c r="F102" s="5">
        <v>3.1305132640085347</v>
      </c>
      <c r="G102" s="5">
        <v>0.0436953642384106</v>
      </c>
      <c r="H102" s="5">
        <v>523.756314776971</v>
      </c>
      <c r="I102" s="5">
        <v>42.21677860244816</v>
      </c>
      <c r="J102" s="5">
        <v>3.74281773923555</v>
      </c>
      <c r="K102" s="5">
        <v>1436.0</v>
      </c>
      <c r="L102" s="5">
        <v>7.269616749608169</v>
      </c>
      <c r="M102" s="5">
        <v>5.59</v>
      </c>
      <c r="N102" s="5">
        <v>82.16487305401733</v>
      </c>
      <c r="O102" s="5">
        <v>7.177782416195197</v>
      </c>
      <c r="P102" s="5">
        <v>1310.0</v>
      </c>
      <c r="Q102" s="5">
        <v>5.5220525148890065</v>
      </c>
      <c r="R102" s="5">
        <v>250.14794301369864</v>
      </c>
      <c r="S102" s="5">
        <v>4.0</v>
      </c>
      <c r="T102" s="5">
        <v>5.5220525148890065</v>
      </c>
      <c r="U102" s="5">
        <v>34.84876975115678</v>
      </c>
      <c r="V102" s="5">
        <v>11.480519999999999</v>
      </c>
      <c r="W102" s="7">
        <v>2.4406516860328273</v>
      </c>
      <c r="X102" s="5">
        <v>-0.6053757678772363</v>
      </c>
      <c r="Y102" s="5">
        <v>-0.6053757678772363</v>
      </c>
      <c r="Z102" s="5">
        <v>-0.6053757678772363</v>
      </c>
      <c r="AA102" s="5">
        <v>-0.6053757678772363</v>
      </c>
      <c r="AB102" s="5">
        <v>2.551852653863336</v>
      </c>
      <c r="AC102" s="5">
        <v>12.830852905623438</v>
      </c>
      <c r="AD102" s="7">
        <v>2.4406516860328273</v>
      </c>
      <c r="AE102" s="8">
        <v>2.5997196780310863</v>
      </c>
      <c r="AF102" s="9">
        <f t="shared" si="21"/>
        <v>-0.159067992</v>
      </c>
      <c r="AG102" s="10">
        <f t="shared" si="22"/>
        <v>0.159067992</v>
      </c>
      <c r="AH102" s="10">
        <f t="shared" si="23"/>
        <v>0.02530262608</v>
      </c>
      <c r="AI102" s="10">
        <f t="shared" si="24"/>
        <v>0.06517439293</v>
      </c>
    </row>
    <row r="103" ht="15.75" customHeight="1">
      <c r="A103" s="4" t="s">
        <v>136</v>
      </c>
      <c r="B103" s="5">
        <v>40268.0</v>
      </c>
      <c r="C103" s="6">
        <v>10.603312387849314</v>
      </c>
      <c r="D103" s="5">
        <v>6.21585377967617</v>
      </c>
      <c r="E103" s="5">
        <v>1.0</v>
      </c>
      <c r="F103" s="5">
        <v>1.8271030895705518</v>
      </c>
      <c r="G103" s="5">
        <v>0.16087894526568117</v>
      </c>
      <c r="H103" s="5">
        <v>38.63683821031453</v>
      </c>
      <c r="I103" s="5">
        <v>209.37815727213476</v>
      </c>
      <c r="J103" s="5">
        <v>5.34414198197434</v>
      </c>
      <c r="K103" s="5">
        <v>24.0</v>
      </c>
      <c r="L103" s="5">
        <v>3.1780538303479458</v>
      </c>
      <c r="M103" s="5">
        <v>4.9</v>
      </c>
      <c r="N103" s="5">
        <v>56.29556926528323</v>
      </c>
      <c r="O103" s="5">
        <v>5.676753802268282</v>
      </c>
      <c r="P103" s="5">
        <v>292.0</v>
      </c>
      <c r="Q103" s="5">
        <v>4.79843082919618</v>
      </c>
      <c r="R103" s="5">
        <v>121.31989643835617</v>
      </c>
      <c r="S103" s="5">
        <v>1.0</v>
      </c>
      <c r="T103" s="5">
        <v>4.79843082919618</v>
      </c>
      <c r="U103" s="5">
        <v>41.03810161422044</v>
      </c>
      <c r="V103" s="5">
        <v>19.73132</v>
      </c>
      <c r="W103" s="7">
        <v>2.982207220989712</v>
      </c>
      <c r="X103" s="5">
        <v>-0.4668871402171238</v>
      </c>
      <c r="Y103" s="5">
        <v>-0.4668871402171238</v>
      </c>
      <c r="Z103" s="5">
        <v>-0.4668871402171238</v>
      </c>
      <c r="AA103" s="5">
        <v>-0.4668871402171238</v>
      </c>
      <c r="AB103" s="5">
        <v>3.0676860032449005</v>
      </c>
      <c r="AC103" s="5">
        <v>21.492112411584948</v>
      </c>
      <c r="AD103" s="7">
        <v>2.982207220989712</v>
      </c>
      <c r="AE103" s="8">
        <v>3.118792692549636</v>
      </c>
      <c r="AF103" s="9">
        <f t="shared" si="21"/>
        <v>-0.1365854716</v>
      </c>
      <c r="AG103" s="10">
        <f t="shared" si="22"/>
        <v>0.1365854716</v>
      </c>
      <c r="AH103" s="10">
        <f t="shared" si="23"/>
        <v>0.01865559104</v>
      </c>
      <c r="AI103" s="10">
        <f t="shared" si="24"/>
        <v>0.0458001277</v>
      </c>
    </row>
    <row r="104" ht="15.75" customHeight="1">
      <c r="A104" s="4" t="s">
        <v>137</v>
      </c>
      <c r="B104" s="5">
        <v>37607.0</v>
      </c>
      <c r="C104" s="6">
        <v>10.534945482263229</v>
      </c>
      <c r="D104" s="5">
        <v>50.58100885473449</v>
      </c>
      <c r="E104" s="5">
        <v>3.0</v>
      </c>
      <c r="F104" s="5">
        <v>3.923576186767194</v>
      </c>
      <c r="G104" s="5">
        <v>0.019770266007780465</v>
      </c>
      <c r="H104" s="5">
        <v>2558.438456762729</v>
      </c>
      <c r="I104" s="5">
        <v>132.7459336652258</v>
      </c>
      <c r="J104" s="5">
        <v>4.888437028129171</v>
      </c>
      <c r="K104" s="5">
        <v>158.0</v>
      </c>
      <c r="L104" s="5">
        <v>5.062595033026967</v>
      </c>
      <c r="M104" s="5">
        <v>4.41</v>
      </c>
      <c r="N104" s="5">
        <v>82.96904611497156</v>
      </c>
      <c r="O104" s="5">
        <v>7.216709486709457</v>
      </c>
      <c r="P104" s="5">
        <v>1362.0</v>
      </c>
      <c r="Q104" s="5">
        <v>5.411491595210984</v>
      </c>
      <c r="R104" s="5">
        <v>223.96540438356166</v>
      </c>
      <c r="S104" s="5">
        <v>3.0</v>
      </c>
      <c r="T104" s="5">
        <v>5.411491595210984</v>
      </c>
      <c r="U104" s="5">
        <v>38.249698377105396</v>
      </c>
      <c r="V104" s="5">
        <v>27.82918</v>
      </c>
      <c r="W104" s="7">
        <v>3.3260851104971696</v>
      </c>
      <c r="X104" s="5">
        <v>1.133782288860732</v>
      </c>
      <c r="Y104" s="5">
        <v>1.133782288860732</v>
      </c>
      <c r="Z104" s="5">
        <v>1.133782288860732</v>
      </c>
      <c r="AA104" s="5">
        <v>1.133782288860732</v>
      </c>
      <c r="AB104" s="5">
        <v>3.116151870298907</v>
      </c>
      <c r="AC104" s="5">
        <v>22.559400897128764</v>
      </c>
      <c r="AD104" s="7">
        <v>3.3260851104971696</v>
      </c>
      <c r="AE104" s="8">
        <v>3.1669082384853606</v>
      </c>
      <c r="AF104" s="9">
        <f t="shared" si="21"/>
        <v>0.159176872</v>
      </c>
      <c r="AG104" s="10">
        <f t="shared" si="22"/>
        <v>0.159176872</v>
      </c>
      <c r="AH104" s="10">
        <f t="shared" si="23"/>
        <v>0.02533727658</v>
      </c>
      <c r="AI104" s="10">
        <f t="shared" si="24"/>
        <v>0.04785712534</v>
      </c>
    </row>
    <row r="105" ht="15.75" customHeight="1">
      <c r="A105" s="4" t="s">
        <v>138</v>
      </c>
      <c r="B105" s="5">
        <v>71432.0</v>
      </c>
      <c r="C105" s="6">
        <v>11.176501227197052</v>
      </c>
      <c r="D105" s="5">
        <v>29.26699518423116</v>
      </c>
      <c r="E105" s="5">
        <v>2.0</v>
      </c>
      <c r="F105" s="5">
        <v>3.3764604368836917</v>
      </c>
      <c r="G105" s="5">
        <v>0.034168181383334925</v>
      </c>
      <c r="H105" s="5">
        <v>856.5570071138098</v>
      </c>
      <c r="I105" s="5">
        <v>89.21444395286215</v>
      </c>
      <c r="J105" s="5">
        <v>4.491042954199755</v>
      </c>
      <c r="K105" s="5">
        <v>239.0</v>
      </c>
      <c r="L105" s="5">
        <v>5.476463551931511</v>
      </c>
      <c r="M105" s="5">
        <v>5.42</v>
      </c>
      <c r="N105" s="5">
        <v>62.88181092650367</v>
      </c>
      <c r="O105" s="5">
        <v>7.074116816197362</v>
      </c>
      <c r="P105" s="5">
        <v>1181.0</v>
      </c>
      <c r="Q105" s="5">
        <v>5.137934564862742</v>
      </c>
      <c r="R105" s="5">
        <v>170.3635298630137</v>
      </c>
      <c r="S105" s="5">
        <v>2.0</v>
      </c>
      <c r="T105" s="5">
        <v>5.137934564862742</v>
      </c>
      <c r="U105" s="5">
        <v>42.07852310693313</v>
      </c>
      <c r="V105" s="5">
        <v>44.287839999999996</v>
      </c>
      <c r="W105" s="7">
        <v>3.7907101472719154</v>
      </c>
      <c r="X105" s="5">
        <v>-0.33656417865714017</v>
      </c>
      <c r="Y105" s="5">
        <v>-0.33656417865714017</v>
      </c>
      <c r="Z105" s="5">
        <v>-0.33656417865714017</v>
      </c>
      <c r="AA105" s="5">
        <v>-0.33656417865714017</v>
      </c>
      <c r="AB105" s="5">
        <v>3.852690678444049</v>
      </c>
      <c r="AC105" s="5">
        <v>47.11967671553483</v>
      </c>
      <c r="AD105" s="7">
        <v>3.7907101472719154</v>
      </c>
      <c r="AE105" s="8">
        <v>3.9062676639058225</v>
      </c>
      <c r="AF105" s="9">
        <f t="shared" si="21"/>
        <v>-0.1155575166</v>
      </c>
      <c r="AG105" s="10">
        <f t="shared" si="22"/>
        <v>0.1155575166</v>
      </c>
      <c r="AH105" s="10">
        <f t="shared" si="23"/>
        <v>0.01335353965</v>
      </c>
      <c r="AI105" s="10">
        <f t="shared" si="24"/>
        <v>0.03048439795</v>
      </c>
    </row>
    <row r="106" ht="15.75" customHeight="1">
      <c r="A106" s="4" t="s">
        <v>139</v>
      </c>
      <c r="B106" s="5">
        <v>84594.0</v>
      </c>
      <c r="C106" s="6">
        <v>11.345618621093417</v>
      </c>
      <c r="D106" s="5">
        <v>58.235808686195234</v>
      </c>
      <c r="E106" s="5">
        <v>3.0</v>
      </c>
      <c r="F106" s="5">
        <v>4.064500435058957</v>
      </c>
      <c r="G106" s="5">
        <v>0.017171565443325758</v>
      </c>
      <c r="H106" s="5">
        <v>3391.4094133351323</v>
      </c>
      <c r="I106" s="5">
        <v>51.755449319016485</v>
      </c>
      <c r="J106" s="5">
        <v>3.946529727452293</v>
      </c>
      <c r="K106" s="5">
        <v>3592.0</v>
      </c>
      <c r="L106" s="5">
        <v>8.18646442942209</v>
      </c>
      <c r="M106" s="5">
        <v>7.19</v>
      </c>
      <c r="N106" s="5">
        <v>96.45217550945475</v>
      </c>
      <c r="O106" s="5">
        <v>8.347590407030058</v>
      </c>
      <c r="P106" s="5">
        <v>4220.0</v>
      </c>
      <c r="Q106" s="5">
        <v>5.896981451750342</v>
      </c>
      <c r="R106" s="5">
        <v>363.93724602739724</v>
      </c>
      <c r="S106" s="5">
        <v>5.0</v>
      </c>
      <c r="T106" s="5">
        <v>5.896981451750342</v>
      </c>
      <c r="U106" s="5">
        <v>27.986783952303597</v>
      </c>
      <c r="V106" s="5">
        <v>76.1346</v>
      </c>
      <c r="W106" s="7">
        <v>4.332502826453453</v>
      </c>
      <c r="X106" s="5">
        <v>0.6242250759469768</v>
      </c>
      <c r="Y106" s="5">
        <v>0.6242250759469768</v>
      </c>
      <c r="Z106" s="5">
        <v>0.6242250759469768</v>
      </c>
      <c r="AA106" s="5">
        <v>0.6242250759469768</v>
      </c>
      <c r="AB106" s="5">
        <v>4.21805259742332</v>
      </c>
      <c r="AC106" s="5">
        <v>67.90112462741715</v>
      </c>
      <c r="AD106" s="7">
        <v>4.332502826453453</v>
      </c>
      <c r="AE106" s="8">
        <v>4.272306028869668</v>
      </c>
      <c r="AF106" s="9">
        <f t="shared" si="21"/>
        <v>0.06019679758</v>
      </c>
      <c r="AG106" s="10">
        <f t="shared" si="22"/>
        <v>0.06019679758</v>
      </c>
      <c r="AH106" s="10">
        <f t="shared" si="23"/>
        <v>0.003623654439</v>
      </c>
      <c r="AI106" s="10">
        <f t="shared" si="24"/>
        <v>0.01389423158</v>
      </c>
    </row>
    <row r="107" ht="15.75" customHeight="1">
      <c r="A107" s="4" t="s">
        <v>140</v>
      </c>
      <c r="B107" s="5">
        <v>6375.0</v>
      </c>
      <c r="C107" s="6">
        <v>8.760139370026627</v>
      </c>
      <c r="D107" s="5">
        <v>72.09411764705882</v>
      </c>
      <c r="E107" s="5">
        <v>4.0</v>
      </c>
      <c r="F107" s="5">
        <v>4.277972454930111</v>
      </c>
      <c r="G107" s="5">
        <v>0.013870757180156658</v>
      </c>
      <c r="H107" s="5">
        <v>5197.561799307959</v>
      </c>
      <c r="I107" s="5">
        <v>37.85644020767966</v>
      </c>
      <c r="J107" s="5">
        <v>3.6338011162068016</v>
      </c>
      <c r="K107" s="5">
        <v>7.0</v>
      </c>
      <c r="L107" s="5">
        <v>1.9459101490553132</v>
      </c>
      <c r="M107" s="5">
        <v>4.76</v>
      </c>
      <c r="N107" s="5">
        <v>88.36524300441826</v>
      </c>
      <c r="O107" s="5">
        <v>5.472270673671475</v>
      </c>
      <c r="P107" s="5">
        <v>238.0</v>
      </c>
      <c r="Q107" s="5">
        <v>5.226326894217063</v>
      </c>
      <c r="R107" s="5">
        <v>186.10795232876714</v>
      </c>
      <c r="S107" s="5">
        <v>2.0</v>
      </c>
      <c r="T107" s="5">
        <v>5.226326894217063</v>
      </c>
      <c r="U107" s="5">
        <v>41.283994708419826</v>
      </c>
      <c r="V107" s="5">
        <v>3.37875</v>
      </c>
      <c r="W107" s="7">
        <v>1.2175058186085204</v>
      </c>
      <c r="X107" s="5">
        <v>1.469044431624094</v>
      </c>
      <c r="Y107" s="5">
        <v>1.469044431624094</v>
      </c>
      <c r="Z107" s="5">
        <v>1.469044431624094</v>
      </c>
      <c r="AA107" s="5">
        <v>1.469044431624094</v>
      </c>
      <c r="AB107" s="5">
        <v>0.9487913476084197</v>
      </c>
      <c r="AC107" s="5">
        <v>2.5825863230463324</v>
      </c>
      <c r="AD107" s="7">
        <v>1.2175058186085204</v>
      </c>
      <c r="AE107" s="8">
        <v>0.9917955885373959</v>
      </c>
      <c r="AF107" s="9">
        <f t="shared" si="21"/>
        <v>0.2257102301</v>
      </c>
      <c r="AG107" s="10">
        <f t="shared" si="22"/>
        <v>0.2257102301</v>
      </c>
      <c r="AH107" s="10">
        <f t="shared" si="23"/>
        <v>0.05094510796</v>
      </c>
      <c r="AI107" s="10">
        <f t="shared" si="24"/>
        <v>0.1853873933</v>
      </c>
    </row>
    <row r="108" ht="15.75" customHeight="1">
      <c r="A108" s="4" t="s">
        <v>141</v>
      </c>
      <c r="B108" s="5">
        <v>31723.0</v>
      </c>
      <c r="C108" s="6">
        <v>10.364797248830204</v>
      </c>
      <c r="D108" s="5">
        <v>19.976042618920026</v>
      </c>
      <c r="E108" s="5">
        <v>1.0</v>
      </c>
      <c r="F108" s="5">
        <v>2.9945336864814047</v>
      </c>
      <c r="G108" s="5">
        <v>0.05005996528325706</v>
      </c>
      <c r="H108" s="5">
        <v>399.04227871290925</v>
      </c>
      <c r="I108" s="5">
        <v>78.92595044821184</v>
      </c>
      <c r="J108" s="5">
        <v>4.368510076794249</v>
      </c>
      <c r="K108" s="5">
        <v>23.0</v>
      </c>
      <c r="L108" s="5">
        <v>3.1354942159291497</v>
      </c>
      <c r="M108" s="5">
        <v>4.96</v>
      </c>
      <c r="N108" s="5">
        <v>68.09682804674458</v>
      </c>
      <c r="O108" s="5">
        <v>5.616771097666572</v>
      </c>
      <c r="P108" s="5">
        <v>275.0</v>
      </c>
      <c r="Q108" s="5">
        <v>5.016691264837911</v>
      </c>
      <c r="R108" s="5">
        <v>150.9111517808219</v>
      </c>
      <c r="S108" s="5">
        <v>1.0</v>
      </c>
      <c r="T108" s="5">
        <v>5.016691264837911</v>
      </c>
      <c r="U108" s="5">
        <v>47.48550669774407</v>
      </c>
      <c r="V108" s="5">
        <v>13.958120000000001</v>
      </c>
      <c r="W108" s="7">
        <v>2.636061417778236</v>
      </c>
      <c r="X108" s="5">
        <v>-0.8993112447731159</v>
      </c>
      <c r="Y108" s="5">
        <v>-0.8993112447731159</v>
      </c>
      <c r="Z108" s="5">
        <v>-0.8993112447731159</v>
      </c>
      <c r="AA108" s="5">
        <v>-0.8993112447731159</v>
      </c>
      <c r="AB108" s="5">
        <v>2.801185285456312</v>
      </c>
      <c r="AC108" s="5">
        <v>16.464149927869727</v>
      </c>
      <c r="AD108" s="7">
        <v>2.636061417778236</v>
      </c>
      <c r="AE108" s="8">
        <v>2.8512404656096653</v>
      </c>
      <c r="AF108" s="9">
        <f t="shared" si="21"/>
        <v>-0.2151790478</v>
      </c>
      <c r="AG108" s="10">
        <f t="shared" si="22"/>
        <v>0.2151790478</v>
      </c>
      <c r="AH108" s="10">
        <f t="shared" si="23"/>
        <v>0.04630202263</v>
      </c>
      <c r="AI108" s="10">
        <f t="shared" si="24"/>
        <v>0.08162899634</v>
      </c>
    </row>
    <row r="109" ht="15.75" customHeight="1">
      <c r="A109" s="4" t="s">
        <v>142</v>
      </c>
      <c r="B109" s="5">
        <v>37737.0</v>
      </c>
      <c r="C109" s="6">
        <v>10.538396324506982</v>
      </c>
      <c r="D109" s="5">
        <v>36.80207753663513</v>
      </c>
      <c r="E109" s="5">
        <v>2.0</v>
      </c>
      <c r="F109" s="5">
        <v>3.6055542983812408</v>
      </c>
      <c r="G109" s="5">
        <v>0.027172379032258064</v>
      </c>
      <c r="H109" s="5">
        <v>1354.392911012504</v>
      </c>
      <c r="I109" s="5">
        <v>227.67134147758878</v>
      </c>
      <c r="J109" s="5">
        <v>5.427903104268394</v>
      </c>
      <c r="K109" s="5">
        <v>848.0</v>
      </c>
      <c r="L109" s="5">
        <v>6.742880635791903</v>
      </c>
      <c r="M109" s="5">
        <v>7.31</v>
      </c>
      <c r="N109" s="5">
        <v>94.27194260733101</v>
      </c>
      <c r="O109" s="5">
        <v>6.532334292222349</v>
      </c>
      <c r="P109" s="5">
        <v>687.0</v>
      </c>
      <c r="Q109" s="5">
        <v>6.134165089542927</v>
      </c>
      <c r="R109" s="5">
        <v>461.35374410958906</v>
      </c>
      <c r="S109" s="5">
        <v>5.0</v>
      </c>
      <c r="T109" s="5">
        <v>6.134165089542927</v>
      </c>
      <c r="U109" s="5">
        <v>31.482960971301683</v>
      </c>
      <c r="V109" s="5">
        <v>22.247999999999998</v>
      </c>
      <c r="W109" s="7">
        <v>3.1022521169316635</v>
      </c>
      <c r="X109" s="5">
        <v>-0.6938439331437448</v>
      </c>
      <c r="Y109" s="5">
        <v>-0.6938439331437448</v>
      </c>
      <c r="Z109" s="5">
        <v>-0.6938439331437448</v>
      </c>
      <c r="AA109" s="5">
        <v>-0.6938439331437448</v>
      </c>
      <c r="AB109" s="5">
        <v>3.2305732071201048</v>
      </c>
      <c r="AC109" s="5">
        <v>25.294151604149057</v>
      </c>
      <c r="AD109" s="7">
        <v>3.1022521169316635</v>
      </c>
      <c r="AE109" s="8">
        <v>3.2813014660378585</v>
      </c>
      <c r="AF109" s="9">
        <f t="shared" si="21"/>
        <v>-0.1790493491</v>
      </c>
      <c r="AG109" s="10">
        <f t="shared" si="22"/>
        <v>0.1790493491</v>
      </c>
      <c r="AH109" s="10">
        <f t="shared" si="23"/>
        <v>0.03205866942</v>
      </c>
      <c r="AI109" s="10">
        <f t="shared" si="24"/>
        <v>0.05771592455</v>
      </c>
    </row>
    <row r="110" ht="15.75" customHeight="1">
      <c r="A110" s="4" t="s">
        <v>143</v>
      </c>
      <c r="B110" s="5">
        <v>553374.0</v>
      </c>
      <c r="C110" s="6">
        <v>13.22378936293997</v>
      </c>
      <c r="D110" s="5">
        <v>99.3711305554652</v>
      </c>
      <c r="E110" s="5">
        <v>5.0</v>
      </c>
      <c r="F110" s="5">
        <v>4.598861634409761</v>
      </c>
      <c r="G110" s="5">
        <v>0.010063284924003536</v>
      </c>
      <c r="H110" s="5">
        <v>9874.62158787131</v>
      </c>
      <c r="I110" s="5">
        <v>1653.7749094701733</v>
      </c>
      <c r="J110" s="5">
        <v>7.410815777731555</v>
      </c>
      <c r="K110" s="5">
        <v>39491.0</v>
      </c>
      <c r="L110" s="5">
        <v>10.583828076826626</v>
      </c>
      <c r="M110" s="5">
        <v>10.03</v>
      </c>
      <c r="N110" s="5">
        <v>99.24596379216788</v>
      </c>
      <c r="O110" s="5">
        <v>10.531215824531195</v>
      </c>
      <c r="P110" s="5">
        <v>37467.0</v>
      </c>
      <c r="Q110" s="5">
        <v>6.842750448591358</v>
      </c>
      <c r="R110" s="5">
        <v>937.0629369863013</v>
      </c>
      <c r="S110" s="5">
        <v>5.0</v>
      </c>
      <c r="T110" s="5">
        <v>6.842750448591358</v>
      </c>
      <c r="U110" s="5">
        <v>12.477136681806728</v>
      </c>
      <c r="V110" s="5">
        <v>642.0</v>
      </c>
      <c r="W110" s="7">
        <v>6.464588303689961</v>
      </c>
      <c r="X110" s="5">
        <v>0.06968397380334172</v>
      </c>
      <c r="Y110" s="5">
        <v>0.06968397380334172</v>
      </c>
      <c r="Z110" s="5">
        <v>0.06968397380334172</v>
      </c>
      <c r="AA110" s="5">
        <v>0.06968397380334172</v>
      </c>
      <c r="AB110" s="5">
        <v>6.45234180342398</v>
      </c>
      <c r="AC110" s="5">
        <v>634.185693446344</v>
      </c>
      <c r="AD110" s="7">
        <v>6.464588303689961</v>
      </c>
      <c r="AE110" s="8">
        <v>6.5148220803185595</v>
      </c>
      <c r="AF110" s="9">
        <f t="shared" si="21"/>
        <v>-0.05023377663</v>
      </c>
      <c r="AG110" s="10">
        <f t="shared" si="22"/>
        <v>0.05023377663</v>
      </c>
      <c r="AH110" s="10">
        <f t="shared" si="23"/>
        <v>0.002523432314</v>
      </c>
      <c r="AI110" s="10">
        <f t="shared" si="24"/>
        <v>0.007770607233</v>
      </c>
    </row>
    <row r="111" ht="15.75" customHeight="1">
      <c r="A111" s="4" t="s">
        <v>144</v>
      </c>
      <c r="B111" s="5">
        <v>28290.0</v>
      </c>
      <c r="C111" s="6">
        <v>10.250263664295613</v>
      </c>
      <c r="D111" s="5">
        <v>19.179922234004948</v>
      </c>
      <c r="E111" s="5">
        <v>1.0</v>
      </c>
      <c r="F111" s="5">
        <v>2.9538640149113555</v>
      </c>
      <c r="G111" s="5">
        <v>0.052137854773313674</v>
      </c>
      <c r="H111" s="5">
        <v>367.8694169024774</v>
      </c>
      <c r="I111" s="5">
        <v>162.4703188723225</v>
      </c>
      <c r="J111" s="5">
        <v>5.090495331993284</v>
      </c>
      <c r="K111" s="5">
        <v>427.0</v>
      </c>
      <c r="L111" s="5">
        <v>6.056784013228625</v>
      </c>
      <c r="M111" s="5">
        <v>6.28</v>
      </c>
      <c r="N111" s="5">
        <v>93.77702285361335</v>
      </c>
      <c r="O111" s="5">
        <v>5.87493073085203</v>
      </c>
      <c r="P111" s="5">
        <v>356.0</v>
      </c>
      <c r="Q111" s="5">
        <v>5.513261759178801</v>
      </c>
      <c r="R111" s="5">
        <v>247.95859068493152</v>
      </c>
      <c r="S111" s="5">
        <v>3.0</v>
      </c>
      <c r="T111" s="5">
        <v>5.513261759178801</v>
      </c>
      <c r="U111" s="5">
        <v>36.11572582730212</v>
      </c>
      <c r="V111" s="5">
        <v>13.296299999999999</v>
      </c>
      <c r="W111" s="7">
        <v>2.587485801035443</v>
      </c>
      <c r="X111" s="5">
        <v>-1.507847929531753</v>
      </c>
      <c r="Y111" s="5">
        <v>-1.507847929531753</v>
      </c>
      <c r="Z111" s="5">
        <v>-1.507847929531753</v>
      </c>
      <c r="AA111" s="5">
        <v>-1.507847929531753</v>
      </c>
      <c r="AB111" s="5">
        <v>2.8668546777303074</v>
      </c>
      <c r="AC111" s="5">
        <v>17.58163124429692</v>
      </c>
      <c r="AD111" s="7">
        <v>2.587485801035443</v>
      </c>
      <c r="AE111" s="8">
        <v>2.9163290554385757</v>
      </c>
      <c r="AF111" s="9">
        <f t="shared" si="21"/>
        <v>-0.3288432544</v>
      </c>
      <c r="AG111" s="10">
        <f t="shared" si="22"/>
        <v>0.3288432544</v>
      </c>
      <c r="AH111" s="10">
        <f t="shared" si="23"/>
        <v>0.108137886</v>
      </c>
      <c r="AI111" s="10">
        <f t="shared" si="24"/>
        <v>0.1270898779</v>
      </c>
    </row>
    <row r="112" ht="15.75" customHeight="1">
      <c r="A112" s="4" t="s">
        <v>145</v>
      </c>
      <c r="B112" s="5">
        <v>14009.0</v>
      </c>
      <c r="C112" s="6">
        <v>9.547455259196115</v>
      </c>
      <c r="D112" s="5">
        <v>55.07887786423014</v>
      </c>
      <c r="E112" s="5">
        <v>3.0</v>
      </c>
      <c r="F112" s="5">
        <v>4.008766300817597</v>
      </c>
      <c r="G112" s="5">
        <v>0.018155780196993262</v>
      </c>
      <c r="H112" s="5">
        <v>3033.6827867827806</v>
      </c>
      <c r="I112" s="5">
        <v>39.135592673644965</v>
      </c>
      <c r="J112" s="5">
        <v>3.667032351479548</v>
      </c>
      <c r="K112" s="5">
        <v>67.0</v>
      </c>
      <c r="L112" s="5">
        <v>4.204692619390966</v>
      </c>
      <c r="M112" s="5">
        <v>4.93</v>
      </c>
      <c r="N112" s="5">
        <v>95.32067162124966</v>
      </c>
      <c r="O112" s="5">
        <v>6.137727054086234</v>
      </c>
      <c r="P112" s="5">
        <v>463.0</v>
      </c>
      <c r="Q112" s="5">
        <v>5.465423465453802</v>
      </c>
      <c r="R112" s="5">
        <v>236.37593095890412</v>
      </c>
      <c r="S112" s="5">
        <v>3.0</v>
      </c>
      <c r="T112" s="5">
        <v>5.465423465453802</v>
      </c>
      <c r="U112" s="5">
        <v>34.14726653943567</v>
      </c>
      <c r="V112" s="5">
        <v>6.8644099999999995</v>
      </c>
      <c r="W112" s="7">
        <v>1.926350092336512</v>
      </c>
      <c r="X112" s="5">
        <v>-0.22457085234696073</v>
      </c>
      <c r="Y112" s="5">
        <v>-0.22457085234696073</v>
      </c>
      <c r="Z112" s="5">
        <v>-0.22457085234696073</v>
      </c>
      <c r="AA112" s="5">
        <v>-0.22457085234696073</v>
      </c>
      <c r="AB112" s="5">
        <v>1.9679235747209</v>
      </c>
      <c r="AC112" s="5">
        <v>7.155802562060362</v>
      </c>
      <c r="AD112" s="7">
        <v>1.926350092336512</v>
      </c>
      <c r="AE112" s="8">
        <v>2.0143441120636143</v>
      </c>
      <c r="AF112" s="9">
        <f t="shared" si="21"/>
        <v>-0.08799401973</v>
      </c>
      <c r="AG112" s="10">
        <f t="shared" si="22"/>
        <v>0.08799401973</v>
      </c>
      <c r="AH112" s="10">
        <f t="shared" si="23"/>
        <v>0.007742947508</v>
      </c>
      <c r="AI112" s="10">
        <f t="shared" si="24"/>
        <v>0.04567914216</v>
      </c>
    </row>
    <row r="113" ht="15.75" customHeight="1">
      <c r="A113" s="4" t="s">
        <v>146</v>
      </c>
      <c r="B113" s="5">
        <v>14089.0</v>
      </c>
      <c r="C113" s="6">
        <v>9.553149630053277</v>
      </c>
      <c r="D113" s="5">
        <v>45.6455390730357</v>
      </c>
      <c r="E113" s="5">
        <v>3.0</v>
      </c>
      <c r="F113" s="5">
        <v>3.820905882069678</v>
      </c>
      <c r="G113" s="5">
        <v>0.021907945887109315</v>
      </c>
      <c r="H113" s="5">
        <v>2083.5152372680286</v>
      </c>
      <c r="I113" s="5">
        <v>227.24143701878333</v>
      </c>
      <c r="J113" s="5">
        <v>5.426013051462204</v>
      </c>
      <c r="K113" s="5">
        <v>371.0</v>
      </c>
      <c r="L113" s="5">
        <v>5.916202062607435</v>
      </c>
      <c r="M113" s="5">
        <v>6.84</v>
      </c>
      <c r="N113" s="5">
        <v>94.74339035769829</v>
      </c>
      <c r="O113" s="5">
        <v>6.066108090103747</v>
      </c>
      <c r="P113" s="5">
        <v>431.0</v>
      </c>
      <c r="Q113" s="5">
        <v>5.810713502714929</v>
      </c>
      <c r="R113" s="5">
        <v>333.8572487671233</v>
      </c>
      <c r="S113" s="5">
        <v>4.0</v>
      </c>
      <c r="T113" s="5">
        <v>5.810713502714929</v>
      </c>
      <c r="U113" s="5">
        <v>30.159582855447496</v>
      </c>
      <c r="V113" s="5">
        <v>7.18539</v>
      </c>
      <c r="W113" s="7">
        <v>1.972049797807374</v>
      </c>
      <c r="X113" s="5">
        <v>-0.6221244160722483</v>
      </c>
      <c r="Y113" s="5">
        <v>-0.6221244160722483</v>
      </c>
      <c r="Z113" s="5">
        <v>-0.6221244160722483</v>
      </c>
      <c r="AA113" s="5">
        <v>-0.6221244160722483</v>
      </c>
      <c r="AB113" s="5">
        <v>2.086880661275121</v>
      </c>
      <c r="AC113" s="5">
        <v>8.059734868698872</v>
      </c>
      <c r="AD113" s="7">
        <v>1.972049797807374</v>
      </c>
      <c r="AE113" s="8">
        <v>2.1332821850787074</v>
      </c>
      <c r="AF113" s="9">
        <f t="shared" si="21"/>
        <v>-0.1612323873</v>
      </c>
      <c r="AG113" s="10">
        <f t="shared" si="22"/>
        <v>0.1612323873</v>
      </c>
      <c r="AH113" s="10">
        <f t="shared" si="23"/>
        <v>0.02599588271</v>
      </c>
      <c r="AI113" s="10">
        <f t="shared" si="24"/>
        <v>0.08175878086</v>
      </c>
    </row>
    <row r="114" ht="15.75" customHeight="1">
      <c r="A114" s="4" t="s">
        <v>147</v>
      </c>
      <c r="B114" s="5">
        <v>61341.0</v>
      </c>
      <c r="C114" s="6">
        <v>11.024203740111163</v>
      </c>
      <c r="D114" s="5">
        <v>59.53114556332633</v>
      </c>
      <c r="E114" s="5">
        <v>3.0</v>
      </c>
      <c r="F114" s="5">
        <v>4.086499630442708</v>
      </c>
      <c r="G114" s="5">
        <v>0.016797929731357998</v>
      </c>
      <c r="H114" s="5">
        <v>3543.957292081948</v>
      </c>
      <c r="I114" s="5">
        <v>45.1380176735726</v>
      </c>
      <c r="J114" s="5">
        <v>3.809724855351382</v>
      </c>
      <c r="K114" s="5">
        <v>376.0</v>
      </c>
      <c r="L114" s="5">
        <v>5.929589143389895</v>
      </c>
      <c r="M114" s="5">
        <v>5.4</v>
      </c>
      <c r="N114" s="5">
        <v>91.59001314060447</v>
      </c>
      <c r="O114" s="5">
        <v>7.791109510610028</v>
      </c>
      <c r="P114" s="5">
        <v>2419.0</v>
      </c>
      <c r="Q114" s="5">
        <v>5.5512676287255465</v>
      </c>
      <c r="R114" s="5">
        <v>257.5638443835616</v>
      </c>
      <c r="S114" s="5">
        <v>4.0</v>
      </c>
      <c r="T114" s="5">
        <v>5.5512676287255465</v>
      </c>
      <c r="U114" s="5">
        <v>35.95503038986048</v>
      </c>
      <c r="V114" s="5">
        <v>54.985</v>
      </c>
      <c r="W114" s="7">
        <v>4.0070604207628975</v>
      </c>
      <c r="X114" s="5">
        <v>1.586076718248721</v>
      </c>
      <c r="Y114" s="5">
        <v>1.586076718248721</v>
      </c>
      <c r="Z114" s="5">
        <v>1.586076718248721</v>
      </c>
      <c r="AA114" s="5">
        <v>1.586076718248721</v>
      </c>
      <c r="AB114" s="5">
        <v>3.7141399329075844</v>
      </c>
      <c r="AC114" s="5">
        <v>41.023289126262355</v>
      </c>
      <c r="AD114" s="7">
        <v>4.0070604207628975</v>
      </c>
      <c r="AE114" s="8">
        <v>3.767033117158448</v>
      </c>
      <c r="AF114" s="9">
        <f t="shared" si="21"/>
        <v>0.2400273036</v>
      </c>
      <c r="AG114" s="10">
        <f t="shared" si="22"/>
        <v>0.2400273036</v>
      </c>
      <c r="AH114" s="10">
        <f t="shared" si="23"/>
        <v>0.05761310648</v>
      </c>
      <c r="AI114" s="10">
        <f t="shared" si="24"/>
        <v>0.05990109417</v>
      </c>
    </row>
    <row r="115" ht="15.75" customHeight="1">
      <c r="A115" s="4" t="s">
        <v>148</v>
      </c>
      <c r="B115" s="5">
        <v>27899.0</v>
      </c>
      <c r="C115" s="6">
        <v>10.236346124873199</v>
      </c>
      <c r="D115" s="5">
        <v>25.810960966342876</v>
      </c>
      <c r="E115" s="5">
        <v>2.0</v>
      </c>
      <c r="F115" s="5">
        <v>3.2507992453637584</v>
      </c>
      <c r="G115" s="5">
        <v>0.0387432301069296</v>
      </c>
      <c r="H115" s="5">
        <v>666.2057060060755</v>
      </c>
      <c r="I115" s="5">
        <v>62.72492666552487</v>
      </c>
      <c r="J115" s="5">
        <v>4.138758923109114</v>
      </c>
      <c r="K115" s="5">
        <v>584.0</v>
      </c>
      <c r="L115" s="5">
        <v>6.369900982828227</v>
      </c>
      <c r="M115" s="5">
        <v>5.98</v>
      </c>
      <c r="N115" s="5">
        <v>93.7007874015748</v>
      </c>
      <c r="O115" s="5">
        <v>6.672032945461067</v>
      </c>
      <c r="P115" s="5">
        <v>790.0</v>
      </c>
      <c r="Q115" s="5">
        <v>5.557935106180967</v>
      </c>
      <c r="R115" s="5">
        <v>259.28688328767123</v>
      </c>
      <c r="S115" s="5">
        <v>4.0</v>
      </c>
      <c r="T115" s="5">
        <v>5.557935106180967</v>
      </c>
      <c r="U115" s="5">
        <v>38.10215044851558</v>
      </c>
      <c r="V115" s="5">
        <v>15.623440000000002</v>
      </c>
      <c r="W115" s="7">
        <v>2.748772350638121</v>
      </c>
      <c r="X115" s="5">
        <v>-0.6661577709386808</v>
      </c>
      <c r="Y115" s="5">
        <v>-0.6661577709386808</v>
      </c>
      <c r="Z115" s="5">
        <v>-0.6661577709386808</v>
      </c>
      <c r="AA115" s="5">
        <v>-0.6661577709386808</v>
      </c>
      <c r="AB115" s="5">
        <v>2.8720788019830867</v>
      </c>
      <c r="AC115" s="5">
        <v>17.673720203128436</v>
      </c>
      <c r="AD115" s="7">
        <v>2.748772350638121</v>
      </c>
      <c r="AE115" s="8">
        <v>2.92148368327935</v>
      </c>
      <c r="AF115" s="9">
        <f t="shared" si="21"/>
        <v>-0.1727113326</v>
      </c>
      <c r="AG115" s="10">
        <f t="shared" si="22"/>
        <v>0.1727113326</v>
      </c>
      <c r="AH115" s="10">
        <f t="shared" si="23"/>
        <v>0.02982920442</v>
      </c>
      <c r="AI115" s="10">
        <f t="shared" si="24"/>
        <v>0.06283217037</v>
      </c>
    </row>
    <row r="116" ht="15.75" customHeight="1">
      <c r="A116" s="4" t="s">
        <v>149</v>
      </c>
      <c r="B116" s="5">
        <v>60308.0</v>
      </c>
      <c r="C116" s="6">
        <v>11.007220043898808</v>
      </c>
      <c r="D116" s="5">
        <v>56.43198248988526</v>
      </c>
      <c r="E116" s="5">
        <v>3.0</v>
      </c>
      <c r="F116" s="5">
        <v>4.03303606320667</v>
      </c>
      <c r="G116" s="5">
        <v>0.01772044780066406</v>
      </c>
      <c r="H116" s="5">
        <v>3184.568647738716</v>
      </c>
      <c r="I116" s="5">
        <v>25.261707401489595</v>
      </c>
      <c r="J116" s="5">
        <v>3.229289707729468</v>
      </c>
      <c r="K116" s="5">
        <v>324.0</v>
      </c>
      <c r="L116" s="5">
        <v>5.780743515792329</v>
      </c>
      <c r="M116" s="5">
        <v>5.99</v>
      </c>
      <c r="N116" s="5">
        <v>94.23311522679383</v>
      </c>
      <c r="O116" s="5">
        <v>7.998335395952982</v>
      </c>
      <c r="P116" s="5">
        <v>2976.0</v>
      </c>
      <c r="Q116" s="5">
        <v>5.657300692341286</v>
      </c>
      <c r="R116" s="5">
        <v>286.37458520547943</v>
      </c>
      <c r="S116" s="5">
        <v>4.0</v>
      </c>
      <c r="T116" s="5">
        <v>5.657300692341286</v>
      </c>
      <c r="U116" s="5">
        <v>35.50435516549611</v>
      </c>
      <c r="V116" s="5">
        <v>50.05564</v>
      </c>
      <c r="W116" s="7">
        <v>3.9131351867251785</v>
      </c>
      <c r="X116" s="5">
        <v>1.2322637972415287</v>
      </c>
      <c r="Y116" s="5">
        <v>1.2322637972415287</v>
      </c>
      <c r="Z116" s="5">
        <v>1.2322637972415287</v>
      </c>
      <c r="AA116" s="5">
        <v>1.2322637972415287</v>
      </c>
      <c r="AB116" s="5">
        <v>3.6855651006146393</v>
      </c>
      <c r="AC116" s="5">
        <v>39.86764531629166</v>
      </c>
      <c r="AD116" s="7">
        <v>3.9131351867251785</v>
      </c>
      <c r="AE116" s="8">
        <v>3.7383871720668145</v>
      </c>
      <c r="AF116" s="9">
        <f t="shared" si="21"/>
        <v>0.1747480147</v>
      </c>
      <c r="AG116" s="10">
        <f t="shared" si="22"/>
        <v>0.1747480147</v>
      </c>
      <c r="AH116" s="10">
        <f t="shared" si="23"/>
        <v>0.03053686863</v>
      </c>
      <c r="AI116" s="10">
        <f t="shared" si="24"/>
        <v>0.04465677936</v>
      </c>
    </row>
    <row r="117" ht="15.75" customHeight="1">
      <c r="A117" s="4" t="s">
        <v>150</v>
      </c>
      <c r="B117" s="5">
        <v>98618.0</v>
      </c>
      <c r="C117" s="6">
        <v>11.499009079710381</v>
      </c>
      <c r="D117" s="5">
        <v>68.28063842300594</v>
      </c>
      <c r="E117" s="5">
        <v>4.0</v>
      </c>
      <c r="F117" s="5">
        <v>4.223626247955843</v>
      </c>
      <c r="G117" s="5">
        <v>0.014645440099796547</v>
      </c>
      <c r="H117" s="5">
        <v>4662.245583453275</v>
      </c>
      <c r="I117" s="5">
        <v>51.90523825003314</v>
      </c>
      <c r="J117" s="5">
        <v>3.9494197147518717</v>
      </c>
      <c r="K117" s="5">
        <v>1148.0</v>
      </c>
      <c r="L117" s="5">
        <v>7.045776576879511</v>
      </c>
      <c r="M117" s="5">
        <v>6.82</v>
      </c>
      <c r="N117" s="5">
        <v>95.97207303974221</v>
      </c>
      <c r="O117" s="5">
        <v>8.53070154144103</v>
      </c>
      <c r="P117" s="5">
        <v>5068.0</v>
      </c>
      <c r="Q117" s="5">
        <v>5.85140192795875</v>
      </c>
      <c r="R117" s="5">
        <v>347.7215194520548</v>
      </c>
      <c r="S117" s="5">
        <v>4.0</v>
      </c>
      <c r="T117" s="5">
        <v>5.85140192795875</v>
      </c>
      <c r="U117" s="5">
        <v>29.835402032443138</v>
      </c>
      <c r="V117" s="5">
        <v>89.74238000000001</v>
      </c>
      <c r="W117" s="7">
        <v>4.496943121257003</v>
      </c>
      <c r="X117" s="5">
        <v>1.0035321652909825</v>
      </c>
      <c r="Y117" s="5">
        <v>1.0035321652909825</v>
      </c>
      <c r="Z117" s="5">
        <v>1.0035321652909825</v>
      </c>
      <c r="AA117" s="5">
        <v>1.0035321652909825</v>
      </c>
      <c r="AB117" s="5">
        <v>4.31255238731246</v>
      </c>
      <c r="AC117" s="5">
        <v>74.63073258430026</v>
      </c>
      <c r="AD117" s="7">
        <v>4.496943121257003</v>
      </c>
      <c r="AE117" s="8">
        <v>4.367512177237197</v>
      </c>
      <c r="AF117" s="9">
        <f t="shared" si="21"/>
        <v>0.129430944</v>
      </c>
      <c r="AG117" s="10">
        <f t="shared" si="22"/>
        <v>0.129430944</v>
      </c>
      <c r="AH117" s="10">
        <f t="shared" si="23"/>
        <v>0.01675236927</v>
      </c>
      <c r="AI117" s="10">
        <f t="shared" si="24"/>
        <v>0.02878198379</v>
      </c>
    </row>
    <row r="118" ht="15.75" customHeight="1">
      <c r="A118" s="4" t="s">
        <v>151</v>
      </c>
      <c r="B118" s="5">
        <v>34028.0</v>
      </c>
      <c r="C118" s="6">
        <v>10.434938994095775</v>
      </c>
      <c r="D118" s="5">
        <v>48.848007523216175</v>
      </c>
      <c r="E118" s="5">
        <v>3.0</v>
      </c>
      <c r="F118" s="5">
        <v>3.8887135900052883</v>
      </c>
      <c r="G118" s="5">
        <v>0.020471664059679942</v>
      </c>
      <c r="H118" s="5">
        <v>2386.127838988184</v>
      </c>
      <c r="I118" s="5">
        <v>162.71674805213783</v>
      </c>
      <c r="J118" s="5">
        <v>5.092010947170225</v>
      </c>
      <c r="K118" s="5">
        <v>218.0</v>
      </c>
      <c r="L118" s="5">
        <v>5.384495062789089</v>
      </c>
      <c r="M118" s="5">
        <v>5.79</v>
      </c>
      <c r="N118" s="5">
        <v>80.63190705582318</v>
      </c>
      <c r="O118" s="5">
        <v>7.390798521735676</v>
      </c>
      <c r="P118" s="5">
        <v>1621.0</v>
      </c>
      <c r="Q118" s="5">
        <v>5.5673823637548905</v>
      </c>
      <c r="R118" s="5">
        <v>261.7480405479452</v>
      </c>
      <c r="S118" s="5">
        <v>4.0</v>
      </c>
      <c r="T118" s="5">
        <v>5.5673823637548905</v>
      </c>
      <c r="U118" s="5">
        <v>41.512994234433656</v>
      </c>
      <c r="V118" s="5">
        <v>25.782000000000004</v>
      </c>
      <c r="W118" s="7">
        <v>3.249676574020913</v>
      </c>
      <c r="X118" s="5">
        <v>1.2026479163926445</v>
      </c>
      <c r="Y118" s="5">
        <v>1.2026479163926445</v>
      </c>
      <c r="Z118" s="5">
        <v>1.2026479163926445</v>
      </c>
      <c r="AA118" s="5">
        <v>1.2026479163926445</v>
      </c>
      <c r="AB118" s="5">
        <v>3.0267753381454248</v>
      </c>
      <c r="AC118" s="5">
        <v>20.63059850689613</v>
      </c>
      <c r="AD118" s="7">
        <v>3.249676574020913</v>
      </c>
      <c r="AE118" s="8">
        <v>3.0770820585778345</v>
      </c>
      <c r="AF118" s="9">
        <f t="shared" si="21"/>
        <v>0.1725945154</v>
      </c>
      <c r="AG118" s="10">
        <f t="shared" si="22"/>
        <v>0.1725945154</v>
      </c>
      <c r="AH118" s="10">
        <f t="shared" si="23"/>
        <v>0.02978886676</v>
      </c>
      <c r="AI118" s="10">
        <f t="shared" si="24"/>
        <v>0.05311129016</v>
      </c>
    </row>
    <row r="119" ht="15.75" customHeight="1">
      <c r="A119" s="4" t="s">
        <v>152</v>
      </c>
      <c r="B119" s="5">
        <v>36489.0</v>
      </c>
      <c r="C119" s="6">
        <v>10.504766124286546</v>
      </c>
      <c r="D119" s="5">
        <v>42.566252843322644</v>
      </c>
      <c r="E119" s="5">
        <v>3.0</v>
      </c>
      <c r="F119" s="5">
        <v>3.7510617525531034</v>
      </c>
      <c r="G119" s="5">
        <v>0.023492789080607777</v>
      </c>
      <c r="H119" s="5">
        <v>1811.885881121673</v>
      </c>
      <c r="I119" s="5">
        <v>187.64899064498118</v>
      </c>
      <c r="J119" s="5">
        <v>5.234573146642935</v>
      </c>
      <c r="K119" s="5">
        <v>8.0</v>
      </c>
      <c r="L119" s="5">
        <v>2.0794415416798357</v>
      </c>
      <c r="M119" s="5">
        <v>3.51</v>
      </c>
      <c r="N119" s="5">
        <v>76.60054102795311</v>
      </c>
      <c r="O119" s="5">
        <v>6.84587987526405</v>
      </c>
      <c r="P119" s="5">
        <v>940.0</v>
      </c>
      <c r="Q119" s="5">
        <v>5.124540398369124</v>
      </c>
      <c r="R119" s="5">
        <v>168.09686630136986</v>
      </c>
      <c r="S119" s="5">
        <v>2.0</v>
      </c>
      <c r="T119" s="5">
        <v>5.124540398369124</v>
      </c>
      <c r="U119" s="5">
        <v>46.36551728943321</v>
      </c>
      <c r="V119" s="5">
        <v>20.43384</v>
      </c>
      <c r="W119" s="7">
        <v>3.017192350051467</v>
      </c>
      <c r="X119" s="5">
        <v>0.721720187730449</v>
      </c>
      <c r="Y119" s="5">
        <v>0.721720187730449</v>
      </c>
      <c r="Z119" s="5">
        <v>0.721720187730449</v>
      </c>
      <c r="AA119" s="5">
        <v>0.721720187730449</v>
      </c>
      <c r="AB119" s="5">
        <v>2.886417527375801</v>
      </c>
      <c r="AC119" s="5">
        <v>17.928964388783424</v>
      </c>
      <c r="AD119" s="7">
        <v>3.017192350051467</v>
      </c>
      <c r="AE119" s="8">
        <v>2.9371176514006</v>
      </c>
      <c r="AF119" s="9">
        <f t="shared" si="21"/>
        <v>0.08007469865</v>
      </c>
      <c r="AG119" s="10">
        <f t="shared" si="22"/>
        <v>0.08007469865</v>
      </c>
      <c r="AH119" s="10">
        <f t="shared" si="23"/>
        <v>0.006411957364</v>
      </c>
      <c r="AI119" s="10">
        <f t="shared" si="24"/>
        <v>0.02653947424</v>
      </c>
    </row>
    <row r="120" ht="15.75" customHeight="1">
      <c r="AA120" s="16" t="s">
        <v>153</v>
      </c>
      <c r="AB120" s="17"/>
      <c r="AC120" s="18"/>
      <c r="AD120" s="19">
        <f t="shared" ref="AD120:AI120" si="25">SUM(AD2:AD4)+SUM(AD6:AD18)+SUM(AD20)+SUM(AD22:AD66)+SUM(AD68:AD83)+SUM(AD85:AD86)+SUM(AD88)+SUM(AD90:AD119)</f>
        <v>295.419003</v>
      </c>
      <c r="AE120" s="19">
        <f t="shared" si="25"/>
        <v>300.846816</v>
      </c>
      <c r="AF120" s="19">
        <f t="shared" si="25"/>
        <v>-5.427812905</v>
      </c>
      <c r="AG120" s="19">
        <f t="shared" si="25"/>
        <v>17.38355672</v>
      </c>
      <c r="AH120" s="19">
        <f t="shared" si="25"/>
        <v>4.015292558</v>
      </c>
      <c r="AI120" s="19">
        <f t="shared" si="25"/>
        <v>8.544173937</v>
      </c>
    </row>
    <row r="121" ht="15.75" customHeight="1"/>
    <row r="122" ht="15.75" customHeight="1">
      <c r="E122" s="20" t="s">
        <v>154</v>
      </c>
      <c r="I122" s="21" t="s">
        <v>155</v>
      </c>
      <c r="AC122" s="22" t="s">
        <v>156</v>
      </c>
      <c r="AD122" s="22">
        <v>111.0</v>
      </c>
    </row>
    <row r="123" ht="15.75" customHeight="1">
      <c r="E123" s="20" t="s">
        <v>157</v>
      </c>
    </row>
    <row r="124" ht="15.75" customHeight="1">
      <c r="E124" s="20" t="s">
        <v>158</v>
      </c>
    </row>
    <row r="125" ht="15.75" customHeight="1">
      <c r="E125" s="20" t="s">
        <v>159</v>
      </c>
      <c r="I125" s="21" t="s">
        <v>160</v>
      </c>
      <c r="T125" s="20">
        <f>4.59/12</f>
        <v>0.3825</v>
      </c>
    </row>
    <row r="126" ht="15.75" customHeight="1">
      <c r="E126" s="20" t="s">
        <v>161</v>
      </c>
      <c r="I126" s="23" t="s">
        <v>162</v>
      </c>
    </row>
    <row r="127" ht="15.75" customHeight="1">
      <c r="E127" s="20" t="s">
        <v>163</v>
      </c>
      <c r="I127" s="23" t="s">
        <v>164</v>
      </c>
    </row>
    <row r="128" ht="15.75" customHeight="1">
      <c r="E128" s="20" t="s">
        <v>165</v>
      </c>
      <c r="J128" s="23" t="s">
        <v>166</v>
      </c>
    </row>
    <row r="129" ht="15.75" customHeight="1">
      <c r="E129" s="20" t="s">
        <v>167</v>
      </c>
      <c r="J129" s="23" t="s">
        <v>168</v>
      </c>
    </row>
    <row r="130" ht="15.75" customHeight="1">
      <c r="E130" s="20" t="s">
        <v>169</v>
      </c>
      <c r="J130" s="23" t="s">
        <v>170</v>
      </c>
    </row>
    <row r="131" ht="15.75" customHeight="1">
      <c r="E131" s="20" t="s">
        <v>171</v>
      </c>
    </row>
    <row r="132" ht="15.75" customHeight="1">
      <c r="E132" s="20" t="s">
        <v>172</v>
      </c>
      <c r="I132" s="23" t="s">
        <v>173</v>
      </c>
    </row>
    <row r="133" ht="15.75" customHeight="1">
      <c r="E133" s="20" t="s">
        <v>174</v>
      </c>
      <c r="AA133" s="24" t="s">
        <v>175</v>
      </c>
      <c r="AB133" s="25">
        <f>(AI120/AD122)*100</f>
        <v>7.697453997</v>
      </c>
    </row>
    <row r="134" ht="15.75" customHeight="1">
      <c r="AA134" s="24" t="s">
        <v>176</v>
      </c>
      <c r="AB134" s="25">
        <f>AG120/AD122</f>
        <v>0.1566086191</v>
      </c>
    </row>
    <row r="135" ht="15.75" customHeight="1">
      <c r="AA135" s="24" t="s">
        <v>177</v>
      </c>
      <c r="AB135" s="25">
        <f>SQRT(AH120/AD122)</f>
        <v>0.1901941293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2017-10-31T14:55:12Z</dcterms:created>
  <dc:creator>ara00</dc:creator>
</cp:coreProperties>
</file>