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meinema/Documents/HAN Minor/"/>
    </mc:Choice>
  </mc:AlternateContent>
  <xr:revisionPtr revIDLastSave="0" documentId="13_ncr:1_{6BEC5877-B03D-7B43-9D42-2733A681C635}" xr6:coauthVersionLast="47" xr6:coauthVersionMax="47" xr10:uidLastSave="{00000000-0000-0000-0000-000000000000}"/>
  <bookViews>
    <workbookView xWindow="760" yWindow="460" windowWidth="28040" windowHeight="16420" xr2:uid="{1644350A-973E-294F-BD65-44EF39118A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2" i="1"/>
  <c r="G40" i="1"/>
  <c r="G35" i="1"/>
  <c r="G33" i="1"/>
  <c r="G32" i="1"/>
  <c r="G25" i="1"/>
  <c r="G34" i="1" s="1"/>
  <c r="G24" i="1"/>
  <c r="G23" i="1"/>
  <c r="G31" i="1"/>
  <c r="G36" i="1" s="1"/>
  <c r="D36" i="1" l="1"/>
  <c r="D6" i="1"/>
  <c r="G41" i="1" l="1"/>
  <c r="D8" i="1"/>
  <c r="G43" i="1"/>
  <c r="G39" i="1"/>
  <c r="G38" i="1"/>
  <c r="G44" i="1" l="1"/>
  <c r="G45" i="1" l="1"/>
  <c r="D48" i="1"/>
</calcChain>
</file>

<file path=xl/sharedStrings.xml><?xml version="1.0" encoding="utf-8"?>
<sst xmlns="http://schemas.openxmlformats.org/spreadsheetml/2006/main" count="52" uniqueCount="51">
  <si>
    <t>Inkomsten</t>
  </si>
  <si>
    <t>claims</t>
  </si>
  <si>
    <t>operational cost</t>
  </si>
  <si>
    <t>winst</t>
  </si>
  <si>
    <t>Markt trukse autoverzekeringen</t>
  </si>
  <si>
    <t>contracten</t>
  </si>
  <si>
    <t>AXA contracten</t>
  </si>
  <si>
    <t>WA</t>
  </si>
  <si>
    <t>casco</t>
  </si>
  <si>
    <t>kosten kasje ps</t>
  </si>
  <si>
    <t>besparing claims</t>
  </si>
  <si>
    <t>kosten</t>
  </si>
  <si>
    <t>Premie WA</t>
  </si>
  <si>
    <t>Premie Casco</t>
  </si>
  <si>
    <t>Gemiddelde kosten van een claim WA</t>
  </si>
  <si>
    <t>Gemiddelde kosten van een claim Casco</t>
  </si>
  <si>
    <t>Claim frequentie WA</t>
  </si>
  <si>
    <t>Claim frequentie Casco</t>
  </si>
  <si>
    <t>7.50%</t>
  </si>
  <si>
    <t>30.00%</t>
  </si>
  <si>
    <t xml:space="preserve">Schadelast </t>
  </si>
  <si>
    <t xml:space="preserve">Operationele kosten </t>
  </si>
  <si>
    <t>Vermindering frauderisico</t>
  </si>
  <si>
    <t>Kosten</t>
  </si>
  <si>
    <t xml:space="preserve">Kosten kastje </t>
  </si>
  <si>
    <t>Logistieke kosten</t>
  </si>
  <si>
    <t>Doorberekende korting klanten</t>
  </si>
  <si>
    <t>Bonus agenten</t>
  </si>
  <si>
    <t>Operationele kosten</t>
  </si>
  <si>
    <t>Verhoging kosten claim 5%</t>
  </si>
  <si>
    <t>totale kosten claim WA</t>
  </si>
  <si>
    <t>Totale kosten claim Casco</t>
  </si>
  <si>
    <t>Totale claimkosten</t>
  </si>
  <si>
    <t>Verhoging 1%</t>
  </si>
  <si>
    <t>Verlaging omzet 10%</t>
  </si>
  <si>
    <t>Verhoging 3%</t>
  </si>
  <si>
    <t xml:space="preserve">Totale verhoging kosten </t>
  </si>
  <si>
    <t>Totale kosten na verhoging</t>
  </si>
  <si>
    <t>Verlaging kosten 20%</t>
  </si>
  <si>
    <t>Totale kosten na veranderingen</t>
  </si>
  <si>
    <t>Verlaging 5%</t>
  </si>
  <si>
    <t>Verlaging kosten claims 2%</t>
  </si>
  <si>
    <t xml:space="preserve">Oude kosten </t>
  </si>
  <si>
    <t>Verhoging totale kosten</t>
  </si>
  <si>
    <t>Hogere klanttevredenheid plus meer aan te bieden als verzekaar wat leidt tot meer klanten</t>
  </si>
  <si>
    <t xml:space="preserve">Verhoging contracten 7% doorberekend in omzet </t>
  </si>
  <si>
    <t xml:space="preserve">Oude omzet </t>
  </si>
  <si>
    <t xml:space="preserve">Nieuwe omzet </t>
  </si>
  <si>
    <t xml:space="preserve">Verhoging totale omzet </t>
  </si>
  <si>
    <t xml:space="preserve">Nieuwe winst eerste jaar na invoering </t>
  </si>
  <si>
    <t>Bekende cijfers na correctie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</si>
</sst>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43" formatCode="_ * #,##0.00_ ;_ * \-#,##0.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2" applyFont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44" fontId="0" fillId="0" borderId="0" xfId="0" applyNumberFormat="1" applyAlignment="1">
      <alignment wrapText="1"/>
    </xf>
    <xf numFmtId="44" fontId="0" fillId="0" borderId="0" xfId="0" applyNumberFormat="1"/>
    <xf numFmtId="44" fontId="0" fillId="0" borderId="1" xfId="0" applyNumberFormat="1" applyBorder="1"/>
    <xf numFmtId="0" fontId="0" fillId="0" borderId="2" xfId="0" applyBorder="1" applyAlignment="1">
      <alignment wrapText="1"/>
    </xf>
    <xf numFmtId="4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44" fontId="0" fillId="0" borderId="5" xfId="2" applyFont="1" applyBorder="1"/>
    <xf numFmtId="43" fontId="0" fillId="0" borderId="5" xfId="1" applyFont="1" applyBorder="1"/>
    <xf numFmtId="9" fontId="0" fillId="0" borderId="5" xfId="0" applyNumberFormat="1" applyBorder="1"/>
    <xf numFmtId="9" fontId="0" fillId="0" borderId="5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B1E5-9FA5-FB40-A1B0-1B6DDECF8D85}">
  <dimension ref="C3:H48"/>
  <sheetViews>
    <sheetView tabSelected="1" topLeftCell="A2" workbookViewId="0">
      <selection activeCell="G24" sqref="G24"/>
    </sheetView>
  </sheetViews>
  <sheetFormatPr baseColWidth="10" defaultRowHeight="16" x14ac:dyDescent="0.2"/>
  <cols>
    <col min="3" max="3" width="50.6640625" customWidth="1"/>
    <col min="4" max="4" width="17" bestFit="1" customWidth="1"/>
    <col min="5" max="5" width="48.5" customWidth="1"/>
    <col min="6" max="6" width="37.5" customWidth="1"/>
    <col min="7" max="7" width="28.83203125" customWidth="1"/>
    <col min="8" max="8" width="16.33203125" bestFit="1" customWidth="1"/>
  </cols>
  <sheetData>
    <row r="3" spans="3:8" x14ac:dyDescent="0.2">
      <c r="C3" t="s">
        <v>50</v>
      </c>
    </row>
    <row r="4" spans="3:8" x14ac:dyDescent="0.2">
      <c r="C4" s="19"/>
      <c r="D4" s="20"/>
    </row>
    <row r="5" spans="3:8" x14ac:dyDescent="0.2">
      <c r="C5" s="10" t="s">
        <v>0</v>
      </c>
      <c r="D5" s="14">
        <v>580000000</v>
      </c>
    </row>
    <row r="6" spans="3:8" x14ac:dyDescent="0.2">
      <c r="C6" s="10" t="s">
        <v>1</v>
      </c>
      <c r="D6" s="14">
        <f>G25</f>
        <v>473625000</v>
      </c>
    </row>
    <row r="7" spans="3:8" x14ac:dyDescent="0.2">
      <c r="C7" s="10" t="s">
        <v>2</v>
      </c>
      <c r="D7" s="14">
        <v>119000000</v>
      </c>
    </row>
    <row r="8" spans="3:8" x14ac:dyDescent="0.2">
      <c r="C8" s="10" t="s">
        <v>3</v>
      </c>
      <c r="D8" s="14">
        <f>D5-(D6+D7)</f>
        <v>-12625000</v>
      </c>
    </row>
    <row r="9" spans="3:8" x14ac:dyDescent="0.2">
      <c r="C9" s="10"/>
      <c r="D9" s="13"/>
    </row>
    <row r="10" spans="3:8" x14ac:dyDescent="0.2">
      <c r="C10" s="10" t="s">
        <v>4</v>
      </c>
      <c r="D10" s="13"/>
    </row>
    <row r="11" spans="3:8" x14ac:dyDescent="0.2">
      <c r="C11" s="10" t="s">
        <v>5</v>
      </c>
      <c r="D11" s="15">
        <v>21000000</v>
      </c>
    </row>
    <row r="12" spans="3:8" x14ac:dyDescent="0.2">
      <c r="C12" s="10" t="s">
        <v>6</v>
      </c>
      <c r="D12" s="15">
        <v>3000000</v>
      </c>
      <c r="H12" t="s">
        <v>11</v>
      </c>
    </row>
    <row r="13" spans="3:8" x14ac:dyDescent="0.2">
      <c r="C13" s="10" t="s">
        <v>7</v>
      </c>
      <c r="D13" s="16">
        <v>0.75</v>
      </c>
      <c r="H13" s="1"/>
    </row>
    <row r="14" spans="3:8" x14ac:dyDescent="0.2">
      <c r="C14" s="10" t="s">
        <v>8</v>
      </c>
      <c r="D14" s="16">
        <v>0.25</v>
      </c>
      <c r="H14" s="1"/>
    </row>
    <row r="15" spans="3:8" x14ac:dyDescent="0.2">
      <c r="C15" s="10" t="s">
        <v>9</v>
      </c>
      <c r="D15" s="14">
        <v>60</v>
      </c>
      <c r="H15" s="1"/>
    </row>
    <row r="16" spans="3:8" x14ac:dyDescent="0.2">
      <c r="C16" s="10" t="s">
        <v>10</v>
      </c>
      <c r="D16" s="16">
        <v>0.2</v>
      </c>
    </row>
    <row r="17" spans="3:8" x14ac:dyDescent="0.2">
      <c r="C17" s="10"/>
      <c r="D17" s="13"/>
    </row>
    <row r="18" spans="3:8" x14ac:dyDescent="0.2">
      <c r="C18" s="10"/>
      <c r="D18" s="13"/>
    </row>
    <row r="19" spans="3:8" x14ac:dyDescent="0.2">
      <c r="C19" s="10"/>
      <c r="D19" s="13"/>
    </row>
    <row r="20" spans="3:8" x14ac:dyDescent="0.2">
      <c r="C20" s="12" t="s">
        <v>12</v>
      </c>
      <c r="D20" s="14">
        <v>170</v>
      </c>
    </row>
    <row r="21" spans="3:8" x14ac:dyDescent="0.2">
      <c r="C21" s="12" t="s">
        <v>13</v>
      </c>
      <c r="D21" s="14">
        <v>295</v>
      </c>
    </row>
    <row r="22" spans="3:8" x14ac:dyDescent="0.2">
      <c r="C22" s="10"/>
      <c r="D22" s="13"/>
    </row>
    <row r="23" spans="3:8" x14ac:dyDescent="0.2">
      <c r="C23" s="10" t="s">
        <v>14</v>
      </c>
      <c r="D23" s="14">
        <v>1900</v>
      </c>
      <c r="F23" t="s">
        <v>30</v>
      </c>
      <c r="G23" s="1">
        <f>((D12*0.75)*0.075)*D23</f>
        <v>320625000</v>
      </c>
    </row>
    <row r="24" spans="3:8" x14ac:dyDescent="0.2">
      <c r="C24" s="10" t="s">
        <v>15</v>
      </c>
      <c r="D24" s="14">
        <v>680</v>
      </c>
      <c r="F24" t="s">
        <v>31</v>
      </c>
      <c r="G24" s="1">
        <f>((D12*0.25)*0.3)*D24</f>
        <v>153000000</v>
      </c>
    </row>
    <row r="25" spans="3:8" x14ac:dyDescent="0.2">
      <c r="C25" s="10"/>
      <c r="D25" s="13"/>
      <c r="F25" t="s">
        <v>32</v>
      </c>
      <c r="G25" s="5">
        <f>G23+G24</f>
        <v>473625000</v>
      </c>
    </row>
    <row r="26" spans="3:8" x14ac:dyDescent="0.2">
      <c r="C26" s="10" t="s">
        <v>16</v>
      </c>
      <c r="D26" s="17" t="s">
        <v>18</v>
      </c>
    </row>
    <row r="27" spans="3:8" x14ac:dyDescent="0.2">
      <c r="C27" s="10" t="s">
        <v>17</v>
      </c>
      <c r="D27" s="17" t="s">
        <v>19</v>
      </c>
    </row>
    <row r="28" spans="3:8" x14ac:dyDescent="0.2">
      <c r="C28" s="11"/>
      <c r="D28" s="18"/>
    </row>
    <row r="30" spans="3:8" x14ac:dyDescent="0.2">
      <c r="C30" s="4" t="s">
        <v>0</v>
      </c>
      <c r="F30" s="4" t="s">
        <v>23</v>
      </c>
    </row>
    <row r="31" spans="3:8" x14ac:dyDescent="0.2">
      <c r="F31" t="s">
        <v>24</v>
      </c>
      <c r="G31" s="1">
        <f>D15*D12</f>
        <v>180000000</v>
      </c>
    </row>
    <row r="32" spans="3:8" ht="34" x14ac:dyDescent="0.2">
      <c r="C32" s="3" t="s">
        <v>44</v>
      </c>
      <c r="D32" s="1">
        <f>(((D12*0.07)*0.75)*D20)+(((D12*0.07)*0.25)*D21)</f>
        <v>42262500.000000007</v>
      </c>
      <c r="E32" t="s">
        <v>45</v>
      </c>
      <c r="F32" t="s">
        <v>25</v>
      </c>
      <c r="G32" s="1">
        <f>(D7*1.01)-D7</f>
        <v>1190000</v>
      </c>
      <c r="H32" t="s">
        <v>33</v>
      </c>
    </row>
    <row r="33" spans="3:8" x14ac:dyDescent="0.2">
      <c r="F33" t="s">
        <v>26</v>
      </c>
      <c r="G33" s="1">
        <f>D5*0.1</f>
        <v>58000000</v>
      </c>
      <c r="H33" t="s">
        <v>34</v>
      </c>
    </row>
    <row r="34" spans="3:8" x14ac:dyDescent="0.2">
      <c r="C34" t="s">
        <v>46</v>
      </c>
      <c r="D34" s="6">
        <f>D5</f>
        <v>580000000</v>
      </c>
      <c r="F34" t="s">
        <v>27</v>
      </c>
      <c r="G34" s="1">
        <f>G25*0.05</f>
        <v>23681250</v>
      </c>
      <c r="H34" t="s">
        <v>29</v>
      </c>
    </row>
    <row r="35" spans="3:8" x14ac:dyDescent="0.2">
      <c r="C35" t="s">
        <v>47</v>
      </c>
      <c r="D35" s="6">
        <f>D34+D32</f>
        <v>622262500</v>
      </c>
      <c r="F35" t="s">
        <v>28</v>
      </c>
      <c r="G35" s="1">
        <f>D7*0.03</f>
        <v>3570000</v>
      </c>
      <c r="H35" t="s">
        <v>35</v>
      </c>
    </row>
    <row r="36" spans="3:8" ht="17" x14ac:dyDescent="0.2">
      <c r="C36" s="8" t="s">
        <v>48</v>
      </c>
      <c r="D36" s="9">
        <f>D35-D34</f>
        <v>42262500</v>
      </c>
      <c r="F36" t="s">
        <v>36</v>
      </c>
      <c r="G36" s="6">
        <f>G31+G32+G33+G34+G35</f>
        <v>266441250</v>
      </c>
    </row>
    <row r="38" spans="3:8" x14ac:dyDescent="0.2">
      <c r="F38" t="s">
        <v>37</v>
      </c>
      <c r="G38" s="6">
        <f>G36+D6+D7</f>
        <v>859066250</v>
      </c>
    </row>
    <row r="39" spans="3:8" x14ac:dyDescent="0.2">
      <c r="F39" t="s">
        <v>20</v>
      </c>
      <c r="G39" s="6">
        <f>D6*0.2</f>
        <v>94725000</v>
      </c>
      <c r="H39" t="s">
        <v>38</v>
      </c>
    </row>
    <row r="40" spans="3:8" x14ac:dyDescent="0.2">
      <c r="F40" t="s">
        <v>21</v>
      </c>
      <c r="G40" s="6">
        <f>D7*0.05</f>
        <v>5950000</v>
      </c>
      <c r="H40" t="s">
        <v>40</v>
      </c>
    </row>
    <row r="41" spans="3:8" ht="17" x14ac:dyDescent="0.2">
      <c r="F41" s="3" t="s">
        <v>22</v>
      </c>
      <c r="G41" s="6">
        <f>D6*0.02</f>
        <v>9472500</v>
      </c>
      <c r="H41" t="s">
        <v>41</v>
      </c>
    </row>
    <row r="43" spans="3:8" x14ac:dyDescent="0.2">
      <c r="F43" t="s">
        <v>42</v>
      </c>
      <c r="G43" s="6">
        <f>D6+D7</f>
        <v>592625000</v>
      </c>
    </row>
    <row r="44" spans="3:8" x14ac:dyDescent="0.2">
      <c r="F44" s="2" t="s">
        <v>39</v>
      </c>
      <c r="G44" s="7">
        <f>G38-G39-G40-G41</f>
        <v>748918750</v>
      </c>
    </row>
    <row r="45" spans="3:8" x14ac:dyDescent="0.2">
      <c r="F45" t="s">
        <v>43</v>
      </c>
      <c r="G45" s="6">
        <f>G44-G43</f>
        <v>156293750</v>
      </c>
    </row>
    <row r="48" spans="3:8" x14ac:dyDescent="0.2">
      <c r="C48" t="s">
        <v>49</v>
      </c>
      <c r="D48" s="6">
        <f>D35-G44</f>
        <v>-126656250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Office-gebruiker</cp:lastModifiedBy>
  <dcterms:created xsi:type="dcterms:W3CDTF">2021-09-13T14:38:18Z</dcterms:created>
  <dcterms:modified xsi:type="dcterms:W3CDTF">2022-01-13T20:13:06Z</dcterms:modified>
</cp:coreProperties>
</file>