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mec\OneDrive\Documenten\HAN\minor\"/>
    </mc:Choice>
  </mc:AlternateContent>
  <xr:revisionPtr revIDLastSave="0" documentId="8_{EDF4AFD6-00C7-4E37-9E6A-63D4790E985A}" xr6:coauthVersionLast="47" xr6:coauthVersionMax="47" xr10:uidLastSave="{00000000-0000-0000-0000-000000000000}"/>
  <bookViews>
    <workbookView xWindow="-108" yWindow="-108" windowWidth="23256" windowHeight="12576" activeTab="1" xr2:uid="{FF4D70D8-F017-4E0D-80FF-230975E8604E}"/>
  </bookViews>
  <sheets>
    <sheet name="formulens kostenbaten-analyse " sheetId="1" r:id="rId1"/>
    <sheet name="aanname kostenbaten- analyse" sheetId="2" r:id="rId2"/>
    <sheet name="kostenbaten-analyse spread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3" l="1"/>
  <c r="G17" i="3" s="1"/>
  <c r="E14" i="3"/>
  <c r="E11" i="3"/>
  <c r="G12" i="3"/>
  <c r="G16" i="2"/>
  <c r="G9" i="2"/>
  <c r="G22" i="2"/>
  <c r="G21" i="2"/>
  <c r="G18" i="2"/>
  <c r="G17" i="2"/>
  <c r="L17" i="2" s="1"/>
  <c r="G15" i="2"/>
  <c r="G14" i="2"/>
  <c r="G11" i="2"/>
  <c r="L11" i="2" s="1"/>
  <c r="G10" i="2"/>
  <c r="G8" i="2"/>
  <c r="G7" i="2"/>
  <c r="G18" i="3"/>
  <c r="G13" i="3"/>
  <c r="G7" i="3"/>
  <c r="G3" i="3"/>
  <c r="J13" i="3" s="1"/>
  <c r="E10" i="3" l="1"/>
  <c r="G10" i="3" s="1"/>
  <c r="E4" i="3"/>
  <c r="G4" i="3" s="1"/>
  <c r="E5" i="3" s="1"/>
  <c r="G5" i="3" s="1"/>
  <c r="C6" i="3" s="1"/>
  <c r="G6" i="3" s="1"/>
  <c r="L13" i="3"/>
  <c r="C14" i="3" s="1"/>
  <c r="G14" i="3" s="1"/>
  <c r="J7" i="3"/>
  <c r="L7" i="3" s="1"/>
  <c r="C11" i="3" s="1"/>
  <c r="G11" i="3" s="1"/>
</calcChain>
</file>

<file path=xl/sharedStrings.xml><?xml version="1.0" encoding="utf-8"?>
<sst xmlns="http://schemas.openxmlformats.org/spreadsheetml/2006/main" count="95" uniqueCount="52">
  <si>
    <t xml:space="preserve">Kosten </t>
  </si>
  <si>
    <t>Aantal minuten plaatste thermometer x werknemer kosten per minuut (werknemer kosten per uur: 60 = werknemer kosten per minuut)= kosten werknemer plaatste thermometer</t>
  </si>
  <si>
    <t xml:space="preserve">Onderhoud app en thermometer </t>
  </si>
  <si>
    <t xml:space="preserve">Aantal trays die per jaar worden geprint x bespaarde tijd per tray= bespaarde tijd per jaar </t>
  </si>
  <si>
    <t xml:space="preserve">Kosten besparing </t>
  </si>
  <si>
    <t xml:space="preserve">Tijd winst </t>
  </si>
  <si>
    <t>KOSTEN BATEN ANALYSE</t>
  </si>
  <si>
    <t>Oude koeltijd standaard (kleine tray 48 uur, grote tray 72 uur) - nieuwe koeltijd = bespaarde tijd per tray</t>
  </si>
  <si>
    <t>stilstand uren die bespaard word per dag x aantal werkdagen per jaar : aantal uur van een werkdag = aantal werkdagen die bespaard worden</t>
  </si>
  <si>
    <t>Aantal order per jaar: aantal werkuren per jaar= aantal order per uur x bespaarde tijd per tray= aantal orders die meer geproduceerd kunnen worden per jaar</t>
  </si>
  <si>
    <t>Werknemer kosten per uur x bespaarde tijdper tray= bespaarde werknemer kosten (door dat er geen onnodige stilstand is)</t>
  </si>
  <si>
    <t>bespaarde tijd per tray=  onnodige stilstand uren die bespaard word</t>
  </si>
  <si>
    <t>Aantal orders die meer geproduceerd kunnen worden per jaar x opbrengst per order (aantal orders per jaar : opbrengste per jaar aan orders= opbrengst per order)= extra opbrengst die gegenereerd kan worden</t>
  </si>
  <si>
    <t xml:space="preserve">(winst per jaar :  aantal werkdagen per jaar : 24 uur= winst per uur) winst per uur x bespaarde tijd per tray= winst die nu word genegeerd in stilstand, </t>
  </si>
  <si>
    <t>winst die nu word genegeerd in stilstand + winst = nieuwe winst wanneer bespaarde tijd opgevuld word met orders</t>
  </si>
  <si>
    <t xml:space="preserve">Kosten-batenanalyse </t>
  </si>
  <si>
    <t>Tijd besparing</t>
  </si>
  <si>
    <t xml:space="preserve">berekening </t>
  </si>
  <si>
    <t xml:space="preserve">uitkomst </t>
  </si>
  <si>
    <t xml:space="preserve">Oude koeltijd standaard (kleine tray 48 uur, grote tray 72 uur) </t>
  </si>
  <si>
    <t xml:space="preserve">nieuwe koeltijd </t>
  </si>
  <si>
    <t>Aantal trays die per jaar worden geprint</t>
  </si>
  <si>
    <t>bespaarde tijd per tray</t>
  </si>
  <si>
    <t xml:space="preserve">bespaarde tijd per jaar </t>
  </si>
  <si>
    <t xml:space="preserve">aantal uur van een werkdag </t>
  </si>
  <si>
    <t>aantal werkdagen die bespaard worden</t>
  </si>
  <si>
    <t>Aantal order per jaar</t>
  </si>
  <si>
    <t>aantal werkuren per jaar</t>
  </si>
  <si>
    <t>aantal order per uur</t>
  </si>
  <si>
    <t>uitkomst</t>
  </si>
  <si>
    <t>aantal orders die meer geproduceerd kunnen worden per jaar</t>
  </si>
  <si>
    <t>Werknemer kosten per uur</t>
  </si>
  <si>
    <t>bespaarde werknemer kosten (door dat er geen onnodige stilstand is)</t>
  </si>
  <si>
    <t>opbrengst per order</t>
  </si>
  <si>
    <t>aantal orders per jaar</t>
  </si>
  <si>
    <t xml:space="preserve"> opbrengste per jaar aan orders</t>
  </si>
  <si>
    <t xml:space="preserve"> extra opbrengst die gegenereerd kan worden</t>
  </si>
  <si>
    <t>winst per jaar</t>
  </si>
  <si>
    <t>winst per uur</t>
  </si>
  <si>
    <t>(winst per jaar :  aantal werkdagen per jaar : 24 uur= winst per uur) winst per uur x bespaarde tijd per tray= winst die nu word genegeerd in stilstand</t>
  </si>
  <si>
    <t xml:space="preserve"> winst die nu word genegeerd in stilstand</t>
  </si>
  <si>
    <t>nieuwe winst  wanneer bespaarde tijd opgevuld word met orders</t>
  </si>
  <si>
    <t>Aantal minuten plaatste thermometer</t>
  </si>
  <si>
    <t>werknemer kosten per uur</t>
  </si>
  <si>
    <t>werknemer kosten per minuut</t>
  </si>
  <si>
    <t>trays per dag</t>
  </si>
  <si>
    <t xml:space="preserve">onnodige stilstand uren die bespaard worden </t>
  </si>
  <si>
    <t>winst die nu word genegeerd in stilstand + winst per jaar  = nieuwe winst wanneer bespaarde tijd opgevuld word met orders</t>
  </si>
  <si>
    <t xml:space="preserve">1 uur per maand </t>
  </si>
  <si>
    <t xml:space="preserve">800 trays per jaar geprint, 1000 orders per jaar , 0,125  tray per uur,  1 trays per dag   , 250 werkdagen per jaar, 8 uur per werkdag, werknemer kosten per uur 25,- euro, 1.500.000,- euro opbrengst per jaar aan orders,  127.500,- euro winst per jaar (8,5 procent van de opbrengst), plaatse thermometer en controleren app 3 minuten </t>
  </si>
  <si>
    <t>wanneer er uit word gegaan van de volgende gegevens, bedragen worden genoemd in euro:</t>
  </si>
  <si>
    <t>aantal werkdagen per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</si>
</sst>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5428-A17F-4B9E-9CBB-CA7328D121F4}">
  <dimension ref="A1:A18"/>
  <sheetViews>
    <sheetView zoomScale="110" zoomScaleNormal="110" workbookViewId="0">
      <selection activeCell="A24" sqref="A24"/>
    </sheetView>
  </sheetViews>
  <sheetFormatPr defaultRowHeight="14.4" x14ac:dyDescent="0.3"/>
  <cols>
    <col min="1" max="1" width="133.44140625" customWidth="1"/>
  </cols>
  <sheetData>
    <row r="1" spans="1:1" x14ac:dyDescent="0.3">
      <c r="A1" s="1" t="s">
        <v>6</v>
      </c>
    </row>
    <row r="2" spans="1:1" x14ac:dyDescent="0.3">
      <c r="A2" s="1" t="s">
        <v>5</v>
      </c>
    </row>
    <row r="3" spans="1:1" x14ac:dyDescent="0.3">
      <c r="A3" t="s">
        <v>7</v>
      </c>
    </row>
    <row r="4" spans="1:1" x14ac:dyDescent="0.3">
      <c r="A4" t="s">
        <v>3</v>
      </c>
    </row>
    <row r="5" spans="1:1" x14ac:dyDescent="0.3">
      <c r="A5" s="5" t="s">
        <v>11</v>
      </c>
    </row>
    <row r="6" spans="1:1" x14ac:dyDescent="0.3">
      <c r="A6" s="3" t="s">
        <v>8</v>
      </c>
    </row>
    <row r="7" spans="1:1" x14ac:dyDescent="0.3">
      <c r="A7" s="5" t="s">
        <v>9</v>
      </c>
    </row>
    <row r="10" spans="1:1" x14ac:dyDescent="0.3">
      <c r="A10" s="1" t="s">
        <v>4</v>
      </c>
    </row>
    <row r="11" spans="1:1" x14ac:dyDescent="0.3">
      <c r="A11" t="s">
        <v>10</v>
      </c>
    </row>
    <row r="12" spans="1:1" s="4" customFormat="1" ht="31.2" customHeight="1" x14ac:dyDescent="0.3">
      <c r="A12" s="6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6" spans="1:1" x14ac:dyDescent="0.3">
      <c r="A16" s="1" t="s">
        <v>0</v>
      </c>
    </row>
    <row r="17" spans="1:1" ht="28.8" x14ac:dyDescent="0.3">
      <c r="A17" s="3" t="s">
        <v>1</v>
      </c>
    </row>
    <row r="18" spans="1:1" x14ac:dyDescent="0.3">
      <c r="A1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3065-A6AB-4C69-AA51-781ADAA8F3E3}">
  <dimension ref="A1:M23"/>
  <sheetViews>
    <sheetView tabSelected="1" topLeftCell="A17" zoomScale="90" zoomScaleNormal="90" workbookViewId="0">
      <selection activeCell="I1" sqref="I1:I1048576"/>
    </sheetView>
  </sheetViews>
  <sheetFormatPr defaultRowHeight="14.4" x14ac:dyDescent="0.3"/>
  <cols>
    <col min="1" max="1" width="36.44140625" customWidth="1"/>
    <col min="3" max="3" width="14.6640625" customWidth="1"/>
    <col min="5" max="5" width="9.5546875" bestFit="1" customWidth="1"/>
    <col min="7" max="7" width="9.88671875" bestFit="1" customWidth="1"/>
    <col min="8" max="8" width="15.33203125" customWidth="1"/>
    <col min="10" max="10" width="19.109375" customWidth="1"/>
    <col min="13" max="13" width="15.109375" customWidth="1"/>
  </cols>
  <sheetData>
    <row r="1" spans="1:13" x14ac:dyDescent="0.3">
      <c r="A1" t="s">
        <v>6</v>
      </c>
    </row>
    <row r="2" spans="1:13" x14ac:dyDescent="0.3">
      <c r="A2" t="s">
        <v>50</v>
      </c>
    </row>
    <row r="3" spans="1:13" ht="132.6" customHeight="1" x14ac:dyDescent="0.3">
      <c r="A3" s="2" t="s">
        <v>49</v>
      </c>
    </row>
    <row r="4" spans="1:13" x14ac:dyDescent="0.3">
      <c r="A4" s="7"/>
    </row>
    <row r="5" spans="1:13" s="10" customFormat="1" x14ac:dyDescent="0.3">
      <c r="A5" s="1" t="s">
        <v>15</v>
      </c>
      <c r="B5"/>
      <c r="C5"/>
      <c r="D5"/>
      <c r="E5"/>
      <c r="F5"/>
      <c r="G5" s="1"/>
      <c r="H5"/>
      <c r="I5"/>
      <c r="J5"/>
      <c r="K5"/>
      <c r="L5" s="1"/>
      <c r="M5"/>
    </row>
    <row r="6" spans="1:13" x14ac:dyDescent="0.3">
      <c r="A6" s="1" t="s">
        <v>16</v>
      </c>
      <c r="C6" s="2" t="s">
        <v>17</v>
      </c>
      <c r="D6" s="2"/>
      <c r="E6" s="2"/>
      <c r="F6" s="2"/>
      <c r="G6" s="8" t="s">
        <v>18</v>
      </c>
      <c r="H6" s="2"/>
      <c r="I6" s="2"/>
      <c r="J6" s="2"/>
      <c r="K6" s="2"/>
      <c r="L6" s="1" t="s">
        <v>29</v>
      </c>
    </row>
    <row r="7" spans="1:13" ht="43.2" x14ac:dyDescent="0.3">
      <c r="A7" s="2" t="s">
        <v>7</v>
      </c>
      <c r="C7" s="2">
        <v>48</v>
      </c>
      <c r="D7" s="2"/>
      <c r="E7" s="2">
        <v>31</v>
      </c>
      <c r="F7" s="2"/>
      <c r="G7" s="8">
        <f>C7-E7</f>
        <v>17</v>
      </c>
      <c r="H7" s="2" t="s">
        <v>22</v>
      </c>
      <c r="I7" s="2"/>
      <c r="J7" s="2"/>
      <c r="K7" s="2"/>
      <c r="L7" s="1"/>
    </row>
    <row r="8" spans="1:13" ht="43.2" x14ac:dyDescent="0.3">
      <c r="A8" s="2" t="s">
        <v>3</v>
      </c>
      <c r="C8" s="2">
        <v>800</v>
      </c>
      <c r="D8" s="2"/>
      <c r="E8" s="2">
        <v>31</v>
      </c>
      <c r="F8" s="2"/>
      <c r="G8" s="8">
        <f>C8*E8</f>
        <v>24800</v>
      </c>
      <c r="H8" s="2" t="s">
        <v>23</v>
      </c>
      <c r="I8" s="2"/>
      <c r="J8" s="2"/>
      <c r="K8" s="2"/>
      <c r="L8" s="1"/>
    </row>
    <row r="9" spans="1:13" ht="43.2" x14ac:dyDescent="0.3">
      <c r="A9" s="6" t="s">
        <v>11</v>
      </c>
      <c r="C9" s="2">
        <v>1</v>
      </c>
      <c r="D9" s="2"/>
      <c r="E9" s="2">
        <v>31</v>
      </c>
      <c r="F9" s="2"/>
      <c r="G9" s="8">
        <f>C9*E9</f>
        <v>31</v>
      </c>
      <c r="H9" s="2" t="s">
        <v>46</v>
      </c>
      <c r="I9" s="2"/>
      <c r="J9" s="2"/>
      <c r="K9" s="2"/>
      <c r="L9" s="1"/>
    </row>
    <row r="10" spans="1:13" ht="57.6" x14ac:dyDescent="0.3">
      <c r="A10" s="2" t="s">
        <v>8</v>
      </c>
      <c r="C10" s="2">
        <v>31</v>
      </c>
      <c r="D10" s="2"/>
      <c r="E10" s="2">
        <v>8</v>
      </c>
      <c r="F10" s="2"/>
      <c r="G10" s="8">
        <f>C10/E10</f>
        <v>3.875</v>
      </c>
      <c r="H10" s="2" t="s">
        <v>25</v>
      </c>
      <c r="I10" s="2"/>
      <c r="J10" s="2"/>
      <c r="K10" s="2"/>
      <c r="L10" s="1"/>
    </row>
    <row r="11" spans="1:13" ht="72" x14ac:dyDescent="0.3">
      <c r="A11" s="6" t="s">
        <v>9</v>
      </c>
      <c r="C11" s="2">
        <v>1000</v>
      </c>
      <c r="D11" s="2"/>
      <c r="E11" s="2">
        <v>2000</v>
      </c>
      <c r="F11" s="2"/>
      <c r="G11" s="8">
        <f>C11/E11</f>
        <v>0.5</v>
      </c>
      <c r="H11" s="2" t="s">
        <v>28</v>
      </c>
      <c r="I11" s="2"/>
      <c r="J11" s="2">
        <v>31</v>
      </c>
      <c r="K11" s="2"/>
      <c r="L11" s="7">
        <f>G11*J11</f>
        <v>15.5</v>
      </c>
      <c r="M11" s="2" t="s">
        <v>30</v>
      </c>
    </row>
    <row r="12" spans="1:13" x14ac:dyDescent="0.3">
      <c r="A12" s="2"/>
      <c r="C12" s="2"/>
      <c r="D12" s="2"/>
      <c r="E12" s="2"/>
      <c r="F12" s="2"/>
      <c r="G12" s="8"/>
      <c r="H12" s="2"/>
      <c r="I12" s="2"/>
      <c r="J12" s="2"/>
      <c r="K12" s="2"/>
      <c r="L12" s="1"/>
    </row>
    <row r="13" spans="1:13" x14ac:dyDescent="0.3">
      <c r="A13" s="8" t="s">
        <v>4</v>
      </c>
      <c r="C13" s="2"/>
      <c r="D13" s="2"/>
      <c r="E13" s="2"/>
      <c r="F13" s="2"/>
      <c r="G13" s="8"/>
      <c r="H13" s="2"/>
      <c r="I13" s="2"/>
      <c r="J13" s="2"/>
      <c r="K13" s="2"/>
      <c r="L13" s="1"/>
    </row>
    <row r="14" spans="1:13" ht="72" x14ac:dyDescent="0.3">
      <c r="A14" s="2" t="s">
        <v>10</v>
      </c>
      <c r="C14" s="2">
        <v>25</v>
      </c>
      <c r="D14" s="2"/>
      <c r="E14" s="2">
        <v>31</v>
      </c>
      <c r="F14" s="2"/>
      <c r="G14" s="8">
        <f>C14*E14</f>
        <v>775</v>
      </c>
      <c r="H14" s="2" t="s">
        <v>32</v>
      </c>
      <c r="I14" s="2"/>
      <c r="J14" s="2"/>
      <c r="K14" s="2"/>
      <c r="L14" s="1"/>
    </row>
    <row r="15" spans="1:13" ht="86.4" x14ac:dyDescent="0.3">
      <c r="A15" s="6" t="s">
        <v>12</v>
      </c>
      <c r="C15" s="2">
        <v>15.5</v>
      </c>
      <c r="D15" s="2"/>
      <c r="E15" s="2">
        <v>1500</v>
      </c>
      <c r="F15" s="2"/>
      <c r="G15" s="8">
        <f>C15*E15</f>
        <v>23250</v>
      </c>
      <c r="H15" s="2" t="s">
        <v>36</v>
      </c>
      <c r="I15" s="2"/>
      <c r="J15" s="2"/>
      <c r="K15" s="2"/>
      <c r="L15" s="1"/>
    </row>
    <row r="16" spans="1:13" ht="28.8" x14ac:dyDescent="0.3">
      <c r="A16" s="6"/>
      <c r="C16" s="2">
        <v>1000</v>
      </c>
      <c r="D16" s="2"/>
      <c r="E16" s="2">
        <v>1500000</v>
      </c>
      <c r="F16" s="2"/>
      <c r="G16" s="8">
        <f>E16/C16</f>
        <v>1500</v>
      </c>
      <c r="H16" s="2" t="s">
        <v>33</v>
      </c>
      <c r="I16" s="2"/>
      <c r="J16" s="2"/>
      <c r="K16" s="2"/>
      <c r="L16" s="1"/>
    </row>
    <row r="17" spans="1:13" ht="57.6" x14ac:dyDescent="0.3">
      <c r="A17" s="2" t="s">
        <v>39</v>
      </c>
      <c r="C17" s="2">
        <v>127500</v>
      </c>
      <c r="D17" s="2"/>
      <c r="E17" s="2">
        <v>250</v>
      </c>
      <c r="F17" s="2">
        <v>24</v>
      </c>
      <c r="G17" s="8">
        <f>(C17/E17)/F17</f>
        <v>21.25</v>
      </c>
      <c r="H17" s="9" t="s">
        <v>38</v>
      </c>
      <c r="I17" s="2"/>
      <c r="J17" s="2">
        <v>31</v>
      </c>
      <c r="K17" s="2"/>
      <c r="L17" s="8">
        <f>J17*G17</f>
        <v>658.75</v>
      </c>
      <c r="M17" s="2" t="s">
        <v>40</v>
      </c>
    </row>
    <row r="18" spans="1:13" ht="72" x14ac:dyDescent="0.3">
      <c r="A18" s="2" t="s">
        <v>47</v>
      </c>
      <c r="C18" s="2">
        <v>658.75</v>
      </c>
      <c r="D18" s="2"/>
      <c r="E18" s="2">
        <v>127500</v>
      </c>
      <c r="F18" s="2"/>
      <c r="G18" s="8">
        <f>C18+E18</f>
        <v>128158.75</v>
      </c>
      <c r="H18" s="2" t="s">
        <v>41</v>
      </c>
      <c r="I18" s="2"/>
      <c r="J18" s="2"/>
      <c r="K18" s="2"/>
      <c r="L18" s="1"/>
    </row>
    <row r="19" spans="1:13" x14ac:dyDescent="0.3">
      <c r="A19" s="2"/>
      <c r="C19" s="2"/>
      <c r="D19" s="2"/>
      <c r="E19" s="2"/>
      <c r="F19" s="2"/>
      <c r="G19" s="8"/>
      <c r="H19" s="2"/>
      <c r="I19" s="2"/>
      <c r="J19" s="2"/>
      <c r="K19" s="2"/>
      <c r="L19" s="1"/>
    </row>
    <row r="20" spans="1:13" x14ac:dyDescent="0.3">
      <c r="A20" s="8" t="s">
        <v>0</v>
      </c>
      <c r="C20" s="2"/>
      <c r="D20" s="2"/>
      <c r="E20" s="2"/>
      <c r="F20" s="2"/>
      <c r="G20" s="8"/>
      <c r="H20" s="2"/>
      <c r="I20" s="2"/>
      <c r="J20" s="2"/>
      <c r="K20" s="2"/>
      <c r="L20" s="1"/>
    </row>
    <row r="21" spans="1:13" ht="72" x14ac:dyDescent="0.3">
      <c r="A21" s="2" t="s">
        <v>1</v>
      </c>
      <c r="C21" s="2">
        <v>3</v>
      </c>
      <c r="D21" s="2"/>
      <c r="E21" s="2">
        <v>0.4166667</v>
      </c>
      <c r="F21" s="2"/>
      <c r="G21" s="8">
        <f>C21*E21</f>
        <v>1.2500001000000001</v>
      </c>
      <c r="H21" s="2"/>
      <c r="I21" s="2"/>
      <c r="J21" s="2"/>
      <c r="K21" s="2"/>
      <c r="L21" s="1"/>
    </row>
    <row r="22" spans="1:13" ht="28.8" x14ac:dyDescent="0.3">
      <c r="A22" s="2"/>
      <c r="C22" s="2">
        <v>25</v>
      </c>
      <c r="D22" s="2"/>
      <c r="E22" s="2">
        <v>60</v>
      </c>
      <c r="F22" s="2"/>
      <c r="G22" s="8">
        <f>C22/E22</f>
        <v>0.41666666666666669</v>
      </c>
      <c r="H22" s="2" t="s">
        <v>44</v>
      </c>
      <c r="I22" s="2"/>
      <c r="J22" s="2"/>
      <c r="K22" s="2"/>
      <c r="L22" s="1"/>
    </row>
    <row r="23" spans="1:13" x14ac:dyDescent="0.3">
      <c r="A23" s="2" t="s">
        <v>2</v>
      </c>
      <c r="B23" t="s">
        <v>48</v>
      </c>
      <c r="G23" s="1"/>
      <c r="L2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38D3-9F62-40A4-85D1-A760A24E50FC}">
  <dimension ref="A1:M19"/>
  <sheetViews>
    <sheetView zoomScale="101" workbookViewId="0">
      <selection activeCell="C3" sqref="C3"/>
    </sheetView>
  </sheetViews>
  <sheetFormatPr defaultRowHeight="14.4" x14ac:dyDescent="0.3"/>
  <cols>
    <col min="1" max="1" width="31.33203125" customWidth="1"/>
    <col min="3" max="3" width="24.33203125" customWidth="1"/>
    <col min="5" max="5" width="17.88671875" customWidth="1"/>
    <col min="7" max="7" width="10.109375" style="1" bestFit="1" customWidth="1"/>
    <col min="8" max="8" width="22.44140625" customWidth="1"/>
    <col min="10" max="10" width="12.6640625" customWidth="1"/>
    <col min="12" max="12" width="10.109375" style="1" bestFit="1" customWidth="1"/>
    <col min="13" max="13" width="18.33203125" customWidth="1"/>
  </cols>
  <sheetData>
    <row r="1" spans="1:13" x14ac:dyDescent="0.3">
      <c r="A1" s="1" t="s">
        <v>15</v>
      </c>
    </row>
    <row r="2" spans="1:13" x14ac:dyDescent="0.3">
      <c r="A2" s="1" t="s">
        <v>16</v>
      </c>
      <c r="C2" s="2" t="s">
        <v>17</v>
      </c>
      <c r="D2" s="2"/>
      <c r="E2" s="2"/>
      <c r="F2" s="2"/>
      <c r="G2" s="8" t="s">
        <v>18</v>
      </c>
      <c r="H2" s="2"/>
      <c r="I2" s="2"/>
      <c r="J2" s="2"/>
      <c r="K2" s="2"/>
      <c r="L2" s="1" t="s">
        <v>29</v>
      </c>
    </row>
    <row r="3" spans="1:13" ht="54" customHeight="1" x14ac:dyDescent="0.3">
      <c r="A3" s="2" t="s">
        <v>7</v>
      </c>
      <c r="C3" s="2" t="s">
        <v>19</v>
      </c>
      <c r="D3" s="2"/>
      <c r="E3" s="2" t="s">
        <v>20</v>
      </c>
      <c r="F3" s="2"/>
      <c r="G3" s="8" t="e">
        <f>C3-E3</f>
        <v>#VALUE!</v>
      </c>
      <c r="H3" s="2" t="s">
        <v>22</v>
      </c>
      <c r="I3" s="2"/>
      <c r="J3" s="2"/>
      <c r="K3" s="2"/>
    </row>
    <row r="4" spans="1:13" ht="43.2" x14ac:dyDescent="0.3">
      <c r="A4" s="2" t="s">
        <v>3</v>
      </c>
      <c r="C4" s="2" t="s">
        <v>21</v>
      </c>
      <c r="D4" s="2"/>
      <c r="E4" s="2" t="e">
        <f>G3</f>
        <v>#VALUE!</v>
      </c>
      <c r="F4" s="2"/>
      <c r="G4" s="8" t="e">
        <f>C4*E4</f>
        <v>#VALUE!</v>
      </c>
      <c r="H4" s="2" t="s">
        <v>23</v>
      </c>
      <c r="I4" s="2"/>
      <c r="J4" s="2"/>
      <c r="K4" s="2"/>
    </row>
    <row r="5" spans="1:13" ht="28.8" x14ac:dyDescent="0.3">
      <c r="A5" s="6" t="s">
        <v>11</v>
      </c>
      <c r="C5" s="2" t="s">
        <v>45</v>
      </c>
      <c r="D5" s="2"/>
      <c r="E5" s="2" t="e">
        <f>G4</f>
        <v>#VALUE!</v>
      </c>
      <c r="F5" s="2"/>
      <c r="G5" s="8" t="e">
        <f>C5*E5</f>
        <v>#VALUE!</v>
      </c>
      <c r="H5" s="2" t="s">
        <v>46</v>
      </c>
      <c r="I5" s="2"/>
      <c r="J5" s="2"/>
      <c r="K5" s="2"/>
    </row>
    <row r="6" spans="1:13" ht="57.6" x14ac:dyDescent="0.3">
      <c r="A6" s="2" t="s">
        <v>8</v>
      </c>
      <c r="C6" s="2" t="e">
        <f>G5</f>
        <v>#VALUE!</v>
      </c>
      <c r="D6" s="2"/>
      <c r="E6" s="2" t="s">
        <v>24</v>
      </c>
      <c r="F6" s="2"/>
      <c r="G6" s="8" t="e">
        <f>C6/E6</f>
        <v>#VALUE!</v>
      </c>
      <c r="H6" s="2" t="s">
        <v>25</v>
      </c>
      <c r="I6" s="2"/>
      <c r="J6" s="2"/>
      <c r="K6" s="2"/>
    </row>
    <row r="7" spans="1:13" ht="76.2" customHeight="1" x14ac:dyDescent="0.3">
      <c r="A7" s="6" t="s">
        <v>9</v>
      </c>
      <c r="C7" s="2" t="s">
        <v>26</v>
      </c>
      <c r="D7" s="2"/>
      <c r="E7" s="2" t="s">
        <v>27</v>
      </c>
      <c r="F7" s="2"/>
      <c r="G7" s="8" t="e">
        <f>C7/E7</f>
        <v>#VALUE!</v>
      </c>
      <c r="H7" s="2" t="s">
        <v>28</v>
      </c>
      <c r="I7" s="2"/>
      <c r="J7" s="2" t="e">
        <f>G3</f>
        <v>#VALUE!</v>
      </c>
      <c r="K7" s="2"/>
      <c r="L7" s="7" t="e">
        <f>G7*J7</f>
        <v>#VALUE!</v>
      </c>
      <c r="M7" s="2" t="s">
        <v>30</v>
      </c>
    </row>
    <row r="8" spans="1:13" x14ac:dyDescent="0.3">
      <c r="A8" s="2"/>
      <c r="C8" s="2"/>
      <c r="D8" s="2"/>
      <c r="E8" s="2"/>
      <c r="F8" s="2"/>
      <c r="G8" s="8"/>
      <c r="H8" s="2"/>
      <c r="I8" s="2"/>
      <c r="J8" s="2"/>
      <c r="K8" s="2"/>
    </row>
    <row r="9" spans="1:13" x14ac:dyDescent="0.3">
      <c r="A9" s="8" t="s">
        <v>4</v>
      </c>
      <c r="C9" s="2"/>
      <c r="D9" s="2"/>
      <c r="E9" s="2"/>
      <c r="F9" s="2"/>
      <c r="G9" s="8"/>
      <c r="H9" s="2"/>
      <c r="I9" s="2"/>
      <c r="J9" s="2"/>
      <c r="K9" s="2"/>
    </row>
    <row r="10" spans="1:13" ht="57.6" x14ac:dyDescent="0.3">
      <c r="A10" s="2" t="s">
        <v>10</v>
      </c>
      <c r="C10" s="2" t="s">
        <v>31</v>
      </c>
      <c r="D10" s="2"/>
      <c r="E10" s="2" t="e">
        <f>G3</f>
        <v>#VALUE!</v>
      </c>
      <c r="F10" s="2"/>
      <c r="G10" s="8" t="e">
        <f>C10*E10</f>
        <v>#VALUE!</v>
      </c>
      <c r="H10" s="2" t="s">
        <v>32</v>
      </c>
      <c r="I10" s="2"/>
      <c r="J10" s="2"/>
      <c r="K10" s="2"/>
    </row>
    <row r="11" spans="1:13" ht="86.4" x14ac:dyDescent="0.3">
      <c r="A11" s="6" t="s">
        <v>12</v>
      </c>
      <c r="C11" s="2" t="e">
        <f>L7</f>
        <v>#VALUE!</v>
      </c>
      <c r="D11" s="2"/>
      <c r="E11" s="2" t="e">
        <f>G12</f>
        <v>#VALUE!</v>
      </c>
      <c r="F11" s="2"/>
      <c r="G11" s="8" t="e">
        <f>C11*E11</f>
        <v>#VALUE!</v>
      </c>
      <c r="H11" s="2" t="s">
        <v>36</v>
      </c>
      <c r="I11" s="2"/>
      <c r="J11" s="2"/>
      <c r="K11" s="2"/>
    </row>
    <row r="12" spans="1:13" ht="28.8" x14ac:dyDescent="0.3">
      <c r="A12" s="6"/>
      <c r="C12" s="2" t="s">
        <v>34</v>
      </c>
      <c r="D12" s="2"/>
      <c r="E12" s="2" t="s">
        <v>35</v>
      </c>
      <c r="F12" s="2"/>
      <c r="G12" s="8" t="e">
        <f>E12/C12</f>
        <v>#VALUE!</v>
      </c>
      <c r="H12" s="2" t="s">
        <v>33</v>
      </c>
      <c r="I12" s="2"/>
      <c r="J12" s="2"/>
      <c r="K12" s="2"/>
    </row>
    <row r="13" spans="1:13" ht="72" x14ac:dyDescent="0.3">
      <c r="A13" s="2" t="s">
        <v>39</v>
      </c>
      <c r="C13" s="2" t="s">
        <v>37</v>
      </c>
      <c r="D13" s="2"/>
      <c r="E13" s="2" t="s">
        <v>51</v>
      </c>
      <c r="F13" s="2">
        <v>24</v>
      </c>
      <c r="G13" s="8" t="e">
        <f>(C13/E13)/F13</f>
        <v>#VALUE!</v>
      </c>
      <c r="H13" s="9" t="s">
        <v>38</v>
      </c>
      <c r="I13" s="2"/>
      <c r="J13" s="2" t="e">
        <f>G3</f>
        <v>#VALUE!</v>
      </c>
      <c r="K13" s="2"/>
      <c r="L13" s="8" t="e">
        <f>G13*J13</f>
        <v>#VALUE!</v>
      </c>
      <c r="M13" s="2" t="s">
        <v>40</v>
      </c>
    </row>
    <row r="14" spans="1:13" ht="57.6" x14ac:dyDescent="0.3">
      <c r="A14" s="2" t="s">
        <v>14</v>
      </c>
      <c r="C14" s="2" t="e">
        <f>L13</f>
        <v>#VALUE!</v>
      </c>
      <c r="D14" s="2"/>
      <c r="E14" s="2" t="str">
        <f>C13</f>
        <v>winst per jaar</v>
      </c>
      <c r="F14" s="2"/>
      <c r="G14" s="8" t="e">
        <f>C14+E14</f>
        <v>#VALUE!</v>
      </c>
      <c r="H14" s="2" t="s">
        <v>41</v>
      </c>
      <c r="I14" s="2"/>
      <c r="J14" s="2"/>
      <c r="K14" s="2"/>
    </row>
    <row r="15" spans="1:13" x14ac:dyDescent="0.3">
      <c r="A15" s="2"/>
      <c r="C15" s="2"/>
      <c r="D15" s="2"/>
      <c r="E15" s="2"/>
      <c r="F15" s="2"/>
      <c r="G15" s="8"/>
      <c r="H15" s="2"/>
      <c r="I15" s="2"/>
      <c r="J15" s="2"/>
      <c r="K15" s="2"/>
    </row>
    <row r="16" spans="1:13" x14ac:dyDescent="0.3">
      <c r="A16" s="8" t="s">
        <v>0</v>
      </c>
      <c r="C16" s="2"/>
      <c r="D16" s="2"/>
      <c r="E16" s="2"/>
      <c r="F16" s="2"/>
      <c r="G16" s="8"/>
      <c r="H16" s="2"/>
      <c r="I16" s="2"/>
      <c r="J16" s="2"/>
      <c r="K16" s="2"/>
    </row>
    <row r="17" spans="1:11" ht="86.4" x14ac:dyDescent="0.3">
      <c r="A17" s="2" t="s">
        <v>1</v>
      </c>
      <c r="C17" s="2" t="s">
        <v>42</v>
      </c>
      <c r="D17" s="2"/>
      <c r="E17" s="2" t="e">
        <f>G18</f>
        <v>#VALUE!</v>
      </c>
      <c r="F17" s="2"/>
      <c r="G17" s="8" t="e">
        <f>C17*E17</f>
        <v>#VALUE!</v>
      </c>
      <c r="H17" s="2"/>
      <c r="I17" s="2"/>
      <c r="J17" s="2"/>
      <c r="K17" s="2"/>
    </row>
    <row r="18" spans="1:11" ht="28.8" x14ac:dyDescent="0.3">
      <c r="A18" s="2"/>
      <c r="C18" s="2" t="s">
        <v>43</v>
      </c>
      <c r="D18" s="2"/>
      <c r="E18" s="2">
        <v>60</v>
      </c>
      <c r="F18" s="2"/>
      <c r="G18" s="8" t="e">
        <f>C18/E18</f>
        <v>#VALUE!</v>
      </c>
      <c r="H18" s="2" t="s">
        <v>44</v>
      </c>
      <c r="I18" s="2"/>
      <c r="J18" s="2"/>
      <c r="K18" s="2"/>
    </row>
    <row r="19" spans="1:11" x14ac:dyDescent="0.3">
      <c r="A19" s="2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0A443DC04BD4C837E863859CAAABB" ma:contentTypeVersion="14" ma:contentTypeDescription="Een nieuw document maken." ma:contentTypeScope="" ma:versionID="22675e790a84662453bdfb770c799777">
  <xsd:schema xmlns:xsd="http://www.w3.org/2001/XMLSchema" xmlns:xs="http://www.w3.org/2001/XMLSchema" xmlns:p="http://schemas.microsoft.com/office/2006/metadata/properties" xmlns:ns2="c2d36055-acdf-4d6f-a809-45f960dd0c57" xmlns:ns3="0708c2ca-a523-4ac1-8c45-568bf57b0b7c" targetNamespace="http://schemas.microsoft.com/office/2006/metadata/properties" ma:root="true" ma:fieldsID="17b6de308d659c47d936b3c10f7f260d" ns2:_="" ns3:_="">
    <xsd:import namespace="c2d36055-acdf-4d6f-a809-45f960dd0c57"/>
    <xsd:import namespace="0708c2ca-a523-4ac1-8c45-568bf57b0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36055-acdf-4d6f-a809-45f960dd0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f6aa0a0a-ab1b-4084-9454-0fab047259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8c2ca-a523-4ac1-8c45-568bf57b0b7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a47a510-2f0f-42c1-8b53-fc722cd4e82d}" ma:internalName="TaxCatchAll" ma:showField="CatchAllData" ma:web="0708c2ca-a523-4ac1-8c45-568bf57b0b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d36055-acdf-4d6f-a809-45f960dd0c57">
      <Terms xmlns="http://schemas.microsoft.com/office/infopath/2007/PartnerControls"/>
    </lcf76f155ced4ddcb4097134ff3c332f>
    <TaxCatchAll xmlns="0708c2ca-a523-4ac1-8c45-568bf57b0b7c" xsi:nil="true"/>
  </documentManagement>
</p:properties>
</file>

<file path=customXml/itemProps1.xml><?xml version="1.0" encoding="utf-8"?>
<ds:datastoreItem xmlns:ds="http://schemas.openxmlformats.org/officeDocument/2006/customXml" ds:itemID="{7CAF9160-354F-4E2C-BF53-6411893C5AC8}"/>
</file>

<file path=customXml/itemProps2.xml><?xml version="1.0" encoding="utf-8"?>
<ds:datastoreItem xmlns:ds="http://schemas.openxmlformats.org/officeDocument/2006/customXml" ds:itemID="{48D00C41-C085-4EB9-B8BC-877CD6833AAA}"/>
</file>

<file path=customXml/itemProps3.xml><?xml version="1.0" encoding="utf-8"?>
<ds:datastoreItem xmlns:ds="http://schemas.openxmlformats.org/officeDocument/2006/customXml" ds:itemID="{592E1D59-E7FC-4E82-8D30-E0431BA88E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formulens kostenbaten-analyse </vt:lpstr>
      <vt:lpstr>aanname kostenbaten- analyse</vt:lpstr>
      <vt:lpstr>kostenbaten-analyse 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Esmée Cornelissen (student)</dc:creator>
  <cp:lastModifiedBy>Esmée Cornelissen (student)</cp:lastModifiedBy>
  <dcterms:created xsi:type="dcterms:W3CDTF">2024-06-04T11:07:39Z</dcterms:created>
  <dcterms:modified xsi:type="dcterms:W3CDTF">2024-06-13T10:57:41Z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0x0101007270A443DC04BD4C837E863859CAAABB</vt:lpwstr>
  </property>
</Properties>
</file>