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07"/>
  <workbookPr filterPrivacy="1" autoCompressPictures="0"/>
  <xr:revisionPtr revIDLastSave="67" documentId="8_{1D61BE50-4FB2-4829-B044-E2EE7B7CDE6D}" xr6:coauthVersionLast="47" xr6:coauthVersionMax="47" xr10:uidLastSave="{A864F620-E010-4892-B819-73870E8D78EE}"/>
  <bookViews>
    <workbookView xWindow="-120" yWindow="-120" windowWidth="29040" windowHeight="15840" firstSheet="1" xr2:uid="{00000000-000D-0000-FFFF-FFFF00000000}"/>
  </bookViews>
  <sheets>
    <sheet name="Cronograma" sheetId="1" r:id="rId1"/>
    <sheet name="Precificação" sheetId="2" r:id="rId2"/>
  </sheets>
  <definedNames>
    <definedName name="PercentualConcluído">PercentualConcluídoAlém*PeríodonoPlano</definedName>
    <definedName name="PercentualConcluídoAlém">(Cronograma!A$4=MEDIAN(Cronograma!A$4,Cronograma!$E1,Cronograma!$E1+Cronograma!$F1)*(Cronograma!$E1&gt;0))*((Cronograma!A$4&lt;(INT(Cronograma!$E1+Cronograma!$F1*Cronograma!$G1)))+(Cronograma!A$4=Cronograma!$E1))*(Cronograma!$G1&gt;0)</definedName>
    <definedName name="período_selecionado">Cronograma!$H$2</definedName>
    <definedName name="PeríodonoPlano">Cronograma!A$4=MEDIAN(Cronograma!A$4,Cronograma!$C1,Cronograma!$C1+Cronograma!$D1-1)</definedName>
    <definedName name="PeríodoReal">Cronograma!A$4=MEDIAN(Cronograma!A$4,Cronograma!$E1,Cronograma!$E1+Cronograma!$F1-1)</definedName>
    <definedName name="Plano">PeríodonoPlano*(Cronograma!$C1&gt;0)</definedName>
    <definedName name="Real">(PeríodoReal*(Cronograma!$E1&gt;0))*PeríodonoPlano</definedName>
    <definedName name="RealAlém">PeríodoReal*(Cronograma!$E1&gt;0)</definedName>
    <definedName name="RegiãodoTítulo..BO60">Cronograma!$B$3:$B$4</definedName>
    <definedName name="_xlnm.Print_Titles" localSheetId="0">Cronograma!$3:$4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B6" i="2"/>
  <c r="E3" i="2"/>
  <c r="J3" i="2"/>
  <c r="J2" i="2"/>
  <c r="F12" i="2"/>
  <c r="B10" i="2" l="1"/>
  <c r="B3" i="2"/>
  <c r="B9" i="2" l="1"/>
  <c r="B11" i="2" s="1"/>
  <c r="B12" i="2" l="1"/>
  <c r="H8" i="2"/>
</calcChain>
</file>

<file path=xl/sharedStrings.xml><?xml version="1.0" encoding="utf-8"?>
<sst xmlns="http://schemas.openxmlformats.org/spreadsheetml/2006/main" count="59" uniqueCount="57">
  <si>
    <t>Cronograma</t>
  </si>
  <si>
    <t xml:space="preserve"> Realce do Período: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</si>
  <si>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</si>
  <si>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</si>
  <si>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</si>
  <si>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</si>
  <si>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</si>
  <si>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ATIVIDADE</t>
  </si>
  <si>
    <t>INÍCIO DO PLANO</t>
  </si>
  <si>
    <t>DURAÇÃO DO PLANO</t>
  </si>
  <si>
    <t>INÍCIO REAL</t>
  </si>
  <si>
    <t>DURAÇÃO REAL</t>
  </si>
  <si>
    <t>PORCENTAGEM CONCLUÍDA</t>
  </si>
  <si>
    <t>PERÍODOS</t>
  </si>
  <si>
    <t>Briefing</t>
  </si>
  <si>
    <t>Orçamento</t>
  </si>
  <si>
    <t>Levantamento de Requisitos</t>
  </si>
  <si>
    <t>Wireframe</t>
  </si>
  <si>
    <t>Protótipo</t>
  </si>
  <si>
    <t>Identidade Visual</t>
  </si>
  <si>
    <t>Design</t>
  </si>
  <si>
    <t>Desenvolvimento</t>
  </si>
  <si>
    <t>Testes</t>
  </si>
  <si>
    <t>Implementação</t>
  </si>
  <si>
    <t>Pretensão salarial</t>
  </si>
  <si>
    <t>Dados do Projeto</t>
  </si>
  <si>
    <t>Impstos</t>
  </si>
  <si>
    <t>Percentual</t>
  </si>
  <si>
    <t>Valor</t>
  </si>
  <si>
    <t>Nivel</t>
  </si>
  <si>
    <t>Salário Pretendido</t>
  </si>
  <si>
    <t>Dias de projeto</t>
  </si>
  <si>
    <t>dias</t>
  </si>
  <si>
    <t>IRRF</t>
  </si>
  <si>
    <t>Fácil</t>
  </si>
  <si>
    <t>Salário + Impostos</t>
  </si>
  <si>
    <t>Horas Trabalhadas</t>
  </si>
  <si>
    <t>horas</t>
  </si>
  <si>
    <t>INSS</t>
  </si>
  <si>
    <t>Médio</t>
  </si>
  <si>
    <t>Dias na semana</t>
  </si>
  <si>
    <t>Nível do Projeto</t>
  </si>
  <si>
    <t>Difícil</t>
  </si>
  <si>
    <t>Horas Trab. por dia</t>
  </si>
  <si>
    <t>Escolher Nível</t>
  </si>
  <si>
    <t xml:space="preserve">Total horas mês </t>
  </si>
  <si>
    <t>VALOR DO PROJETO</t>
  </si>
  <si>
    <t>Gastos fixos</t>
  </si>
  <si>
    <t>valor</t>
  </si>
  <si>
    <t>Internet</t>
  </si>
  <si>
    <t>Valor hora</t>
  </si>
  <si>
    <t>Água</t>
  </si>
  <si>
    <t>Gatos Fixos/h</t>
  </si>
  <si>
    <t>Luz</t>
  </si>
  <si>
    <t>Sua Hora Custa</t>
  </si>
  <si>
    <t>Combustível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</si>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</sst>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2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b/>
      <sz val="24"/>
      <color theme="6" tint="-0.499984740745262"/>
      <name val="Agency FB"/>
      <family val="2"/>
    </font>
    <font>
      <b/>
      <sz val="18"/>
      <color theme="6" tint="-0.499984740745262"/>
      <name val="Corbel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 style="thick">
        <color theme="6" tint="-0.499984740745262"/>
      </left>
      <right/>
      <top/>
      <bottom/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indexed="64"/>
      </bottom>
      <diagonal/>
    </border>
    <border>
      <left/>
      <right/>
      <top style="medium">
        <color theme="6" tint="-0.499984740745262"/>
      </top>
      <bottom style="thin">
        <color indexed="64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indexed="64"/>
      </bottom>
      <diagonal/>
    </border>
    <border>
      <left style="medium">
        <color theme="6" tint="-0.499984740745262"/>
      </left>
      <right/>
      <top/>
      <bottom style="thin">
        <color indexed="64"/>
      </bottom>
      <diagonal/>
    </border>
    <border>
      <left/>
      <right style="medium">
        <color theme="6" tint="-0.499984740745262"/>
      </right>
      <top/>
      <bottom style="thin">
        <color indexed="64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indexed="64"/>
      </right>
      <top style="medium">
        <color theme="6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6" tint="-0.499984740745262"/>
      </right>
      <top style="medium">
        <color theme="6" tint="-0.499984740745262"/>
      </top>
      <bottom style="thin">
        <color indexed="64"/>
      </bottom>
      <diagonal/>
    </border>
    <border>
      <left style="medium">
        <color theme="6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6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6" tint="-0.499984740745262"/>
      </left>
      <right style="thin">
        <color indexed="64"/>
      </right>
      <top style="thin">
        <color indexed="64"/>
      </top>
      <bottom style="medium">
        <color theme="6" tint="-0.499984740745262"/>
      </bottom>
      <diagonal/>
    </border>
    <border>
      <left style="thin">
        <color indexed="64"/>
      </left>
      <right style="medium">
        <color theme="6" tint="-0.499984740745262"/>
      </right>
      <top style="thin">
        <color indexed="64"/>
      </top>
      <bottom style="medium">
        <color theme="6" tint="-0.499984740745262"/>
      </bottom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1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5" fillId="0" borderId="0" xfId="0" applyFont="1">
      <alignment horizontal="center" vertical="center"/>
    </xf>
    <xf numFmtId="0" fontId="1" fillId="0" borderId="0" xfId="0" applyFont="1" applyAlignment="1">
      <alignment horizontal="left" vertical="center"/>
    </xf>
    <xf numFmtId="0" fontId="1" fillId="9" borderId="11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>
      <alignment horizontal="center" vertical="center"/>
    </xf>
    <xf numFmtId="0" fontId="1" fillId="0" borderId="0" xfId="0" applyFo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horizontal="center" vertical="center"/>
    </xf>
    <xf numFmtId="0" fontId="1" fillId="0" borderId="15" xfId="0" applyFont="1" applyBorder="1" applyAlignment="1">
      <alignment vertical="center"/>
    </xf>
    <xf numFmtId="0" fontId="1" fillId="9" borderId="26" xfId="0" applyFont="1" applyFill="1" applyBorder="1">
      <alignment horizontal="center" vertical="center"/>
    </xf>
    <xf numFmtId="0" fontId="1" fillId="9" borderId="30" xfId="0" applyFont="1" applyFill="1" applyBorder="1" applyAlignment="1">
      <alignment horizontal="left" vertical="center"/>
    </xf>
    <xf numFmtId="0" fontId="1" fillId="9" borderId="34" xfId="0" applyFont="1" applyFill="1" applyBorder="1" applyAlignment="1">
      <alignment horizontal="left" vertical="center"/>
    </xf>
    <xf numFmtId="0" fontId="1" fillId="11" borderId="13" xfId="0" applyFont="1" applyFill="1" applyBorder="1" applyAlignment="1">
      <alignment horizontal="left" vertical="center"/>
    </xf>
    <xf numFmtId="0" fontId="1" fillId="11" borderId="25" xfId="0" applyFont="1" applyFill="1" applyBorder="1" applyAlignment="1">
      <alignment horizontal="left" vertical="center"/>
    </xf>
    <xf numFmtId="0" fontId="1" fillId="11" borderId="8" xfId="0" applyFont="1" applyFill="1" applyBorder="1" applyAlignment="1">
      <alignment horizontal="left" vertical="center"/>
    </xf>
    <xf numFmtId="0" fontId="1" fillId="11" borderId="14" xfId="0" applyNumberFormat="1" applyFont="1" applyFill="1" applyBorder="1">
      <alignment horizontal="center" vertical="center"/>
    </xf>
    <xf numFmtId="0" fontId="17" fillId="12" borderId="13" xfId="0" applyFont="1" applyFill="1" applyBorder="1" applyAlignment="1">
      <alignment horizontal="left" vertical="center"/>
    </xf>
    <xf numFmtId="44" fontId="17" fillId="12" borderId="14" xfId="19" applyFont="1" applyFill="1" applyBorder="1" applyAlignment="1">
      <alignment horizontal="center" vertical="center"/>
    </xf>
    <xf numFmtId="0" fontId="17" fillId="0" borderId="0" xfId="0" applyFont="1" applyFill="1" applyAlignment="1">
      <alignment horizontal="right" vertical="center"/>
    </xf>
    <xf numFmtId="0" fontId="1" fillId="13" borderId="28" xfId="0" applyFont="1" applyFill="1" applyBorder="1">
      <alignment horizontal="center" vertical="center"/>
    </xf>
    <xf numFmtId="0" fontId="16" fillId="14" borderId="16" xfId="0" applyFont="1" applyFill="1" applyBorder="1" applyAlignment="1">
      <alignment horizontal="left" vertical="center"/>
    </xf>
    <xf numFmtId="0" fontId="16" fillId="14" borderId="17" xfId="0" applyFont="1" applyFill="1" applyBorder="1" applyAlignment="1">
      <alignment horizontal="left" vertical="center"/>
    </xf>
    <xf numFmtId="0" fontId="16" fillId="14" borderId="18" xfId="0" applyFont="1" applyFill="1" applyBorder="1">
      <alignment horizontal="center" vertical="center"/>
    </xf>
    <xf numFmtId="0" fontId="1" fillId="13" borderId="19" xfId="0" applyFont="1" applyFill="1" applyBorder="1" applyAlignment="1">
      <alignment horizontal="left" vertical="center"/>
    </xf>
    <xf numFmtId="164" fontId="1" fillId="13" borderId="10" xfId="20" applyNumberFormat="1" applyFont="1" applyFill="1" applyBorder="1" applyAlignment="1">
      <alignment horizontal="center" vertical="center"/>
    </xf>
    <xf numFmtId="44" fontId="1" fillId="13" borderId="20" xfId="19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left" vertical="center"/>
    </xf>
    <xf numFmtId="9" fontId="1" fillId="13" borderId="22" xfId="20" applyFont="1" applyFill="1" applyBorder="1" applyAlignment="1">
      <alignment horizontal="center" vertical="center"/>
    </xf>
    <xf numFmtId="44" fontId="1" fillId="13" borderId="23" xfId="19" applyFont="1" applyFill="1" applyBorder="1" applyAlignment="1">
      <alignment horizontal="center" vertical="center"/>
    </xf>
    <xf numFmtId="44" fontId="1" fillId="11" borderId="9" xfId="19" applyFont="1" applyFill="1" applyBorder="1" applyAlignment="1">
      <alignment horizontal="center" vertical="center"/>
    </xf>
    <xf numFmtId="0" fontId="16" fillId="10" borderId="33" xfId="0" applyFont="1" applyFill="1" applyBorder="1">
      <alignment horizontal="center" vertical="center"/>
    </xf>
    <xf numFmtId="0" fontId="16" fillId="10" borderId="27" xfId="0" applyFont="1" applyFill="1" applyBorder="1">
      <alignment horizontal="center" vertical="center"/>
    </xf>
    <xf numFmtId="44" fontId="17" fillId="12" borderId="35" xfId="19" applyFont="1" applyFill="1" applyBorder="1" applyAlignment="1">
      <alignment horizontal="center" vertical="center"/>
    </xf>
    <xf numFmtId="44" fontId="1" fillId="13" borderId="29" xfId="19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6" fillId="10" borderId="32" xfId="0" applyFont="1" applyFill="1" applyBorder="1" applyAlignment="1">
      <alignment horizontal="left" vertical="center"/>
    </xf>
    <xf numFmtId="0" fontId="1" fillId="13" borderId="47" xfId="0" applyFont="1" applyFill="1" applyBorder="1" applyAlignment="1">
      <alignment horizontal="left" vertical="center"/>
    </xf>
    <xf numFmtId="0" fontId="1" fillId="13" borderId="48" xfId="0" applyFont="1" applyFill="1" applyBorder="1">
      <alignment horizontal="center" vertical="center"/>
    </xf>
    <xf numFmtId="0" fontId="1" fillId="13" borderId="50" xfId="0" applyFont="1" applyFill="1" applyBorder="1" applyAlignment="1">
      <alignment horizontal="left" vertical="center"/>
    </xf>
    <xf numFmtId="0" fontId="1" fillId="13" borderId="36" xfId="0" applyFont="1" applyFill="1" applyBorder="1" applyAlignment="1">
      <alignment horizontal="left" vertical="center"/>
    </xf>
    <xf numFmtId="0" fontId="1" fillId="13" borderId="37" xfId="0" applyFont="1" applyFill="1" applyBorder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44" fontId="1" fillId="8" borderId="9" xfId="19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left" vertical="center"/>
    </xf>
    <xf numFmtId="0" fontId="1" fillId="0" borderId="52" xfId="0" applyFont="1" applyBorder="1">
      <alignment horizontal="center" vertical="center"/>
    </xf>
    <xf numFmtId="0" fontId="0" fillId="0" borderId="57" xfId="0" applyBorder="1">
      <alignment horizontal="center" vertical="center"/>
    </xf>
    <xf numFmtId="9" fontId="0" fillId="0" borderId="58" xfId="20" applyFont="1" applyBorder="1" applyAlignment="1">
      <alignment horizontal="center" vertical="center"/>
    </xf>
    <xf numFmtId="0" fontId="0" fillId="0" borderId="59" xfId="0" applyBorder="1">
      <alignment horizontal="center" vertical="center"/>
    </xf>
    <xf numFmtId="9" fontId="0" fillId="0" borderId="60" xfId="20" applyFont="1" applyBorder="1" applyAlignment="1">
      <alignment horizontal="center" vertical="center"/>
    </xf>
    <xf numFmtId="0" fontId="21" fillId="10" borderId="55" xfId="0" applyFont="1" applyFill="1" applyBorder="1">
      <alignment horizontal="center" vertical="center"/>
    </xf>
    <xf numFmtId="0" fontId="21" fillId="10" borderId="56" xfId="0" applyFont="1" applyFill="1" applyBorder="1">
      <alignment horizontal="center" vertical="center"/>
    </xf>
    <xf numFmtId="9" fontId="1" fillId="0" borderId="53" xfId="20" applyFont="1" applyBorder="1" applyAlignment="1">
      <alignment horizontal="center" vertical="center"/>
    </xf>
    <xf numFmtId="44" fontId="1" fillId="8" borderId="53" xfId="19" applyFont="1" applyFill="1" applyBorder="1" applyAlignment="1">
      <alignment horizontal="center" vertical="center"/>
    </xf>
    <xf numFmtId="0" fontId="1" fillId="0" borderId="54" xfId="0" applyFont="1" applyBorder="1" applyProtection="1">
      <alignment horizontal="center" vertical="center"/>
      <protection locked="0"/>
    </xf>
    <xf numFmtId="0" fontId="1" fillId="9" borderId="31" xfId="0" applyFont="1" applyFill="1" applyBorder="1" applyProtection="1">
      <alignment horizontal="center" vertical="center"/>
      <protection locked="0"/>
    </xf>
    <xf numFmtId="44" fontId="1" fillId="11" borderId="14" xfId="19" applyFont="1" applyFill="1" applyBorder="1" applyAlignment="1" applyProtection="1">
      <alignment horizontal="center" vertical="center"/>
      <protection locked="0"/>
    </xf>
    <xf numFmtId="0" fontId="1" fillId="11" borderId="14" xfId="0" applyFont="1" applyFill="1" applyBorder="1" applyProtection="1">
      <alignment horizontal="center" vertical="center"/>
      <protection locked="0"/>
    </xf>
    <xf numFmtId="0" fontId="1" fillId="11" borderId="9" xfId="0" applyFont="1" applyFill="1" applyBorder="1" applyProtection="1">
      <alignment horizontal="center" vertical="center"/>
      <protection locked="0"/>
    </xf>
    <xf numFmtId="44" fontId="1" fillId="13" borderId="49" xfId="19" applyFont="1" applyFill="1" applyBorder="1" applyAlignment="1" applyProtection="1">
      <alignment horizontal="center" vertical="center"/>
      <protection locked="0"/>
    </xf>
    <xf numFmtId="44" fontId="1" fillId="13" borderId="51" xfId="19" applyFont="1" applyFill="1" applyBorder="1" applyAlignment="1" applyProtection="1">
      <alignment horizontal="center" vertical="center"/>
      <protection locked="0"/>
    </xf>
    <xf numFmtId="44" fontId="1" fillId="13" borderId="38" xfId="19" applyFont="1" applyFill="1" applyBorder="1" applyAlignment="1" applyProtection="1">
      <alignment horizontal="center" vertical="center"/>
      <protection locked="0"/>
    </xf>
    <xf numFmtId="0" fontId="4" fillId="0" borderId="0" xfId="2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44" fontId="18" fillId="12" borderId="39" xfId="19" applyFont="1" applyFill="1" applyBorder="1" applyAlignment="1">
      <alignment horizontal="center" vertical="center"/>
    </xf>
    <xf numFmtId="44" fontId="18" fillId="12" borderId="0" xfId="19" applyFont="1" applyFill="1" applyBorder="1" applyAlignment="1">
      <alignment horizontal="center" vertical="center"/>
    </xf>
    <xf numFmtId="44" fontId="18" fillId="12" borderId="43" xfId="19" applyFont="1" applyFill="1" applyBorder="1" applyAlignment="1">
      <alignment horizontal="center" vertical="center"/>
    </xf>
    <xf numFmtId="44" fontId="18" fillId="12" borderId="44" xfId="19" applyFont="1" applyFill="1" applyBorder="1" applyAlignment="1">
      <alignment horizontal="center" vertical="center"/>
    </xf>
    <xf numFmtId="44" fontId="18" fillId="12" borderId="45" xfId="19" applyFont="1" applyFill="1" applyBorder="1" applyAlignment="1">
      <alignment horizontal="center" vertical="center"/>
    </xf>
    <xf numFmtId="44" fontId="18" fillId="12" borderId="46" xfId="19" applyFont="1" applyFill="1" applyBorder="1" applyAlignment="1">
      <alignment horizontal="center" vertical="center"/>
    </xf>
    <xf numFmtId="44" fontId="19" fillId="12" borderId="40" xfId="19" applyFont="1" applyFill="1" applyBorder="1" applyAlignment="1">
      <alignment horizontal="center" vertical="center"/>
    </xf>
    <xf numFmtId="44" fontId="19" fillId="12" borderId="41" xfId="19" applyFont="1" applyFill="1" applyBorder="1" applyAlignment="1">
      <alignment horizontal="center" vertical="center"/>
    </xf>
    <xf numFmtId="44" fontId="19" fillId="12" borderId="42" xfId="19" applyFont="1" applyFill="1" applyBorder="1" applyAlignment="1">
      <alignment horizontal="center" vertical="center"/>
    </xf>
    <xf numFmtId="44" fontId="19" fillId="12" borderId="39" xfId="19" applyFont="1" applyFill="1" applyBorder="1" applyAlignment="1">
      <alignment horizontal="center" vertical="center"/>
    </xf>
    <xf numFmtId="44" fontId="19" fillId="12" borderId="0" xfId="19" applyFont="1" applyFill="1" applyBorder="1" applyAlignment="1">
      <alignment horizontal="center" vertical="center"/>
    </xf>
    <xf numFmtId="44" fontId="19" fillId="12" borderId="43" xfId="19" applyFont="1" applyFill="1" applyBorder="1" applyAlignment="1">
      <alignment horizontal="center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  <xf numFmtId="0" fontId="16" fillId="10" borderId="24" xfId="0" applyFont="1" applyFill="1" applyBorder="1" applyAlignment="1">
      <alignment horizontal="center" vertical="center"/>
    </xf>
    <xf numFmtId="0" fontId="16" fillId="10" borderId="32" xfId="0" applyFont="1" applyFill="1" applyBorder="1" applyAlignment="1">
      <alignment horizontal="center" vertical="center"/>
    </xf>
    <xf numFmtId="0" fontId="16" fillId="10" borderId="33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</cellXfs>
  <cellStyles count="21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ontrole de Realce do Período" xfId="7" xr:uid="{00000000-0005-0000-0000-00000E000000}"/>
    <cellStyle name="Legenda de % concluída (além de plano)" xfId="18" xr:uid="{00000000-0005-0000-0000-000001000000}"/>
    <cellStyle name="Legenda de Real" xfId="15" xr:uid="{00000000-0005-0000-0000-000004000000}"/>
    <cellStyle name="Legenda de Real (além de plano)" xfId="17" xr:uid="{00000000-0005-0000-0000-000003000000}"/>
    <cellStyle name="Legenda do plano" xfId="14" xr:uid="{00000000-0005-0000-0000-000010000000}"/>
    <cellStyle name="Moeda" xfId="19" builtinId="4"/>
    <cellStyle name="Normal" xfId="0" builtinId="0" customBuiltin="1"/>
    <cellStyle name="Porcentagem" xfId="20" builtinId="5"/>
    <cellStyle name="Porcentagem concluída" xfId="6" xr:uid="{00000000-0005-0000-0000-00000C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0D000000}"/>
    <cellStyle name="Valor do Período" xfId="13" xr:uid="{00000000-0005-0000-0000-00000F000000}"/>
  </cellStyles>
  <dxfs count="13">
    <dxf>
      <font>
        <b/>
        <i val="0"/>
        <color theme="4" tint="-0.499984740745262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Y14" sqref="Y14"/>
    </sheetView>
  </sheetViews>
  <sheetFormatPr defaultColWidth="3.25" defaultRowHeight="30" customHeight="1"/>
  <cols>
    <col min="1" max="1" width="2.625" customWidth="1"/>
    <col min="2" max="2" width="26.875" style="2" customWidth="1"/>
    <col min="3" max="6" width="9.25" style="1" customWidth="1"/>
    <col min="7" max="7" width="16.25" style="4" bestFit="1" customWidth="1"/>
    <col min="8" max="27" width="3.25" style="1"/>
  </cols>
  <sheetData>
    <row r="1" spans="2:67" ht="50.25" customHeight="1" thickBot="1">
      <c r="B1" s="10" t="s">
        <v>0</v>
      </c>
      <c r="C1" s="9"/>
      <c r="D1" s="9"/>
      <c r="E1" s="9"/>
      <c r="F1" s="9"/>
      <c r="G1" s="9"/>
    </row>
    <row r="2" spans="2:67" ht="21" customHeight="1" thickTop="1" thickBot="1">
      <c r="B2" s="18"/>
      <c r="C2" s="18"/>
      <c r="D2" s="18"/>
      <c r="E2" s="18"/>
      <c r="F2" s="18"/>
      <c r="G2" s="5" t="s">
        <v>1</v>
      </c>
      <c r="H2" s="11">
        <v>15</v>
      </c>
      <c r="J2" s="12"/>
      <c r="K2" s="97" t="s">
        <v>2</v>
      </c>
      <c r="L2" s="98"/>
      <c r="M2" s="98"/>
      <c r="N2" s="98"/>
      <c r="O2" s="99"/>
      <c r="P2" s="13"/>
      <c r="Q2" s="97" t="s">
        <v>3</v>
      </c>
      <c r="R2" s="100"/>
      <c r="S2" s="100"/>
      <c r="T2" s="99"/>
      <c r="U2" s="14"/>
      <c r="V2" s="101" t="s">
        <v>4</v>
      </c>
      <c r="W2" s="102"/>
      <c r="X2" s="102"/>
      <c r="Y2" s="103"/>
      <c r="Z2" s="15"/>
      <c r="AA2" s="101" t="s">
        <v>5</v>
      </c>
      <c r="AB2" s="102"/>
      <c r="AC2" s="102"/>
      <c r="AD2" s="102"/>
      <c r="AE2" s="102"/>
      <c r="AF2" s="102"/>
      <c r="AG2" s="16"/>
      <c r="AH2" s="101" t="s">
        <v>6</v>
      </c>
      <c r="AI2" s="102"/>
      <c r="AJ2" s="102"/>
      <c r="AK2" s="102"/>
      <c r="AL2" s="102"/>
      <c r="AM2" s="102"/>
      <c r="AN2" s="102"/>
      <c r="AO2" s="102"/>
      <c r="AP2" s="102"/>
    </row>
    <row r="3" spans="2:67" s="8" customFormat="1" ht="39.950000000000003" customHeight="1" thickTop="1">
      <c r="B3" s="104" t="s">
        <v>7</v>
      </c>
      <c r="C3" s="105" t="s">
        <v>8</v>
      </c>
      <c r="D3" s="105" t="s">
        <v>9</v>
      </c>
      <c r="E3" s="105" t="s">
        <v>10</v>
      </c>
      <c r="F3" s="105" t="s">
        <v>11</v>
      </c>
      <c r="G3" s="106" t="s">
        <v>12</v>
      </c>
      <c r="H3" s="17" t="s">
        <v>13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>
      <c r="B4" s="107"/>
      <c r="C4" s="108"/>
      <c r="D4" s="108"/>
      <c r="E4" s="108"/>
      <c r="F4" s="108"/>
      <c r="G4" s="10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81" t="s">
        <v>14</v>
      </c>
      <c r="C5" s="83">
        <v>1</v>
      </c>
      <c r="D5" s="83">
        <v>2</v>
      </c>
      <c r="E5" s="83">
        <v>1</v>
      </c>
      <c r="F5" s="83">
        <v>3</v>
      </c>
      <c r="G5" s="84">
        <v>1</v>
      </c>
    </row>
    <row r="6" spans="2:67" ht="30" customHeight="1">
      <c r="B6" s="81" t="s">
        <v>15</v>
      </c>
      <c r="C6" s="83">
        <v>2</v>
      </c>
      <c r="D6" s="83">
        <v>2</v>
      </c>
      <c r="E6" s="83">
        <v>3</v>
      </c>
      <c r="F6" s="83">
        <v>1</v>
      </c>
      <c r="G6" s="84">
        <v>1</v>
      </c>
    </row>
    <row r="7" spans="2:67" ht="30" customHeight="1">
      <c r="B7" s="81" t="s">
        <v>16</v>
      </c>
      <c r="C7" s="83">
        <v>4</v>
      </c>
      <c r="D7" s="83">
        <v>3</v>
      </c>
      <c r="E7" s="83">
        <v>4</v>
      </c>
      <c r="F7" s="83">
        <v>2</v>
      </c>
      <c r="G7" s="84">
        <v>0.5</v>
      </c>
    </row>
    <row r="8" spans="2:67" ht="30" customHeight="1">
      <c r="B8" s="81" t="s">
        <v>17</v>
      </c>
      <c r="C8" s="83">
        <v>6</v>
      </c>
      <c r="D8" s="83">
        <v>5</v>
      </c>
      <c r="E8" s="83">
        <v>5</v>
      </c>
      <c r="F8" s="83">
        <v>3</v>
      </c>
      <c r="G8" s="84">
        <v>0.5</v>
      </c>
    </row>
    <row r="9" spans="2:67" ht="30" customHeight="1">
      <c r="B9" s="82" t="s">
        <v>18</v>
      </c>
      <c r="C9" s="83">
        <v>10</v>
      </c>
      <c r="D9" s="83">
        <v>5</v>
      </c>
      <c r="E9" s="83">
        <v>6</v>
      </c>
      <c r="F9" s="83">
        <v>6</v>
      </c>
      <c r="G9" s="84">
        <v>0.15</v>
      </c>
    </row>
    <row r="10" spans="2:67" ht="30" customHeight="1">
      <c r="B10" s="82" t="s">
        <v>19</v>
      </c>
      <c r="C10" s="83">
        <v>12</v>
      </c>
      <c r="D10" s="83">
        <v>7</v>
      </c>
      <c r="E10" s="83">
        <v>7</v>
      </c>
      <c r="F10" s="83">
        <v>3</v>
      </c>
      <c r="G10" s="84">
        <v>0.2</v>
      </c>
    </row>
    <row r="11" spans="2:67" ht="30" customHeight="1">
      <c r="B11" s="82" t="s">
        <v>20</v>
      </c>
      <c r="C11" s="83">
        <v>16</v>
      </c>
      <c r="D11" s="83">
        <v>15</v>
      </c>
      <c r="E11" s="83">
        <v>16</v>
      </c>
      <c r="F11" s="83">
        <v>15</v>
      </c>
      <c r="G11" s="84">
        <v>0</v>
      </c>
    </row>
    <row r="12" spans="2:67" ht="30" customHeight="1">
      <c r="B12" s="82" t="s">
        <v>21</v>
      </c>
      <c r="C12" s="83">
        <v>16</v>
      </c>
      <c r="D12" s="83">
        <v>29</v>
      </c>
      <c r="E12" s="83">
        <v>16</v>
      </c>
      <c r="F12" s="83">
        <v>30</v>
      </c>
      <c r="G12" s="84">
        <v>0</v>
      </c>
    </row>
    <row r="13" spans="2:67" ht="30" customHeight="1">
      <c r="B13" s="81" t="s">
        <v>22</v>
      </c>
      <c r="C13" s="83">
        <v>45</v>
      </c>
      <c r="D13" s="83">
        <v>5</v>
      </c>
      <c r="E13" s="83">
        <v>45</v>
      </c>
      <c r="F13" s="83">
        <v>4</v>
      </c>
      <c r="G13" s="84">
        <v>0</v>
      </c>
    </row>
    <row r="14" spans="2:67" ht="30" customHeight="1">
      <c r="B14" s="81" t="s">
        <v>23</v>
      </c>
      <c r="C14" s="83">
        <v>50</v>
      </c>
      <c r="D14" s="83">
        <v>5</v>
      </c>
      <c r="E14" s="83">
        <v>50</v>
      </c>
      <c r="F14" s="83">
        <v>5</v>
      </c>
      <c r="G14" s="84">
        <v>0</v>
      </c>
    </row>
  </sheetData>
  <mergeCells count="11">
    <mergeCell ref="B3:B4"/>
    <mergeCell ref="C3:C4"/>
    <mergeCell ref="D3:D4"/>
    <mergeCell ref="E3:E4"/>
    <mergeCell ref="F3:F4"/>
    <mergeCell ref="AH2:AP2"/>
    <mergeCell ref="G3:G4"/>
    <mergeCell ref="K2:O2"/>
    <mergeCell ref="Q2:T2"/>
    <mergeCell ref="V2:Y2"/>
    <mergeCell ref="AA2:AF2"/>
  </mergeCells>
  <phoneticPr fontId="14" type="noConversion"/>
  <conditionalFormatting sqref="B15:BO15">
    <cfRule type="expression" dxfId="12" priority="2">
      <formula>TRUE</formula>
    </cfRule>
  </conditionalFormatting>
  <conditionalFormatting sqref="H4:BO4">
    <cfRule type="expression" dxfId="11" priority="8">
      <formula>H$4=período_selecionado</formula>
    </cfRule>
  </conditionalFormatting>
  <conditionalFormatting sqref="H5:BO14">
    <cfRule type="expression" dxfId="10" priority="1">
      <formula>PercentualConcluído</formula>
    </cfRule>
    <cfRule type="expression" dxfId="9" priority="3">
      <formula>PercentualConcluídoAlém</formula>
    </cfRule>
    <cfRule type="expression" dxfId="8" priority="4">
      <formula>Real</formula>
    </cfRule>
    <cfRule type="expression" dxfId="7" priority="5">
      <formula>RealAlém</formula>
    </cfRule>
    <cfRule type="expression" dxfId="6" priority="6">
      <formula>Plano</formula>
    </cfRule>
    <cfRule type="expression" dxfId="5" priority="7">
      <formula>H$4=período_selecionado</formula>
    </cfRule>
    <cfRule type="expression" dxfId="4" priority="11">
      <formula>MOD(COLUMN(),2)</formula>
    </cfRule>
    <cfRule type="expression" dxfId="3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P2" xr:uid="{00000000-0002-0000-0000-000003000000}"/>
    <dataValidation allowBlank="1" showInputMessage="1" showErrorMessage="1" prompt="Esta célula de legenda indica a porcentagem concluída do projeto." sqref="U2" xr:uid="{00000000-0002-0000-0000-000004000000}"/>
    <dataValidation allowBlank="1" showInputMessage="1" showErrorMessage="1" prompt="Esta célula de legenda indica a duração real além do plano." sqref="Z2" xr:uid="{00000000-0002-0000-0000-000005000000}"/>
    <dataValidation allowBlank="1" showInputMessage="1" showErrorMessage="1" prompt="Esta célula de legenda indica a porcentagem concluída além do plano do projeto." sqref="AG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EB11-21AD-3747-A7B4-8C9DBE227F2B}">
  <sheetPr>
    <tabColor rgb="FF92D050"/>
  </sheetPr>
  <dimension ref="A1:M15"/>
  <sheetViews>
    <sheetView zoomScale="120" zoomScaleNormal="120" zoomScaleSheetLayoutView="100" workbookViewId="0">
      <selection sqref="A1:N12"/>
    </sheetView>
  </sheetViews>
  <sheetFormatPr defaultRowHeight="15"/>
  <cols>
    <col min="1" max="1" width="19.875" style="19" bestFit="1" customWidth="1"/>
    <col min="2" max="2" width="18.25" style="19" customWidth="1"/>
    <col min="3" max="3" width="3.125" style="19" customWidth="1"/>
    <col min="4" max="4" width="19.25" style="19" bestFit="1" customWidth="1"/>
    <col min="5" max="5" width="7" style="19" customWidth="1"/>
    <col min="6" max="6" width="16.625" style="19" customWidth="1"/>
    <col min="7" max="7" width="3.125" customWidth="1"/>
    <col min="10" max="10" width="18.25" customWidth="1"/>
    <col min="13" max="13" width="9.75" bestFit="1" customWidth="1"/>
  </cols>
  <sheetData>
    <row r="1" spans="1:13" ht="19.5" thickBot="1">
      <c r="A1" s="109" t="s">
        <v>24</v>
      </c>
      <c r="B1" s="109"/>
      <c r="C1" s="28"/>
      <c r="D1" s="110" t="s">
        <v>25</v>
      </c>
      <c r="E1" s="111"/>
      <c r="F1" s="112"/>
      <c r="H1" s="40" t="s">
        <v>26</v>
      </c>
      <c r="I1" s="41" t="s">
        <v>27</v>
      </c>
      <c r="J1" s="42" t="s">
        <v>28</v>
      </c>
      <c r="L1" s="69" t="s">
        <v>29</v>
      </c>
      <c r="M1" s="70" t="s">
        <v>27</v>
      </c>
    </row>
    <row r="2" spans="1:13" ht="19.5" thickBot="1">
      <c r="A2" s="32" t="s">
        <v>30</v>
      </c>
      <c r="B2" s="75">
        <v>12000</v>
      </c>
      <c r="C2" s="20"/>
      <c r="D2" s="30" t="s">
        <v>31</v>
      </c>
      <c r="E2" s="74">
        <v>60</v>
      </c>
      <c r="F2" s="21" t="s">
        <v>32</v>
      </c>
      <c r="H2" s="43" t="s">
        <v>33</v>
      </c>
      <c r="I2" s="44">
        <v>0.27500000000000002</v>
      </c>
      <c r="J2" s="45">
        <f>I2*B2</f>
        <v>3300.0000000000005</v>
      </c>
      <c r="L2" s="65" t="s">
        <v>34</v>
      </c>
      <c r="M2" s="66">
        <v>0.1</v>
      </c>
    </row>
    <row r="3" spans="1:13" ht="19.5" thickBot="1">
      <c r="A3" s="33" t="s">
        <v>35</v>
      </c>
      <c r="B3" s="49">
        <f>B2+J2+J3</f>
        <v>16980</v>
      </c>
      <c r="C3" s="20"/>
      <c r="D3" s="31" t="s">
        <v>36</v>
      </c>
      <c r="E3" s="29">
        <f>E2*B5</f>
        <v>360</v>
      </c>
      <c r="F3" s="22" t="s">
        <v>37</v>
      </c>
      <c r="H3" s="46" t="s">
        <v>38</v>
      </c>
      <c r="I3" s="47">
        <v>0.14000000000000001</v>
      </c>
      <c r="J3" s="48">
        <f>I3*B2</f>
        <v>1680.0000000000002</v>
      </c>
      <c r="L3" s="65" t="s">
        <v>39</v>
      </c>
      <c r="M3" s="66">
        <v>0.15</v>
      </c>
    </row>
    <row r="4" spans="1:13" ht="19.5" thickBot="1">
      <c r="A4" s="32" t="s">
        <v>40</v>
      </c>
      <c r="B4" s="76">
        <v>5</v>
      </c>
      <c r="C4" s="23"/>
      <c r="D4" s="110" t="s">
        <v>41</v>
      </c>
      <c r="E4" s="111"/>
      <c r="F4" s="112"/>
      <c r="L4" s="67" t="s">
        <v>42</v>
      </c>
      <c r="M4" s="68">
        <v>0.2</v>
      </c>
    </row>
    <row r="5" spans="1:13" ht="19.5" thickBot="1">
      <c r="A5" s="34" t="s">
        <v>43</v>
      </c>
      <c r="B5" s="77">
        <v>6</v>
      </c>
      <c r="C5" s="24"/>
      <c r="D5" s="64" t="s">
        <v>44</v>
      </c>
      <c r="E5" s="73" t="s">
        <v>39</v>
      </c>
      <c r="F5" s="71">
        <f>IF(E5="Fácil",0.1,IF(E5="Médio",0.15,IF(E5="Difícil",0.2,0.15)))</f>
        <v>0.15</v>
      </c>
    </row>
    <row r="6" spans="1:13" ht="20.25" thickTop="1" thickBot="1">
      <c r="A6" s="32" t="s">
        <v>45</v>
      </c>
      <c r="B6" s="35">
        <f>(B4*B5)*4.5</f>
        <v>135</v>
      </c>
      <c r="C6" s="25"/>
      <c r="H6" s="91" t="s">
        <v>46</v>
      </c>
      <c r="I6" s="92"/>
      <c r="J6" s="93"/>
    </row>
    <row r="7" spans="1:13" ht="19.5" customHeight="1" thickBot="1">
      <c r="A7" s="25"/>
      <c r="B7" s="25"/>
      <c r="C7" s="25"/>
      <c r="D7" s="55" t="s">
        <v>47</v>
      </c>
      <c r="E7" s="50"/>
      <c r="F7" s="51" t="s">
        <v>48</v>
      </c>
      <c r="H7" s="94"/>
      <c r="I7" s="95"/>
      <c r="J7" s="96"/>
    </row>
    <row r="8" spans="1:13" ht="19.5" customHeight="1" thickBot="1">
      <c r="A8"/>
      <c r="B8"/>
      <c r="C8" s="54"/>
      <c r="D8" s="56" t="s">
        <v>49</v>
      </c>
      <c r="E8" s="57"/>
      <c r="F8" s="78">
        <v>1200</v>
      </c>
      <c r="H8" s="85">
        <f>(B11*E3)*F5 + (B11*E3)</f>
        <v>62192</v>
      </c>
      <c r="I8" s="86"/>
      <c r="J8" s="87"/>
    </row>
    <row r="9" spans="1:13" ht="19.5" customHeight="1" thickBot="1">
      <c r="A9" s="63" t="s">
        <v>50</v>
      </c>
      <c r="B9" s="72">
        <f>B3/B6</f>
        <v>125.77777777777777</v>
      </c>
      <c r="C9" s="25"/>
      <c r="D9" s="58" t="s">
        <v>51</v>
      </c>
      <c r="E9" s="39"/>
      <c r="F9" s="79">
        <v>600</v>
      </c>
      <c r="H9" s="85"/>
      <c r="I9" s="86"/>
      <c r="J9" s="87"/>
    </row>
    <row r="10" spans="1:13" ht="19.5" thickBot="1">
      <c r="A10" s="61" t="s">
        <v>52</v>
      </c>
      <c r="B10" s="62">
        <f>F12/B6</f>
        <v>24.444444444444443</v>
      </c>
      <c r="C10" s="25"/>
      <c r="D10" s="58" t="s">
        <v>53</v>
      </c>
      <c r="E10" s="39"/>
      <c r="F10" s="79">
        <v>900</v>
      </c>
      <c r="H10" s="85"/>
      <c r="I10" s="86"/>
      <c r="J10" s="87"/>
    </row>
    <row r="11" spans="1:13" ht="19.5" thickBot="1">
      <c r="A11" s="36" t="s">
        <v>54</v>
      </c>
      <c r="B11" s="37">
        <f>(B10+B9)</f>
        <v>150.22222222222223</v>
      </c>
      <c r="C11" s="25"/>
      <c r="D11" s="59" t="s">
        <v>55</v>
      </c>
      <c r="E11" s="60"/>
      <c r="F11" s="80">
        <v>600</v>
      </c>
      <c r="H11" s="88"/>
      <c r="I11" s="89"/>
      <c r="J11" s="90"/>
    </row>
    <row r="12" spans="1:13" ht="19.5" thickBot="1">
      <c r="A12" s="38" t="s">
        <v>56</v>
      </c>
      <c r="B12" s="52">
        <f xml:space="preserve"> (B11*E3)</f>
        <v>54080</v>
      </c>
      <c r="C12" s="25"/>
      <c r="D12" s="26"/>
      <c r="E12" s="27"/>
      <c r="F12" s="53">
        <f>SUM(F8:F11)</f>
        <v>3300</v>
      </c>
    </row>
    <row r="13" spans="1:13" ht="18.75">
      <c r="A13" s="25"/>
      <c r="B13" s="25"/>
      <c r="C13" s="25"/>
    </row>
    <row r="14" spans="1:13" ht="18.75">
      <c r="A14" s="25"/>
      <c r="B14" s="25"/>
      <c r="C14" s="25"/>
    </row>
    <row r="15" spans="1:13" ht="18.75">
      <c r="A15" s="25"/>
      <c r="B15" s="25"/>
      <c r="C15" s="25"/>
    </row>
  </sheetData>
  <sheetProtection sheet="1" objects="1" scenarios="1"/>
  <mergeCells count="5">
    <mergeCell ref="H8:J11"/>
    <mergeCell ref="H6:J7"/>
    <mergeCell ref="D4:F4"/>
    <mergeCell ref="D1:F1"/>
    <mergeCell ref="A1:B1"/>
  </mergeCells>
  <conditionalFormatting sqref="D5:F5">
    <cfRule type="expression" dxfId="2" priority="1">
      <formula>$E$5="Difícil"</formula>
    </cfRule>
    <cfRule type="expression" dxfId="1" priority="2">
      <formula>$E$5="Médio"</formula>
    </cfRule>
    <cfRule type="expression" dxfId="0" priority="3">
      <formula>$E$5="Fácil"</formula>
    </cfRule>
  </conditionalFormatting>
  <dataValidations count="1">
    <dataValidation type="list" allowBlank="1" showInputMessage="1" showErrorMessage="1" sqref="E5" xr:uid="{A575B158-C921-4FCE-B3B2-D2069C2EB133}">
      <formula1>$L$2:$L$4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3E5E00986BFA48B055D4A9C432853C" ma:contentTypeVersion="11" ma:contentTypeDescription="Crie um novo documento." ma:contentTypeScope="" ma:versionID="ccd2542b12be815c9cb813a54004b5a1">
  <xsd:schema xmlns:xsd="http://www.w3.org/2001/XMLSchema" xmlns:xs="http://www.w3.org/2001/XMLSchema" xmlns:p="http://schemas.microsoft.com/office/2006/metadata/properties" xmlns:ns2="b6984e18-3249-4654-8980-dd88c9725c8c" xmlns:ns3="c4170fa1-a802-4f09-bfba-18fd754d1bf9" targetNamespace="http://schemas.microsoft.com/office/2006/metadata/properties" ma:root="true" ma:fieldsID="e3eff10c935efacd121b3d2f7b3dc239" ns2:_="" ns3:_="">
    <xsd:import namespace="b6984e18-3249-4654-8980-dd88c9725c8c"/>
    <xsd:import namespace="c4170fa1-a802-4f09-bfba-18fd754d1bf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84e18-3249-4654-8980-dd88c9725c8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70fa1-a802-4f09-bfba-18fd754d1bf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7e45d39-d0df-4cd7-96bc-ed15966a6a93}" ma:internalName="TaxCatchAll" ma:showField="CatchAllData" ma:web="c4170fa1-a802-4f09-bfba-18fd754d1b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4 J U 7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O C V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l T t Y K I p H u A 4 A A A A R A A A A E w A c A E Z v c m 1 1 b G F z L 1 N l Y 3 R p b 2 4 x L m 0 g o h g A K K A U A A A A A A A A A A A A A A A A A A A A A A A A A A A A K 0 5 N L s n M z 1 M I h t C G 1 g B Q S w E C L Q A U A A I A C A D g l T t Y f P G H V 6 U A A A D 2 A A A A E g A A A A A A A A A A A A A A A A A A A A A A Q 2 9 u Z m l n L 1 B h Y 2 t h Z 2 U u e G 1 s U E s B A i 0 A F A A C A A g A 4 J U 7 W A / K 6 a u k A A A A 6 Q A A A B M A A A A A A A A A A A A A A A A A 8 Q A A A F t D b 2 5 0 Z W 5 0 X 1 R 5 c G V z X S 5 4 b W x Q S w E C L Q A U A A I A C A D g l T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f V J N r o r D 0 m z 3 q R t h j 4 9 r g A A A A A C A A A A A A A Q Z g A A A A E A A C A A A A C H 2 5 t S 2 S 0 m 0 o n M k n C w w W J P / x E u / G I w q V 6 4 u K s y E b c J P A A A A A A O g A A A A A I A A C A A A A B q U C U w M N M H o 5 V 8 f t A M B S k C J I D J S 9 o t v W C 5 n n + d g k Q P O l A A A A C P K / v i P o t K D E 4 G F t E z z 9 y 6 8 Q M L T E 4 u V v A E h d s n / H r P J w Z j r q M r u g i 0 K 4 W L r C r z B J W o L y + s S w w J y 3 o a k W c p r H O e 9 O A b 3 g l g f r 1 7 p w g J 2 Z p 7 7 U A A A A B S z 6 l j d 0 e d n E H J q t d x T R l J E 7 s b + C c + I Z d l X o v D D G r O 0 + V Q N + N 8 Q 9 w Y p m D L M 5 V u l K y j e V a g D c T A V z G g N / s x 2 y 8 d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170fa1-a802-4f09-bfba-18fd754d1bf9" xsi:nil="true"/>
    <lcf76f155ced4ddcb4097134ff3c332f xmlns="b6984e18-3249-4654-8980-dd88c9725c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13179F-16F7-49A5-A81B-71232553F19E}"/>
</file>

<file path=customXml/itemProps2.xml><?xml version="1.0" encoding="utf-8"?>
<ds:datastoreItem xmlns:ds="http://schemas.openxmlformats.org/officeDocument/2006/customXml" ds:itemID="{580DEC03-0CD0-43A6-AE46-BB17FB1D2A4F}"/>
</file>

<file path=customXml/itemProps3.xml><?xml version="1.0" encoding="utf-8"?>
<ds:datastoreItem xmlns:ds="http://schemas.openxmlformats.org/officeDocument/2006/customXml" ds:itemID="{EDC598EA-B853-4ADA-9291-228939B13E03}"/>
</file>

<file path=customXml/itemProps4.xml><?xml version="1.0" encoding="utf-8"?>
<ds:datastoreItem xmlns:ds="http://schemas.openxmlformats.org/officeDocument/2006/customXml" ds:itemID="{F40F0258-1ED0-4151-A921-5D6F14AF32A6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PAULO MINORU YAMANAKA</cp:lastModifiedBy>
  <cp:revision/>
  <dcterms:created xsi:type="dcterms:W3CDTF">2021-12-27T22:07:09Z</dcterms:created>
  <dcterms:modified xsi:type="dcterms:W3CDTF">2024-08-14T00:18:59Z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0x010100465A23A0B140E64586AA782C67E1CB7E</vt:lpwstr>
  </property>
</Properties>
</file>