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6" i="86" l="1"/>
  <c r="J27" i="86"/>
  <c r="J28" i="86"/>
  <c r="J29" i="86"/>
  <c r="J30" i="86"/>
  <c r="J31" i="86"/>
  <c r="J32" i="86"/>
  <c r="J33" i="86"/>
  <c r="J34" i="86"/>
  <c r="J35" i="86"/>
  <c r="J36" i="86"/>
  <c r="J37" i="86"/>
  <c r="J38" i="86"/>
  <c r="J39" i="86"/>
  <c r="J40" i="86"/>
  <c r="J41" i="86"/>
  <c r="J42" i="86"/>
  <c r="J43" i="86"/>
  <c r="J44" i="86"/>
  <c r="J45" i="86"/>
  <c r="J46" i="86"/>
  <c r="J47" i="86"/>
  <c r="J48" i="86"/>
  <c r="J49" i="86"/>
  <c r="J50" i="86"/>
  <c r="J51" i="86"/>
  <c r="J52" i="86"/>
  <c r="J53" i="86"/>
  <c r="J54" i="86"/>
  <c r="J55" i="86"/>
  <c r="J56" i="86"/>
  <c r="J57" i="86"/>
  <c r="J58" i="86"/>
  <c r="J59" i="86"/>
  <c r="J60" i="86"/>
  <c r="J61" i="86"/>
  <c r="J62" i="86"/>
  <c r="J63" i="86"/>
  <c r="J64" i="86"/>
  <c r="J25" i="86"/>
  <c r="F64" i="86"/>
  <c r="G64" i="86"/>
  <c r="H64" i="86"/>
  <c r="A982" i="38"/>
  <c r="D982" i="38"/>
  <c r="E982" i="38"/>
  <c r="G982" i="38"/>
  <c r="H982" i="38"/>
  <c r="K982" i="38"/>
  <c r="L982" i="38" s="1"/>
  <c r="M982" i="38"/>
  <c r="N982" i="38" s="1"/>
  <c r="S982" i="38"/>
  <c r="V982" i="38"/>
  <c r="X982" i="38" s="1"/>
  <c r="F77" i="96"/>
  <c r="H77" i="96"/>
  <c r="G77" i="96"/>
  <c r="F12" i="96"/>
  <c r="F67" i="102"/>
  <c r="G67" i="102"/>
  <c r="H67" i="102"/>
  <c r="J67" i="102"/>
  <c r="F11" i="102"/>
  <c r="F18" i="102"/>
  <c r="C18" i="102"/>
  <c r="Z982" i="38" l="1"/>
  <c r="O982" i="38"/>
  <c r="W982" i="38"/>
  <c r="P982" i="38"/>
  <c r="A981" i="38"/>
  <c r="D981" i="38"/>
  <c r="E981" i="38"/>
  <c r="G981" i="38"/>
  <c r="H981" i="38"/>
  <c r="K981" i="38"/>
  <c r="L981" i="38" s="1"/>
  <c r="M981" i="38"/>
  <c r="N981" i="38" s="1"/>
  <c r="S981" i="38"/>
  <c r="O981" i="38" l="1"/>
  <c r="Y982" i="38"/>
  <c r="P981" i="38"/>
  <c r="Q982" i="38" s="1"/>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19" i="133"/>
  <c r="F85" i="133"/>
  <c r="F19" i="133"/>
  <c r="M85" i="133"/>
  <c r="M19" i="133"/>
  <c r="C85" i="133"/>
  <c r="C19" i="133"/>
  <c r="K85" i="133"/>
  <c r="H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H74" i="92"/>
  <c r="F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C85" i="132"/>
  <c r="F85" i="132"/>
  <c r="H19" i="132"/>
  <c r="K19" i="132"/>
  <c r="C19" i="132"/>
  <c r="F19" i="132"/>
  <c r="K85" i="132"/>
  <c r="M19" i="132"/>
  <c r="H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H19" i="131"/>
  <c r="H85" i="131"/>
  <c r="C85" i="131"/>
  <c r="K85" i="131"/>
  <c r="F85" i="131"/>
  <c r="M85" i="131"/>
  <c r="M19" i="131"/>
  <c r="K19"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C19" i="130"/>
  <c r="H85" i="130"/>
  <c r="M19" i="130"/>
  <c r="C85" i="130"/>
  <c r="K19" i="130"/>
  <c r="F85" i="130"/>
  <c r="F19" i="130"/>
  <c r="K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K85" i="129"/>
  <c r="C85" i="129"/>
  <c r="K19" i="129"/>
  <c r="M85" i="129"/>
  <c r="H85" i="129"/>
  <c r="C19" i="129"/>
  <c r="F19" i="129"/>
  <c r="H19"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H85" i="128"/>
  <c r="F85" i="128"/>
  <c r="M85" i="128"/>
  <c r="H19" i="128"/>
  <c r="K85" i="128"/>
  <c r="M19" i="128"/>
  <c r="C85" i="128"/>
  <c r="F19" i="128"/>
  <c r="C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H19" i="127"/>
  <c r="K19" i="127"/>
  <c r="C85" i="127"/>
  <c r="M85" i="127"/>
  <c r="F19" i="127"/>
  <c r="F85" i="127"/>
  <c r="K85" i="127"/>
  <c r="C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19" i="126"/>
  <c r="K19" i="126"/>
  <c r="F85" i="126"/>
  <c r="C85" i="126"/>
  <c r="K85" i="126"/>
  <c r="C19" i="126"/>
  <c r="H85" i="126"/>
  <c r="F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19" i="125"/>
  <c r="H85" i="125"/>
  <c r="M85" i="125"/>
  <c r="H19" i="125"/>
  <c r="C19" i="125"/>
  <c r="C85" i="125"/>
  <c r="K19" i="125"/>
  <c r="K85" i="125"/>
  <c r="F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C85" i="123"/>
  <c r="H85" i="123"/>
  <c r="C85" i="124"/>
  <c r="H85" i="124"/>
  <c r="K19" i="124"/>
  <c r="F19" i="124"/>
  <c r="F85" i="123"/>
  <c r="M19" i="124"/>
  <c r="K85" i="124"/>
  <c r="F19" i="123"/>
  <c r="M19" i="123"/>
  <c r="C19" i="124"/>
  <c r="M85" i="124"/>
  <c r="F85" i="124"/>
  <c r="M85" i="123"/>
  <c r="K85" i="123"/>
  <c r="H19" i="123"/>
  <c r="H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19" i="122"/>
  <c r="C19" i="122"/>
  <c r="K85" i="122"/>
  <c r="M85" i="122"/>
  <c r="H85" i="122"/>
  <c r="M19" i="122"/>
  <c r="F85" i="122"/>
  <c r="K19" i="122"/>
  <c r="F19"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85" i="121"/>
  <c r="K19" i="121"/>
  <c r="C85" i="120"/>
  <c r="F85" i="120"/>
  <c r="M85" i="120"/>
  <c r="K85" i="120"/>
  <c r="C19" i="121"/>
  <c r="M19" i="120"/>
  <c r="F19" i="121"/>
  <c r="F85" i="121"/>
  <c r="H85" i="120"/>
  <c r="C85" i="121"/>
  <c r="C19" i="120"/>
  <c r="H85" i="121"/>
  <c r="H19" i="121"/>
  <c r="K19" i="120"/>
  <c r="M19" i="121"/>
  <c r="H19" i="120"/>
  <c r="K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C85" i="119"/>
  <c r="M19" i="119"/>
  <c r="M85" i="119"/>
  <c r="K19" i="119"/>
  <c r="C19" i="119"/>
  <c r="H85" i="119"/>
  <c r="H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K19" i="118"/>
  <c r="H85" i="118"/>
  <c r="H19" i="118"/>
  <c r="C19" i="118"/>
  <c r="F19" i="118"/>
  <c r="C85" i="118"/>
  <c r="K85" i="118"/>
  <c r="M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F19" i="116"/>
  <c r="C19" i="117"/>
  <c r="M19" i="116"/>
  <c r="M85" i="117"/>
  <c r="F19" i="117"/>
  <c r="H19" i="117"/>
  <c r="H85" i="116"/>
  <c r="K85" i="117"/>
  <c r="K19" i="116"/>
  <c r="K19" i="117"/>
  <c r="F85" i="116"/>
  <c r="M85" i="116"/>
  <c r="C85" i="117"/>
  <c r="C85" i="116"/>
  <c r="F85" i="117"/>
  <c r="H19" i="116"/>
  <c r="M19" i="117"/>
  <c r="K85" i="116"/>
  <c r="C19"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85" i="115"/>
  <c r="H19" i="115"/>
  <c r="H85" i="115"/>
  <c r="C19" i="115"/>
  <c r="K19" i="115"/>
  <c r="M19" i="115"/>
  <c r="K85" i="115"/>
  <c r="F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C85" i="114"/>
  <c r="K19" i="114"/>
  <c r="C19" i="114"/>
  <c r="M85" i="114"/>
  <c r="K85" i="114"/>
  <c r="M19" i="114"/>
  <c r="F19" i="114"/>
  <c r="H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C19" i="112"/>
  <c r="C85" i="113"/>
  <c r="K19" i="112"/>
  <c r="F85" i="113"/>
  <c r="M19" i="113"/>
  <c r="H85" i="113"/>
  <c r="K85" i="113"/>
  <c r="H19" i="112"/>
  <c r="C85" i="112"/>
  <c r="C19" i="113"/>
  <c r="M19" i="112"/>
  <c r="F19" i="112"/>
  <c r="H85" i="112"/>
  <c r="M85" i="113"/>
  <c r="H19" i="113"/>
  <c r="K85" i="112"/>
  <c r="F85" i="112"/>
  <c r="F19" i="113"/>
  <c r="M85" i="112"/>
  <c r="K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19" i="110"/>
  <c r="C85" i="111"/>
  <c r="K19" i="110"/>
  <c r="F85" i="111"/>
  <c r="C19" i="110"/>
  <c r="K85" i="111"/>
  <c r="C19" i="111"/>
  <c r="F85" i="110"/>
  <c r="F19" i="111"/>
  <c r="K19" i="111"/>
  <c r="F19" i="110"/>
  <c r="M19" i="110"/>
  <c r="M19" i="111"/>
  <c r="K85" i="110"/>
  <c r="H85" i="111"/>
  <c r="M85" i="110"/>
  <c r="M85" i="111"/>
  <c r="H85"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K73" i="109"/>
  <c r="M73" i="109"/>
  <c r="H19" i="109"/>
  <c r="C19" i="109"/>
  <c r="F19" i="109"/>
  <c r="M19" i="109"/>
  <c r="K19" i="109"/>
  <c r="F73" i="109"/>
  <c r="H73"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F23" i="108"/>
  <c r="C23" i="108"/>
  <c r="M99" i="108"/>
  <c r="K99" i="108"/>
  <c r="C99" i="108"/>
  <c r="F99" i="108"/>
  <c r="K23" i="108"/>
  <c r="M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19" i="107"/>
  <c r="F19" i="107"/>
  <c r="K19" i="107"/>
  <c r="F89" i="107"/>
  <c r="H19" i="107"/>
  <c r="C89" i="107"/>
  <c r="M89" i="107"/>
  <c r="K8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85" i="106"/>
  <c r="C19" i="106"/>
  <c r="F85" i="106"/>
  <c r="K19" i="106"/>
  <c r="M19" i="106"/>
  <c r="H19" i="106"/>
  <c r="H85" i="106"/>
  <c r="F19" i="106"/>
  <c r="M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H19" i="47"/>
  <c r="H43" i="46"/>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19" i="105"/>
  <c r="F19" i="105"/>
  <c r="K91" i="105"/>
  <c r="M19" i="105"/>
  <c r="C91" i="105"/>
  <c r="H91" i="105"/>
  <c r="K19" i="105"/>
  <c r="M91" i="105"/>
  <c r="F91"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85" i="104"/>
  <c r="K19" i="104"/>
  <c r="K85" i="104"/>
  <c r="H19" i="104"/>
  <c r="F85" i="104"/>
  <c r="F19" i="104"/>
  <c r="H85" i="104"/>
  <c r="C19" i="104"/>
  <c r="M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19" i="103"/>
  <c r="H91" i="103"/>
  <c r="M91" i="103"/>
  <c r="F91" i="103"/>
  <c r="H19" i="103"/>
  <c r="C91" i="103"/>
  <c r="F19" i="103"/>
  <c r="K91" i="103"/>
  <c r="K19" i="89"/>
  <c r="K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56" i="57"/>
  <c r="H56" i="57"/>
  <c r="G56" i="57"/>
  <c r="K8" i="57"/>
  <c r="F261" i="25"/>
  <c r="H261" i="25"/>
  <c r="G261" i="25"/>
  <c r="K48" i="25"/>
  <c r="F69" i="87"/>
  <c r="K69" i="87"/>
  <c r="K19" i="102"/>
  <c r="F95" i="102"/>
  <c r="K95" i="102"/>
  <c r="F19" i="102"/>
  <c r="C19" i="102"/>
  <c r="H19" i="102"/>
  <c r="M95" i="102"/>
  <c r="M19" i="102"/>
  <c r="C95" i="102"/>
  <c r="H95" i="102"/>
  <c r="Q5" i="103" l="1"/>
  <c r="Q8" i="103"/>
  <c r="Q7" i="103" s="1"/>
  <c r="P609" i="38"/>
  <c r="M76" i="102"/>
  <c r="Q10" i="102" s="1"/>
  <c r="Q2" i="102"/>
  <c r="Q8" i="102" s="1"/>
  <c r="U609" i="38"/>
  <c r="O609" i="38"/>
  <c r="Z609" i="38"/>
  <c r="S608" i="38"/>
  <c r="A608" i="38"/>
  <c r="D608" i="38"/>
  <c r="E608" i="38"/>
  <c r="G608" i="38"/>
  <c r="H608" i="38"/>
  <c r="K608" i="38"/>
  <c r="L608" i="38" s="1"/>
  <c r="M608" i="38"/>
  <c r="N608" i="38" s="1"/>
  <c r="J65" i="102" l="1"/>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H19" i="99"/>
  <c r="C85" i="100"/>
  <c r="F85" i="100"/>
  <c r="K85" i="100"/>
  <c r="M85" i="99"/>
  <c r="M19" i="99"/>
  <c r="H22" i="101"/>
  <c r="M19" i="100"/>
  <c r="C90" i="101"/>
  <c r="C19" i="99"/>
  <c r="K22" i="101"/>
  <c r="K90" i="101"/>
  <c r="F85" i="99"/>
  <c r="M90" i="101"/>
  <c r="H85" i="100"/>
  <c r="K19" i="99"/>
  <c r="H90" i="101"/>
  <c r="M85" i="100"/>
  <c r="F90" i="101"/>
  <c r="F19" i="100"/>
  <c r="F22" i="101"/>
  <c r="F19" i="99"/>
  <c r="H85" i="99"/>
  <c r="H19" i="100"/>
  <c r="C19" i="100"/>
  <c r="C85" i="99"/>
  <c r="K85" i="99"/>
  <c r="M22" i="101"/>
  <c r="C22" i="101"/>
  <c r="K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F85" i="98"/>
  <c r="K29" i="88"/>
  <c r="K19" i="97"/>
  <c r="F19" i="97"/>
  <c r="F19" i="98"/>
  <c r="M85" i="98"/>
  <c r="C85" i="97"/>
  <c r="H19" i="97"/>
  <c r="C85" i="98"/>
  <c r="K85" i="98"/>
  <c r="H85" i="98"/>
  <c r="C19" i="98"/>
  <c r="K85" i="97"/>
  <c r="M85" i="97"/>
  <c r="H19" i="98"/>
  <c r="M19" i="98"/>
  <c r="M19" i="97"/>
  <c r="H85" i="97"/>
  <c r="F85" i="97"/>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M19" i="96"/>
  <c r="F19" i="96"/>
  <c r="F106" i="96"/>
  <c r="H19" i="96"/>
  <c r="C19" i="96"/>
  <c r="K106" i="96"/>
  <c r="M106" i="96"/>
  <c r="H106" i="96"/>
  <c r="C106"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K19" i="95"/>
  <c r="K85" i="95"/>
  <c r="H19" i="95"/>
  <c r="F19" i="95"/>
  <c r="H85" i="95"/>
  <c r="M19" i="95"/>
  <c r="M85" i="95"/>
  <c r="F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C19" i="94"/>
  <c r="F85" i="94"/>
  <c r="K19" i="94"/>
  <c r="C85" i="94"/>
  <c r="M19" i="94"/>
  <c r="F19" i="94"/>
  <c r="H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K113" i="93"/>
  <c r="F113" i="93"/>
  <c r="F26" i="93"/>
  <c r="C113" i="93"/>
  <c r="M113" i="93"/>
  <c r="M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M30" i="92"/>
  <c r="M85" i="91"/>
  <c r="M19" i="91"/>
  <c r="C30" i="92"/>
  <c r="F19" i="91"/>
  <c r="F19" i="47"/>
  <c r="C85" i="91"/>
  <c r="H85" i="91"/>
  <c r="K85" i="91"/>
  <c r="K30" i="92"/>
  <c r="H30" i="92"/>
  <c r="F30" i="92"/>
  <c r="H19" i="91"/>
  <c r="C19" i="91"/>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19" i="90"/>
  <c r="K85" i="90"/>
  <c r="C85" i="90"/>
  <c r="C19" i="90"/>
  <c r="F85" i="90"/>
  <c r="M19" i="90"/>
  <c r="F19" i="90"/>
  <c r="M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M19" i="89"/>
  <c r="M85" i="89"/>
  <c r="H85" i="89"/>
  <c r="K85" i="89"/>
  <c r="H19" i="89"/>
  <c r="C85" i="89"/>
  <c r="F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F19" i="87"/>
  <c r="C124" i="88"/>
  <c r="M85" i="87"/>
  <c r="F29" i="88"/>
  <c r="M124" i="88"/>
  <c r="H124" i="88"/>
  <c r="M29" i="88"/>
  <c r="H19" i="87"/>
  <c r="K124" i="88"/>
  <c r="C85" i="87"/>
  <c r="K19" i="87"/>
  <c r="F85" i="87"/>
  <c r="C19" i="87"/>
  <c r="M19" i="87"/>
  <c r="H85" i="87"/>
  <c r="F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F19" i="86"/>
  <c r="C89" i="86"/>
  <c r="M19" i="86"/>
  <c r="F89" i="86"/>
  <c r="H89" i="86"/>
  <c r="C19" i="86"/>
  <c r="M89" i="86"/>
  <c r="K89" i="86"/>
  <c r="H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H85" i="85"/>
  <c r="C19" i="85"/>
  <c r="M85" i="85"/>
  <c r="M19" i="85"/>
  <c r="F19" i="85"/>
  <c r="H19" i="85"/>
  <c r="K19" i="85"/>
  <c r="K85"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K19" i="83"/>
  <c r="M85" i="83"/>
  <c r="F19" i="83"/>
  <c r="F85" i="83"/>
  <c r="H85" i="83"/>
  <c r="C85" i="83"/>
  <c r="C110" i="84"/>
  <c r="H25" i="84"/>
  <c r="M25" i="84"/>
  <c r="F25" i="84"/>
  <c r="K85" i="83"/>
  <c r="H19" i="83"/>
  <c r="C19" i="83"/>
  <c r="M110" i="84"/>
  <c r="K110" i="84"/>
  <c r="F110" i="84"/>
  <c r="H110" i="84"/>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M19" i="82"/>
  <c r="K60" i="82"/>
  <c r="M35" i="74"/>
  <c r="H60" i="82"/>
  <c r="F19" i="82"/>
  <c r="M60" i="82"/>
  <c r="C19" i="82"/>
  <c r="C35" i="74"/>
  <c r="H19" i="82"/>
  <c r="H35" i="74"/>
  <c r="F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78" i="75"/>
  <c r="H96" i="31"/>
  <c r="M78" i="75"/>
  <c r="K96" i="31"/>
  <c r="K78" i="75"/>
  <c r="F78" i="75"/>
  <c r="C96" i="31"/>
  <c r="M96" i="31"/>
  <c r="C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85" i="64"/>
  <c r="M19" i="64"/>
  <c r="K19" i="64"/>
  <c r="M85" i="64"/>
  <c r="H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30" i="81"/>
  <c r="H30" i="81"/>
  <c r="H110" i="81"/>
  <c r="F110" i="81"/>
  <c r="F30" i="81"/>
  <c r="M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C19" i="80"/>
  <c r="K19" i="80"/>
  <c r="F19" i="80"/>
  <c r="M85" i="80"/>
  <c r="F85" i="80"/>
  <c r="C85" i="80"/>
  <c r="H19" i="80"/>
  <c r="M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F19" i="79"/>
  <c r="C65" i="79"/>
  <c r="C19" i="79"/>
  <c r="H19" i="79"/>
  <c r="M65" i="79"/>
  <c r="F65" i="79"/>
  <c r="H65"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M85" i="78"/>
  <c r="F19" i="78"/>
  <c r="F85" i="78"/>
  <c r="K19" i="78"/>
  <c r="H85" i="78"/>
  <c r="K85" i="78"/>
  <c r="H19" i="78"/>
  <c r="M19" i="78"/>
  <c r="C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19" i="77"/>
  <c r="M89" i="77"/>
  <c r="H19" i="77"/>
  <c r="K89" i="77"/>
  <c r="F19" i="77"/>
  <c r="F89" i="77"/>
  <c r="C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K963" i="25"/>
  <c r="C963" i="25"/>
  <c r="M963" i="25"/>
  <c r="F963" i="25"/>
  <c r="O364" i="38" l="1"/>
  <c r="Z364" i="38"/>
  <c r="N363" i="38"/>
  <c r="F962" i="25"/>
  <c r="K962" i="25"/>
  <c r="P363" i="38"/>
  <c r="O363" i="38" l="1"/>
  <c r="Z363" i="38"/>
  <c r="M699" i="25"/>
  <c r="Q10" i="25" s="1"/>
  <c r="K426" i="25" s="1"/>
  <c r="E362" i="38"/>
  <c r="H362" i="38"/>
  <c r="K362" i="38"/>
  <c r="M362" i="38"/>
  <c r="U362" i="38" s="1"/>
  <c r="S362" i="38"/>
  <c r="K424" i="25" l="1"/>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F19" i="50"/>
  <c r="H156" i="25"/>
  <c r="H55" i="50"/>
  <c r="C86" i="53"/>
  <c r="F77" i="70"/>
  <c r="F451" i="17"/>
  <c r="F19" i="53"/>
  <c r="H65" i="71"/>
  <c r="F19" i="64"/>
  <c r="M19" i="54"/>
  <c r="K19" i="55"/>
  <c r="F23" i="17"/>
  <c r="C77" i="70"/>
  <c r="K19" i="72"/>
  <c r="M156" i="49"/>
  <c r="H213" i="57"/>
  <c r="C30" i="49"/>
  <c r="H75" i="41"/>
  <c r="M60" i="58"/>
  <c r="F85" i="64"/>
  <c r="H19" i="63"/>
  <c r="M19" i="60"/>
  <c r="M19" i="50"/>
  <c r="F19" i="54"/>
  <c r="C60" i="58"/>
  <c r="C19" i="53"/>
  <c r="K19" i="34"/>
  <c r="M30" i="40"/>
  <c r="H19" i="70"/>
  <c r="M25" i="31"/>
  <c r="F156" i="49"/>
  <c r="F19" i="45"/>
  <c r="C19" i="66"/>
  <c r="C213" i="57"/>
  <c r="F19" i="72"/>
  <c r="M94" i="52"/>
  <c r="M19" i="72"/>
  <c r="K19" i="70"/>
  <c r="C19" i="54"/>
  <c r="K19" i="71"/>
  <c r="M19" i="3"/>
  <c r="F19" i="66"/>
  <c r="F72" i="59"/>
  <c r="K35" i="74"/>
  <c r="M19" i="68"/>
  <c r="F19" i="3"/>
  <c r="H23" i="17"/>
  <c r="H60" i="58"/>
  <c r="M19" i="53"/>
  <c r="H19" i="52"/>
  <c r="F19" i="60"/>
  <c r="M19" i="55"/>
  <c r="K94" i="52"/>
  <c r="K19" i="60"/>
  <c r="M19" i="34"/>
  <c r="K75" i="41"/>
  <c r="H19" i="60"/>
  <c r="K81" i="61"/>
  <c r="C19" i="50"/>
  <c r="F19" i="55"/>
  <c r="F19" i="71"/>
  <c r="H19" i="54"/>
  <c r="C81" i="61"/>
  <c r="F19" i="41"/>
  <c r="H81" i="61"/>
  <c r="H63" i="66"/>
  <c r="H19" i="59"/>
  <c r="M18" i="51"/>
  <c r="K25" i="31"/>
  <c r="H19" i="72"/>
  <c r="K60" i="58"/>
  <c r="F86" i="53"/>
  <c r="H19" i="61"/>
  <c r="M19" i="62"/>
  <c r="H77" i="70"/>
  <c r="M75" i="41"/>
  <c r="C19" i="52"/>
  <c r="M119" i="7"/>
  <c r="F19" i="70"/>
  <c r="H19" i="55"/>
  <c r="M77" i="70"/>
  <c r="C19" i="41"/>
  <c r="H65" i="63"/>
  <c r="K55" i="50"/>
  <c r="K19" i="66"/>
  <c r="C30" i="40"/>
  <c r="C19" i="60"/>
  <c r="H86" i="53"/>
  <c r="K65" i="71"/>
  <c r="K18" i="51"/>
  <c r="M30" i="49"/>
  <c r="K213" i="57"/>
  <c r="H67" i="60"/>
  <c r="M81" i="61"/>
  <c r="H19" i="34"/>
  <c r="M67" i="60"/>
  <c r="M23" i="17"/>
  <c r="F19" i="69"/>
  <c r="F65" i="71"/>
  <c r="C115" i="45"/>
  <c r="C90" i="72"/>
  <c r="F19" i="68"/>
  <c r="K156" i="49"/>
  <c r="M19" i="59"/>
  <c r="F18" i="51"/>
  <c r="M19" i="45"/>
  <c r="C63" i="66"/>
  <c r="M19" i="63"/>
  <c r="C19" i="70"/>
  <c r="F30" i="40"/>
  <c r="H156" i="49"/>
  <c r="C267" i="58"/>
  <c r="K19" i="54"/>
  <c r="H51" i="54"/>
  <c r="C19" i="59"/>
  <c r="M19" i="52"/>
  <c r="C23" i="57"/>
  <c r="C19" i="55"/>
  <c r="C19" i="68"/>
  <c r="K67" i="60"/>
  <c r="M19" i="70"/>
  <c r="K19" i="3"/>
  <c r="K19" i="52"/>
  <c r="H19" i="68"/>
  <c r="K100" i="34"/>
  <c r="K19" i="50"/>
  <c r="K19" i="69"/>
  <c r="C19" i="75"/>
  <c r="K19" i="41"/>
  <c r="M19" i="61"/>
  <c r="C67" i="60"/>
  <c r="M55" i="50"/>
  <c r="F60" i="58"/>
  <c r="F35" i="74"/>
  <c r="H90" i="72"/>
  <c r="C85" i="64"/>
  <c r="C100" i="34"/>
  <c r="H19" i="50"/>
  <c r="C19" i="45"/>
  <c r="K19" i="75"/>
  <c r="K23" i="57"/>
  <c r="M86" i="53"/>
  <c r="M90" i="72"/>
  <c r="K63" i="66"/>
  <c r="C19" i="71"/>
  <c r="H119" i="7"/>
  <c r="F19" i="59"/>
  <c r="M19" i="73"/>
  <c r="M63" i="66"/>
  <c r="K65" i="63"/>
  <c r="M65" i="63"/>
  <c r="F156" i="25"/>
  <c r="C51" i="54"/>
  <c r="F65" i="63"/>
  <c r="H451" i="17"/>
  <c r="H267" i="58"/>
  <c r="K267" i="58"/>
  <c r="M213" i="57"/>
  <c r="H19" i="41"/>
  <c r="F23" i="57"/>
  <c r="F115" i="45"/>
  <c r="C19" i="3"/>
  <c r="H19" i="62"/>
  <c r="C55" i="50"/>
  <c r="M19" i="69"/>
  <c r="F55" i="50"/>
  <c r="H19" i="3"/>
  <c r="K19" i="63"/>
  <c r="H100" i="34"/>
  <c r="F213" i="57"/>
  <c r="F51" i="54"/>
  <c r="C25" i="31"/>
  <c r="C156" i="49"/>
  <c r="M19" i="75"/>
  <c r="F19" i="75"/>
  <c r="H72" i="59"/>
  <c r="C451" i="17"/>
  <c r="C119" i="7"/>
  <c r="F81" i="61"/>
  <c r="K77" i="70"/>
  <c r="M19" i="66"/>
  <c r="K19" i="53"/>
  <c r="F90" i="72"/>
  <c r="H19" i="71"/>
  <c r="K51" i="54"/>
  <c r="F25" i="31"/>
  <c r="K72" i="59"/>
  <c r="H19" i="69"/>
  <c r="H115" i="45"/>
  <c r="K451" i="17"/>
  <c r="H19" i="53"/>
  <c r="F67" i="60"/>
  <c r="F63" i="66"/>
  <c r="F30" i="49"/>
  <c r="F267" i="58"/>
  <c r="K86" i="53"/>
  <c r="F19" i="62"/>
  <c r="K115" i="45"/>
  <c r="H30" i="40"/>
  <c r="H19" i="66"/>
  <c r="C19" i="34"/>
  <c r="M65" i="71"/>
  <c r="F19" i="52"/>
  <c r="C65" i="71"/>
  <c r="K19" i="62"/>
  <c r="K19" i="73"/>
  <c r="M23" i="57"/>
  <c r="F119" i="7"/>
  <c r="K90" i="72"/>
  <c r="F19" i="61"/>
  <c r="K119" i="7"/>
  <c r="H19" i="75"/>
  <c r="H19" i="73"/>
  <c r="C19" i="72"/>
  <c r="K19" i="61"/>
  <c r="M19" i="71"/>
  <c r="F28" i="43"/>
  <c r="C75" i="41"/>
  <c r="F75" i="41"/>
  <c r="F94" i="52"/>
  <c r="C19" i="64"/>
  <c r="F19" i="63"/>
  <c r="M267" i="58"/>
  <c r="F19" i="73"/>
  <c r="C94" i="52"/>
  <c r="M72" i="59"/>
  <c r="H25" i="31"/>
  <c r="H94" i="52"/>
  <c r="C19" i="73"/>
  <c r="M115" i="45"/>
  <c r="K19" i="59"/>
  <c r="K30" i="40"/>
  <c r="M19" i="41"/>
  <c r="C19" i="63"/>
  <c r="C19" i="61"/>
  <c r="C65" i="63"/>
  <c r="M100" i="34"/>
  <c r="C72" i="59"/>
  <c r="K23" i="17"/>
  <c r="C19" i="62"/>
  <c r="M51" i="54"/>
  <c r="K19" i="68"/>
  <c r="F19" i="34"/>
  <c r="M451" i="17"/>
  <c r="C19" i="69"/>
  <c r="F100" i="34"/>
  <c r="V980" i="38" l="1"/>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1" i="38" l="1"/>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9" i="38" l="1"/>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<sst xmlns="http://schemas.openxmlformats.org/spreadsheetml/2006/main" count="9920" uniqueCount="1410">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</sst>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6"/>
      <tableStyleElement type="headerRow" dxfId="422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numCache>
            </c:numRef>
          </c:yVal>
          <c:smooth val="1"/>
        </c:ser>
        <c:dLbls>
          <c:showLegendKey val="0"/>
          <c:showVal val="0"/>
          <c:showCatName val="0"/>
          <c:showSerName val="0"/>
          <c:showPercent val="0"/>
          <c:showBubbleSize val="0"/>
        </c:dLbls>
        <c:axId val="182771144"/>
        <c:axId val="182772712"/>
      </c:scatterChart>
      <c:valAx>
        <c:axId val="182771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772712"/>
        <c:crosses val="autoZero"/>
        <c:crossBetween val="midCat"/>
      </c:valAx>
      <c:valAx>
        <c:axId val="1827727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771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numCache>
            </c:numRef>
          </c:yVal>
          <c:smooth val="1"/>
        </c:ser>
        <c:dLbls>
          <c:showLegendKey val="0"/>
          <c:showVal val="0"/>
          <c:showCatName val="0"/>
          <c:showSerName val="0"/>
          <c:showPercent val="0"/>
          <c:showBubbleSize val="0"/>
        </c:dLbls>
        <c:axId val="182770752"/>
        <c:axId val="182772320"/>
      </c:scatterChart>
      <c:valAx>
        <c:axId val="182770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772320"/>
        <c:crosses val="autoZero"/>
        <c:crossBetween val="midCat"/>
      </c:valAx>
      <c:valAx>
        <c:axId val="182772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7707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numCache>
            </c:numRef>
          </c:yVal>
          <c:smooth val="1"/>
        </c:ser>
        <c:dLbls>
          <c:showLegendKey val="0"/>
          <c:showVal val="0"/>
          <c:showCatName val="0"/>
          <c:showSerName val="0"/>
          <c:showPercent val="0"/>
          <c:showBubbleSize val="0"/>
        </c:dLbls>
        <c:axId val="182769968"/>
        <c:axId val="465862512"/>
      </c:scatterChart>
      <c:valAx>
        <c:axId val="182769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2512"/>
        <c:crosses val="autoZero"/>
        <c:crossBetween val="midCat"/>
      </c:valAx>
      <c:valAx>
        <c:axId val="46586251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2769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numCache>
            </c:numRef>
          </c:yVal>
          <c:smooth val="1"/>
        </c:ser>
        <c:dLbls>
          <c:showLegendKey val="0"/>
          <c:showVal val="0"/>
          <c:showCatName val="0"/>
          <c:showSerName val="0"/>
          <c:showPercent val="0"/>
          <c:showBubbleSize val="0"/>
        </c:dLbls>
        <c:axId val="465864080"/>
        <c:axId val="465861728"/>
      </c:scatterChart>
      <c:valAx>
        <c:axId val="465864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1728"/>
        <c:crosses val="autoZero"/>
        <c:crossBetween val="midCat"/>
      </c:valAx>
      <c:valAx>
        <c:axId val="4658617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4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numCache>
            </c:numRef>
          </c:yVal>
          <c:smooth val="1"/>
        </c:ser>
        <c:dLbls>
          <c:showLegendKey val="0"/>
          <c:showVal val="0"/>
          <c:showCatName val="0"/>
          <c:showSerName val="0"/>
          <c:showPercent val="0"/>
          <c:showBubbleSize val="0"/>
        </c:dLbls>
        <c:axId val="465860552"/>
        <c:axId val="465863296"/>
      </c:scatterChart>
      <c:valAx>
        <c:axId val="465860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3296"/>
        <c:crosses val="autoZero"/>
        <c:crossBetween val="midCat"/>
      </c:valAx>
      <c:valAx>
        <c:axId val="4658632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0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numCache>
            </c:numRef>
          </c:yVal>
          <c:smooth val="1"/>
        </c:ser>
        <c:dLbls>
          <c:showLegendKey val="0"/>
          <c:showVal val="0"/>
          <c:showCatName val="0"/>
          <c:showSerName val="0"/>
          <c:showPercent val="0"/>
          <c:showBubbleSize val="0"/>
        </c:dLbls>
        <c:axId val="465864472"/>
        <c:axId val="465857024"/>
      </c:scatterChart>
      <c:valAx>
        <c:axId val="465864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57024"/>
        <c:crosses val="autoZero"/>
        <c:crossBetween val="midCat"/>
      </c:valAx>
      <c:valAx>
        <c:axId val="4658570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4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numCache>
            </c:numRef>
          </c:yVal>
          <c:smooth val="1"/>
        </c:ser>
        <c:dLbls>
          <c:showLegendKey val="0"/>
          <c:showVal val="0"/>
          <c:showCatName val="0"/>
          <c:showSerName val="0"/>
          <c:showPercent val="0"/>
          <c:showBubbleSize val="0"/>
        </c:dLbls>
        <c:axId val="465859768"/>
        <c:axId val="465861336"/>
      </c:scatterChart>
      <c:valAx>
        <c:axId val="465859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61336"/>
        <c:crosses val="autoZero"/>
        <c:crossBetween val="midCat"/>
      </c:valAx>
      <c:valAx>
        <c:axId val="4658613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597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numCache>
            </c:numRef>
          </c:yVal>
          <c:smooth val="1"/>
        </c:ser>
        <c:dLbls>
          <c:showLegendKey val="0"/>
          <c:showVal val="0"/>
          <c:showCatName val="0"/>
          <c:showSerName val="0"/>
          <c:showPercent val="0"/>
          <c:showBubbleSize val="0"/>
        </c:dLbls>
        <c:axId val="465858984"/>
        <c:axId val="465857808"/>
      </c:scatterChart>
      <c:valAx>
        <c:axId val="465858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57808"/>
        <c:crosses val="autoZero"/>
        <c:crossBetween val="midCat"/>
      </c:valAx>
      <c:valAx>
        <c:axId val="465857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858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5863688"/>
        <c:axId val="465859376"/>
      </c:lineChart>
      <c:dateAx>
        <c:axId val="46586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59376"/>
        <c:crosses val="autoZero"/>
        <c:auto val="1"/>
        <c:lblOffset val="100"/>
        <c:baseTimeUnit val="days"/>
      </c:dateAx>
      <c:valAx>
        <c:axId val="46585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6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7039592"/>
        <c:axId val="467041160"/>
      </c:lineChart>
      <c:dateAx>
        <c:axId val="46703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41160"/>
        <c:crosses val="autoZero"/>
        <c:auto val="1"/>
        <c:lblOffset val="100"/>
        <c:baseTimeUnit val="days"/>
      </c:dateAx>
      <c:valAx>
        <c:axId val="467041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3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7043120"/>
        <c:axId val="467045864"/>
      </c:lineChart>
      <c:dateAx>
        <c:axId val="467043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045864"/>
        <c:crosses val="autoZero"/>
        <c:auto val="1"/>
        <c:lblOffset val="100"/>
        <c:baseTimeUnit val="days"/>
      </c:dateAx>
      <c:valAx>
        <c:axId val="4670458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04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0283584"/>
        <c:axId val="470283192"/>
      </c:lineChart>
      <c:dateAx>
        <c:axId val="47028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3192"/>
        <c:crosses val="autoZero"/>
        <c:auto val="1"/>
        <c:lblOffset val="100"/>
        <c:baseTimeUnit val="days"/>
      </c:dateAx>
      <c:valAx>
        <c:axId val="47028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0282016"/>
        <c:axId val="470282800"/>
      </c:lineChart>
      <c:dateAx>
        <c:axId val="47028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2800"/>
        <c:crosses val="autoZero"/>
        <c:auto val="1"/>
        <c:lblOffset val="100"/>
        <c:baseTimeUnit val="days"/>
      </c:dateAx>
      <c:valAx>
        <c:axId val="47028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0284368"/>
        <c:axId val="470284760"/>
      </c:lineChart>
      <c:dateAx>
        <c:axId val="47028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4760"/>
        <c:crosses val="autoZero"/>
        <c:auto val="1"/>
        <c:lblOffset val="100"/>
        <c:baseTimeUnit val="days"/>
      </c:dateAx>
      <c:valAx>
        <c:axId val="47028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0285544"/>
        <c:axId val="470287896"/>
      </c:lineChart>
      <c:dateAx>
        <c:axId val="47028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7896"/>
        <c:crosses val="autoZero"/>
        <c:auto val="1"/>
        <c:lblOffset val="100"/>
        <c:baseTimeUnit val="days"/>
      </c:dateAx>
      <c:valAx>
        <c:axId val="470287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28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0287112"/>
        <c:axId val="470289072"/>
      </c:lineChart>
      <c:dateAx>
        <c:axId val="470287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289072"/>
        <c:crosses val="autoZero"/>
        <c:auto val="1"/>
        <c:lblOffset val="100"/>
        <c:baseTimeUnit val="days"/>
      </c:dateAx>
      <c:valAx>
        <c:axId val="470289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287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9217640"/>
        <c:axId val="469214504"/>
      </c:lineChart>
      <c:dateAx>
        <c:axId val="46921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4504"/>
        <c:crosses val="autoZero"/>
        <c:auto val="1"/>
        <c:lblOffset val="100"/>
        <c:baseTimeUnit val="days"/>
      </c:dateAx>
      <c:valAx>
        <c:axId val="4692145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9214896"/>
        <c:axId val="469213328"/>
      </c:lineChart>
      <c:dateAx>
        <c:axId val="46921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3328"/>
        <c:crosses val="autoZero"/>
        <c:auto val="1"/>
        <c:lblOffset val="100"/>
        <c:baseTimeUnit val="days"/>
      </c:dateAx>
      <c:valAx>
        <c:axId val="4692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9219600"/>
        <c:axId val="469216072"/>
      </c:lineChart>
      <c:dateAx>
        <c:axId val="46921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6072"/>
        <c:crosses val="autoZero"/>
        <c:auto val="1"/>
        <c:lblOffset val="100"/>
        <c:baseTimeUnit val="days"/>
      </c:dateAx>
      <c:valAx>
        <c:axId val="46921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9219992"/>
        <c:axId val="469220776"/>
      </c:lineChart>
      <c:dateAx>
        <c:axId val="46921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20776"/>
        <c:crosses val="autoZero"/>
        <c:auto val="1"/>
        <c:lblOffset val="100"/>
        <c:baseTimeUnit val="days"/>
      </c:dateAx>
      <c:valAx>
        <c:axId val="46922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215288"/>
        <c:axId val="469215680"/>
      </c:lineChart>
      <c:dateAx>
        <c:axId val="4692152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5680"/>
        <c:crosses val="autoZero"/>
        <c:auto val="1"/>
        <c:lblOffset val="100"/>
        <c:baseTimeUnit val="days"/>
      </c:dateAx>
      <c:valAx>
        <c:axId val="4692156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1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3045952"/>
        <c:axId val="473041248"/>
      </c:lineChart>
      <c:dateAx>
        <c:axId val="47304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1248"/>
        <c:crosses val="autoZero"/>
        <c:auto val="1"/>
        <c:lblOffset val="100"/>
        <c:baseTimeUnit val="days"/>
      </c:dateAx>
      <c:valAx>
        <c:axId val="47304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5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3041640"/>
        <c:axId val="473045168"/>
      </c:lineChart>
      <c:dateAx>
        <c:axId val="47304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5168"/>
        <c:crosses val="autoZero"/>
        <c:auto val="1"/>
        <c:lblOffset val="100"/>
        <c:baseTimeUnit val="days"/>
      </c:dateAx>
      <c:valAx>
        <c:axId val="47304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1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3040856"/>
        <c:axId val="473045560"/>
      </c:lineChart>
      <c:dateAx>
        <c:axId val="47304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5560"/>
        <c:crosses val="autoZero"/>
        <c:auto val="1"/>
        <c:lblOffset val="100"/>
        <c:baseTimeUnit val="days"/>
      </c:dateAx>
      <c:valAx>
        <c:axId val="4730455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3043992"/>
        <c:axId val="473042424"/>
      </c:lineChart>
      <c:dateAx>
        <c:axId val="47304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2424"/>
        <c:crosses val="autoZero"/>
        <c:auto val="1"/>
        <c:lblOffset val="100"/>
        <c:baseTimeUnit val="days"/>
      </c:dateAx>
      <c:valAx>
        <c:axId val="47304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040464"/>
        <c:axId val="473042032"/>
      </c:lineChart>
      <c:dateAx>
        <c:axId val="47304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2032"/>
        <c:crosses val="autoZero"/>
        <c:auto val="1"/>
        <c:lblOffset val="100"/>
        <c:baseTimeUnit val="days"/>
      </c:dateAx>
      <c:valAx>
        <c:axId val="47304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04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629552"/>
        <c:axId val="475632688"/>
      </c:lineChart>
      <c:dateAx>
        <c:axId val="47562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32688"/>
        <c:crosses val="autoZero"/>
        <c:auto val="1"/>
        <c:lblOffset val="100"/>
        <c:baseTimeUnit val="days"/>
      </c:dateAx>
      <c:valAx>
        <c:axId val="47563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633080"/>
        <c:axId val="475627984"/>
      </c:lineChart>
      <c:dateAx>
        <c:axId val="4756330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7984"/>
        <c:crosses val="autoZero"/>
        <c:auto val="1"/>
        <c:lblOffset val="100"/>
        <c:baseTimeUnit val="days"/>
      </c:dateAx>
      <c:valAx>
        <c:axId val="4756279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33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numCache>
            </c:numRef>
          </c:val>
          <c:smooth val="0"/>
        </c:ser>
        <c:dLbls>
          <c:showLegendKey val="0"/>
          <c:showVal val="0"/>
          <c:showCatName val="0"/>
          <c:showSerName val="0"/>
          <c:showPercent val="0"/>
          <c:showBubbleSize val="0"/>
        </c:dLbls>
        <c:marker val="1"/>
        <c:smooth val="0"/>
        <c:axId val="475628376"/>
        <c:axId val="475629160"/>
      </c:lineChart>
      <c:dateAx>
        <c:axId val="47562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9160"/>
        <c:crosses val="autoZero"/>
        <c:auto val="1"/>
        <c:lblOffset val="100"/>
        <c:baseTimeUnit val="days"/>
      </c:dateAx>
      <c:valAx>
        <c:axId val="47562916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8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numCache>
            </c:numRef>
          </c:val>
          <c:smooth val="0"/>
        </c:ser>
        <c:dLbls>
          <c:showLegendKey val="0"/>
          <c:showVal val="0"/>
          <c:showCatName val="0"/>
          <c:showSerName val="0"/>
          <c:showPercent val="0"/>
          <c:showBubbleSize val="0"/>
        </c:dLbls>
        <c:marker val="1"/>
        <c:smooth val="0"/>
        <c:axId val="475628768"/>
        <c:axId val="475630336"/>
      </c:lineChart>
      <c:dateAx>
        <c:axId val="475628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30336"/>
        <c:crosses val="autoZero"/>
        <c:auto val="1"/>
        <c:lblOffset val="100"/>
        <c:baseTimeUnit val="days"/>
      </c:dateAx>
      <c:valAx>
        <c:axId val="47563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28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6187464"/>
        <c:axId val="476183544"/>
      </c:lineChart>
      <c:dateAx>
        <c:axId val="47618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3544"/>
        <c:crosses val="autoZero"/>
        <c:auto val="1"/>
        <c:lblOffset val="100"/>
        <c:baseTimeUnit val="days"/>
      </c:dateAx>
      <c:valAx>
        <c:axId val="4761835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6185896"/>
        <c:axId val="476184328"/>
      </c:lineChart>
      <c:dateAx>
        <c:axId val="47618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328"/>
        <c:crosses val="autoZero"/>
        <c:auto val="1"/>
        <c:lblOffset val="100"/>
        <c:baseTimeUnit val="days"/>
      </c:dateAx>
      <c:valAx>
        <c:axId val="47618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6183936"/>
        <c:axId val="476182760"/>
      </c:lineChart>
      <c:dateAx>
        <c:axId val="47618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2760"/>
        <c:crosses val="autoZero"/>
        <c:auto val="1"/>
        <c:lblOffset val="100"/>
        <c:baseTimeUnit val="days"/>
      </c:dateAx>
      <c:valAx>
        <c:axId val="47618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3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76189032"/>
        <c:axId val="476181976"/>
      </c:lineChart>
      <c:dateAx>
        <c:axId val="47618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1976"/>
        <c:crosses val="autoZero"/>
        <c:auto val="1"/>
        <c:lblOffset val="100"/>
        <c:baseTimeUnit val="days"/>
      </c:dateAx>
      <c:valAx>
        <c:axId val="47618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9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6181584"/>
        <c:axId val="476185112"/>
      </c:lineChart>
      <c:dateAx>
        <c:axId val="476181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5112"/>
        <c:crosses val="autoZero"/>
        <c:auto val="1"/>
        <c:lblOffset val="100"/>
        <c:baseTimeUnit val="days"/>
      </c:dateAx>
      <c:valAx>
        <c:axId val="4761851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15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6890064"/>
        <c:axId val="486890456"/>
      </c:lineChart>
      <c:dateAx>
        <c:axId val="486890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90456"/>
        <c:crosses val="autoZero"/>
        <c:auto val="1"/>
        <c:lblOffset val="100"/>
        <c:baseTimeUnit val="days"/>
      </c:dateAx>
      <c:valAx>
        <c:axId val="486890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900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numCache>
            </c:numRef>
          </c:val>
          <c:smooth val="0"/>
        </c:ser>
        <c:dLbls>
          <c:showLegendKey val="0"/>
          <c:showVal val="0"/>
          <c:showCatName val="0"/>
          <c:showSerName val="0"/>
          <c:showPercent val="0"/>
          <c:showBubbleSize val="0"/>
        </c:dLbls>
        <c:marker val="1"/>
        <c:smooth val="0"/>
        <c:axId val="486885752"/>
        <c:axId val="486887712"/>
      </c:lineChart>
      <c:dateAx>
        <c:axId val="48688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87712"/>
        <c:crosses val="autoZero"/>
        <c:auto val="1"/>
        <c:lblOffset val="100"/>
        <c:baseTimeUnit val="days"/>
      </c:dateAx>
      <c:valAx>
        <c:axId val="4868877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85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numCache>
            </c:numRef>
          </c:val>
          <c:smooth val="0"/>
        </c:ser>
        <c:dLbls>
          <c:showLegendKey val="0"/>
          <c:showVal val="0"/>
          <c:showCatName val="0"/>
          <c:showSerName val="0"/>
          <c:showPercent val="0"/>
          <c:showBubbleSize val="0"/>
        </c:dLbls>
        <c:marker val="1"/>
        <c:smooth val="0"/>
        <c:axId val="486884576"/>
        <c:axId val="486884968"/>
      </c:lineChart>
      <c:dateAx>
        <c:axId val="48688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84968"/>
        <c:crosses val="autoZero"/>
        <c:auto val="1"/>
        <c:lblOffset val="100"/>
        <c:baseTimeUnit val="days"/>
      </c:dateAx>
      <c:valAx>
        <c:axId val="48688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84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6886536"/>
        <c:axId val="486889280"/>
      </c:lineChart>
      <c:dateAx>
        <c:axId val="486886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889280"/>
        <c:crosses val="autoZero"/>
        <c:auto val="1"/>
        <c:lblOffset val="100"/>
        <c:baseTimeUnit val="days"/>
      </c:dateAx>
      <c:valAx>
        <c:axId val="4868892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886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88987640"/>
        <c:axId val="488984896"/>
      </c:lineChart>
      <c:dateAx>
        <c:axId val="48898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4896"/>
        <c:crosses val="autoZero"/>
        <c:auto val="1"/>
        <c:lblOffset val="100"/>
        <c:baseTimeUnit val="days"/>
      </c:dateAx>
      <c:valAx>
        <c:axId val="4889848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7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88991952"/>
        <c:axId val="488982544"/>
      </c:lineChart>
      <c:dateAx>
        <c:axId val="488991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2544"/>
        <c:crosses val="autoZero"/>
        <c:auto val="1"/>
        <c:lblOffset val="100"/>
        <c:baseTimeUnit val="days"/>
      </c:dateAx>
      <c:valAx>
        <c:axId val="48898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9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numCache>
            </c:numRef>
          </c:val>
          <c:smooth val="0"/>
        </c:ser>
        <c:dLbls>
          <c:showLegendKey val="0"/>
          <c:showVal val="0"/>
          <c:showCatName val="0"/>
          <c:showSerName val="0"/>
          <c:showPercent val="0"/>
          <c:showBubbleSize val="0"/>
        </c:dLbls>
        <c:marker val="1"/>
        <c:smooth val="0"/>
        <c:axId val="488985288"/>
        <c:axId val="488991560"/>
      </c:lineChart>
      <c:dateAx>
        <c:axId val="488985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91560"/>
        <c:crosses val="autoZero"/>
        <c:auto val="1"/>
        <c:lblOffset val="100"/>
        <c:baseTimeUnit val="days"/>
      </c:dateAx>
      <c:valAx>
        <c:axId val="4889915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5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numCache>
            </c:numRef>
          </c:val>
          <c:smooth val="0"/>
        </c:ser>
        <c:dLbls>
          <c:showLegendKey val="0"/>
          <c:showVal val="0"/>
          <c:showCatName val="0"/>
          <c:showSerName val="0"/>
          <c:showPercent val="0"/>
          <c:showBubbleSize val="0"/>
        </c:dLbls>
        <c:marker val="1"/>
        <c:smooth val="0"/>
        <c:axId val="488986856"/>
        <c:axId val="488989208"/>
      </c:lineChart>
      <c:dateAx>
        <c:axId val="488986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9208"/>
        <c:crosses val="autoZero"/>
        <c:auto val="1"/>
        <c:lblOffset val="100"/>
        <c:baseTimeUnit val="days"/>
      </c:dateAx>
      <c:valAx>
        <c:axId val="488989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86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983720"/>
        <c:axId val="488984112"/>
      </c:lineChart>
      <c:catAx>
        <c:axId val="488983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84112"/>
        <c:crosses val="autoZero"/>
        <c:auto val="1"/>
        <c:lblAlgn val="ctr"/>
        <c:lblOffset val="100"/>
        <c:noMultiLvlLbl val="0"/>
      </c:catAx>
      <c:valAx>
        <c:axId val="4889841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83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8993128"/>
        <c:axId val="488994696"/>
      </c:lineChart>
      <c:dateAx>
        <c:axId val="488993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94696"/>
        <c:crosses val="autoZero"/>
        <c:auto val="1"/>
        <c:lblOffset val="100"/>
        <c:baseTimeUnit val="days"/>
      </c:dateAx>
      <c:valAx>
        <c:axId val="48899469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93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53259320"/>
        <c:axId val="553262064"/>
      </c:lineChart>
      <c:dateAx>
        <c:axId val="553259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62064"/>
        <c:crosses val="autoZero"/>
        <c:auto val="1"/>
        <c:lblOffset val="100"/>
        <c:baseTimeUnit val="days"/>
      </c:dateAx>
      <c:valAx>
        <c:axId val="5532620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59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3256968"/>
        <c:axId val="553257360"/>
      </c:lineChart>
      <c:dateAx>
        <c:axId val="55325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7360"/>
        <c:crosses val="autoZero"/>
        <c:auto val="1"/>
        <c:lblOffset val="100"/>
        <c:baseTimeUnit val="days"/>
      </c:dateAx>
      <c:valAx>
        <c:axId val="5532573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6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3248736"/>
        <c:axId val="553250304"/>
      </c:lineChart>
      <c:dateAx>
        <c:axId val="55324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0304"/>
        <c:crosses val="autoZero"/>
        <c:auto val="1"/>
        <c:lblOffset val="100"/>
        <c:baseTimeUnit val="days"/>
      </c:dateAx>
      <c:valAx>
        <c:axId val="55325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4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3251088"/>
        <c:axId val="553257752"/>
      </c:scatterChart>
      <c:valAx>
        <c:axId val="5532510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7752"/>
        <c:crosses val="autoZero"/>
        <c:crossBetween val="midCat"/>
      </c:valAx>
      <c:valAx>
        <c:axId val="55325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10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3253832"/>
        <c:axId val="553254616"/>
      </c:scatterChart>
      <c:valAx>
        <c:axId val="5532538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4616"/>
        <c:crosses val="autoZero"/>
        <c:crossBetween val="midCat"/>
      </c:valAx>
      <c:valAx>
        <c:axId val="55325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53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249128"/>
        <c:axId val="553255400"/>
      </c:lineChart>
      <c:catAx>
        <c:axId val="553249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55400"/>
        <c:crosses val="autoZero"/>
        <c:auto val="1"/>
        <c:lblAlgn val="ctr"/>
        <c:lblOffset val="100"/>
        <c:noMultiLvlLbl val="0"/>
      </c:catAx>
      <c:valAx>
        <c:axId val="5532554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49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251480"/>
        <c:axId val="553253048"/>
      </c:lineChart>
      <c:catAx>
        <c:axId val="5532514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53048"/>
        <c:crosses val="autoZero"/>
        <c:auto val="1"/>
        <c:lblAlgn val="ctr"/>
        <c:lblOffset val="100"/>
        <c:noMultiLvlLbl val="0"/>
      </c:catAx>
      <c:valAx>
        <c:axId val="5532530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251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5556360"/>
        <c:axId val="565561456"/>
      </c:lineChart>
      <c:dateAx>
        <c:axId val="56555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1456"/>
        <c:crosses val="autoZero"/>
        <c:auto val="1"/>
        <c:lblOffset val="100"/>
        <c:baseTimeUnit val="days"/>
      </c:dateAx>
      <c:valAx>
        <c:axId val="56556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5555968"/>
        <c:axId val="565561848"/>
      </c:lineChart>
      <c:dateAx>
        <c:axId val="565555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1848"/>
        <c:crosses val="autoZero"/>
        <c:auto val="1"/>
        <c:lblOffset val="100"/>
        <c:baseTimeUnit val="days"/>
      </c:dateAx>
      <c:valAx>
        <c:axId val="56556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5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5557144"/>
        <c:axId val="565562240"/>
      </c:lineChart>
      <c:dateAx>
        <c:axId val="56555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2240"/>
        <c:crosses val="autoZero"/>
        <c:auto val="1"/>
        <c:lblOffset val="100"/>
        <c:baseTimeUnit val="days"/>
      </c:dateAx>
      <c:valAx>
        <c:axId val="5655622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5558712"/>
        <c:axId val="565563808"/>
      </c:lineChart>
      <c:dateAx>
        <c:axId val="565558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3808"/>
        <c:crosses val="autoZero"/>
        <c:auto val="1"/>
        <c:lblOffset val="100"/>
        <c:baseTimeUnit val="days"/>
      </c:dateAx>
      <c:valAx>
        <c:axId val="56556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8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559104"/>
        <c:axId val="565563024"/>
      </c:lineChart>
      <c:dateAx>
        <c:axId val="565559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563024"/>
        <c:crosses val="autoZero"/>
        <c:auto val="1"/>
        <c:lblOffset val="100"/>
        <c:baseTimeUnit val="days"/>
      </c:dateAx>
      <c:valAx>
        <c:axId val="5655630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559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5565768"/>
        <c:axId val="565564984"/>
      </c:lineChart>
      <c:dateAx>
        <c:axId val="565565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4984"/>
        <c:crosses val="autoZero"/>
        <c:auto val="1"/>
        <c:lblOffset val="100"/>
        <c:baseTimeUnit val="days"/>
      </c:dateAx>
      <c:valAx>
        <c:axId val="565564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5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5564592"/>
        <c:axId val="565554792"/>
      </c:lineChart>
      <c:dateAx>
        <c:axId val="56556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4792"/>
        <c:crosses val="autoZero"/>
        <c:auto val="1"/>
        <c:lblOffset val="100"/>
        <c:baseTimeUnit val="days"/>
      </c:dateAx>
      <c:valAx>
        <c:axId val="56555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4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5565376"/>
        <c:axId val="565555184"/>
      </c:lineChart>
      <c:dateAx>
        <c:axId val="56556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5184"/>
        <c:crosses val="autoZero"/>
        <c:auto val="1"/>
        <c:lblOffset val="100"/>
        <c:baseTimeUnit val="days"/>
      </c:dateAx>
      <c:valAx>
        <c:axId val="56555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5559888"/>
        <c:axId val="565553616"/>
      </c:lineChart>
      <c:dateAx>
        <c:axId val="56555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3616"/>
        <c:crosses val="autoZero"/>
        <c:auto val="1"/>
        <c:lblOffset val="100"/>
        <c:baseTimeUnit val="days"/>
      </c:dateAx>
      <c:valAx>
        <c:axId val="56555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5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568120"/>
        <c:axId val="565568904"/>
      </c:lineChart>
      <c:dateAx>
        <c:axId val="5655681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8904"/>
        <c:crosses val="autoZero"/>
        <c:auto val="1"/>
        <c:lblOffset val="100"/>
        <c:baseTimeUnit val="days"/>
      </c:dateAx>
      <c:valAx>
        <c:axId val="5655689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8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5566552"/>
        <c:axId val="538747568"/>
      </c:lineChart>
      <c:dateAx>
        <c:axId val="56556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7568"/>
        <c:crosses val="autoZero"/>
        <c:auto val="1"/>
        <c:lblOffset val="100"/>
        <c:baseTimeUnit val="days"/>
      </c:dateAx>
      <c:valAx>
        <c:axId val="53874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56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38750312"/>
        <c:axId val="538756192"/>
      </c:lineChart>
      <c:dateAx>
        <c:axId val="538750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6192"/>
        <c:crosses val="autoZero"/>
        <c:auto val="1"/>
        <c:lblOffset val="100"/>
        <c:baseTimeUnit val="days"/>
      </c:dateAx>
      <c:valAx>
        <c:axId val="53875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0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38751096"/>
        <c:axId val="538746392"/>
      </c:lineChart>
      <c:dateAx>
        <c:axId val="538751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6392"/>
        <c:crosses val="autoZero"/>
        <c:auto val="1"/>
        <c:lblOffset val="100"/>
        <c:baseTimeUnit val="days"/>
      </c:dateAx>
      <c:valAx>
        <c:axId val="538746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1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38750704"/>
        <c:axId val="538746784"/>
      </c:lineChart>
      <c:dateAx>
        <c:axId val="538750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6784"/>
        <c:crosses val="autoZero"/>
        <c:auto val="1"/>
        <c:lblOffset val="100"/>
        <c:baseTimeUnit val="days"/>
      </c:dateAx>
      <c:valAx>
        <c:axId val="53874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0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8756976"/>
        <c:axId val="538753056"/>
      </c:lineChart>
      <c:dateAx>
        <c:axId val="538756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53056"/>
        <c:crosses val="autoZero"/>
        <c:auto val="1"/>
        <c:lblOffset val="100"/>
        <c:baseTimeUnit val="days"/>
      </c:dateAx>
      <c:valAx>
        <c:axId val="5387530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56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8753448"/>
        <c:axId val="538753840"/>
      </c:lineChart>
      <c:dateAx>
        <c:axId val="53875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3840"/>
        <c:crosses val="autoZero"/>
        <c:auto val="1"/>
        <c:lblOffset val="100"/>
        <c:baseTimeUnit val="days"/>
      </c:dateAx>
      <c:valAx>
        <c:axId val="5387538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8757368"/>
        <c:axId val="538747176"/>
      </c:lineChart>
      <c:dateAx>
        <c:axId val="53875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7176"/>
        <c:crosses val="autoZero"/>
        <c:auto val="1"/>
        <c:lblOffset val="100"/>
        <c:baseTimeUnit val="days"/>
      </c:dateAx>
      <c:valAx>
        <c:axId val="53874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5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8758152"/>
        <c:axId val="538746000"/>
      </c:lineChart>
      <c:catAx>
        <c:axId val="538758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46000"/>
        <c:crosses val="autoZero"/>
        <c:auto val="1"/>
        <c:lblAlgn val="ctr"/>
        <c:lblOffset val="100"/>
        <c:noMultiLvlLbl val="0"/>
      </c:catAx>
      <c:valAx>
        <c:axId val="5387460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758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24" dataDxfId="4223">
  <autoFilter ref="O15:W26"/>
  <tableColumns count="9">
    <tableColumn id="1" name="Date" dataDxfId="4222"/>
    <tableColumn id="2" name="Quarter" dataDxfId="4221"/>
    <tableColumn id="3" name="Time" dataDxfId="4220"/>
    <tableColumn id="4" name="EPS estimate" dataDxfId="4219"/>
    <tableColumn id="5" name="EPS Actual" dataDxfId="4218"/>
    <tableColumn id="6" name="Sales Estiamte (B)" dataDxfId="4217"/>
    <tableColumn id="7" name="Sales Actual (B)" dataDxfId="4216"/>
    <tableColumn id="8" name="Guidance" dataDxfId="4215"/>
    <tableColumn id="9" name="Reaction" dataDxfId="421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E7" sqref="E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13.04</v>
      </c>
      <c r="G2" s="2">
        <v>10.768855384615375</v>
      </c>
      <c r="H2">
        <v>6500</v>
      </c>
      <c r="I2" s="2">
        <v>84760</v>
      </c>
      <c r="J2" s="2">
        <v>69997.559999999939</v>
      </c>
      <c r="K2" s="2">
        <v>14762.440000000061</v>
      </c>
      <c r="L2" s="132">
        <v>0.21089935134881951</v>
      </c>
      <c r="M2" s="2">
        <v>29378.011000001687</v>
      </c>
      <c r="N2">
        <v>5119</v>
      </c>
      <c r="O2" t="s">
        <v>1408</v>
      </c>
      <c r="P2" s="132">
        <v>1.5337423312883437E-2</v>
      </c>
      <c r="Q2" s="132">
        <v>8.0000000000000004E-4</v>
      </c>
      <c r="R2" s="2">
        <v>20.698412698412696</v>
      </c>
      <c r="S2" s="29">
        <v>43471</v>
      </c>
      <c r="V2" s="2"/>
      <c r="W2" s="885"/>
      <c r="X2" s="885"/>
      <c r="Y2" s="655"/>
      <c r="AC2"/>
      <c r="AD2"/>
      <c r="AE2"/>
      <c r="AF2"/>
      <c r="AG2"/>
    </row>
    <row r="3" spans="1:33" ht="21.95" customHeight="1" x14ac:dyDescent="0.25">
      <c r="A3" s="50"/>
      <c r="B3" s="50"/>
      <c r="C3" s="51"/>
      <c r="D3"/>
      <c r="E3" s="22" t="s">
        <v>916</v>
      </c>
      <c r="F3" s="2">
        <v>28.15</v>
      </c>
      <c r="G3" s="2">
        <v>52.386833333333328</v>
      </c>
      <c r="H3">
        <v>600</v>
      </c>
      <c r="I3" s="2">
        <v>16890</v>
      </c>
      <c r="J3" s="2">
        <v>31432.1</v>
      </c>
      <c r="K3" s="2">
        <v>-14542.099999999999</v>
      </c>
      <c r="L3" s="132">
        <v>-0.46265123870183661</v>
      </c>
      <c r="M3" s="2">
        <v>-14542.099999999999</v>
      </c>
      <c r="N3">
        <v>500</v>
      </c>
      <c r="O3" t="s">
        <v>1405</v>
      </c>
      <c r="P3" s="132">
        <v>8.8809946714031973E-2</v>
      </c>
      <c r="Q3" s="132">
        <v>-6.0999999999999999E-2</v>
      </c>
      <c r="R3" s="2">
        <v>10.017793594306049</v>
      </c>
      <c r="S3" s="29">
        <v>43471</v>
      </c>
      <c r="W3" s="885"/>
      <c r="X3" s="885"/>
      <c r="Y3" s="655"/>
    </row>
    <row r="4" spans="1:33" ht="21.95" customHeight="1" x14ac:dyDescent="0.25">
      <c r="A4" s="150"/>
      <c r="B4" s="50"/>
      <c r="C4" s="51"/>
      <c r="D4"/>
      <c r="E4" s="22" t="s">
        <v>321</v>
      </c>
      <c r="F4" s="2">
        <v>7.53</v>
      </c>
      <c r="G4" s="2">
        <v>12.30169000000001</v>
      </c>
      <c r="H4">
        <v>2000</v>
      </c>
      <c r="I4" s="2">
        <v>15060</v>
      </c>
      <c r="J4" s="2">
        <v>24603.380000000019</v>
      </c>
      <c r="K4" s="2">
        <v>-9543.3800000000192</v>
      </c>
      <c r="L4" s="132">
        <v>-0.38788898110747433</v>
      </c>
      <c r="M4" s="2">
        <v>-9258.4100000000144</v>
      </c>
      <c r="N4">
        <v>2000</v>
      </c>
      <c r="O4" t="s">
        <v>1400</v>
      </c>
      <c r="P4" s="132">
        <v>0</v>
      </c>
      <c r="Q4" s="132">
        <v>-3.6999999999999998E-2</v>
      </c>
      <c r="R4" s="2">
        <v>3.073469387755102</v>
      </c>
      <c r="S4" s="29">
        <v>43345</v>
      </c>
      <c r="W4" s="885"/>
      <c r="X4" s="885"/>
      <c r="Y4" s="655"/>
      <c r="Z4" s="885"/>
      <c r="AC4"/>
      <c r="AD4"/>
      <c r="AE4"/>
      <c r="AF4"/>
      <c r="AG4"/>
    </row>
    <row r="5" spans="1:33" ht="21.95" customHeight="1" x14ac:dyDescent="0.25">
      <c r="A5" s="50"/>
      <c r="B5" s="50"/>
      <c r="C5" s="51"/>
      <c r="D5"/>
      <c r="E5" s="22" t="s">
        <v>14</v>
      </c>
      <c r="F5" s="2">
        <v>40.119999999999997</v>
      </c>
      <c r="G5" s="2">
        <v>44.323533333333323</v>
      </c>
      <c r="H5">
        <v>300</v>
      </c>
      <c r="I5" s="2">
        <v>12036</v>
      </c>
      <c r="J5" s="2">
        <v>13297.059999999998</v>
      </c>
      <c r="K5" s="2">
        <v>-1261.0599999999977</v>
      </c>
      <c r="L5" s="132">
        <v>-9.4837505433531769E-2</v>
      </c>
      <c r="M5" s="2">
        <v>-1261.0599999999977</v>
      </c>
      <c r="N5">
        <v>200</v>
      </c>
      <c r="O5" t="s">
        <v>1401</v>
      </c>
      <c r="P5" s="132">
        <v>6.9790628115653036E-2</v>
      </c>
      <c r="Q5" s="132">
        <v>-7.3000000000000001E-3</v>
      </c>
      <c r="R5" s="2">
        <v>10.067754077791717</v>
      </c>
      <c r="S5" s="29">
        <v>43426</v>
      </c>
      <c r="T5" s="48"/>
      <c r="W5" s="885"/>
      <c r="X5" s="885"/>
      <c r="Y5" s="655"/>
      <c r="AC5"/>
      <c r="AD5"/>
      <c r="AE5"/>
      <c r="AF5"/>
      <c r="AG5"/>
    </row>
    <row r="6" spans="1:33" ht="21.95" customHeight="1" x14ac:dyDescent="0.25">
      <c r="A6" s="50"/>
      <c r="B6" s="50"/>
      <c r="C6" s="51"/>
      <c r="D6"/>
      <c r="E6" s="22" t="s">
        <v>1236</v>
      </c>
      <c r="F6" s="2">
        <v>35.89</v>
      </c>
      <c r="G6" s="2">
        <v>44.17983333333337</v>
      </c>
      <c r="H6">
        <v>300</v>
      </c>
      <c r="I6" s="2">
        <v>10767</v>
      </c>
      <c r="J6" s="2">
        <v>13253.950000000012</v>
      </c>
      <c r="K6" s="2">
        <v>-2486.9500000000116</v>
      </c>
      <c r="L6" s="132">
        <v>-0.18763840213672217</v>
      </c>
      <c r="M6" s="2">
        <v>-2486.9500000000116</v>
      </c>
      <c r="N6">
        <v>300</v>
      </c>
      <c r="O6" t="s">
        <v>1397</v>
      </c>
      <c r="P6" s="132">
        <v>5.0710504318751744E-2</v>
      </c>
      <c r="Q6" s="132">
        <v>-1.44E-2</v>
      </c>
      <c r="R6" s="2">
        <v>7.8021739130434788</v>
      </c>
      <c r="S6" s="29">
        <v>43423</v>
      </c>
      <c r="W6" s="885"/>
      <c r="X6" s="885"/>
      <c r="Y6" s="655"/>
      <c r="Z6" s="885"/>
    </row>
    <row r="7" spans="1:33" ht="21.95" customHeight="1" x14ac:dyDescent="0.25">
      <c r="A7" s="50"/>
      <c r="B7" s="50"/>
      <c r="C7" s="51"/>
      <c r="D7"/>
      <c r="E7" s="22" t="s">
        <v>221</v>
      </c>
      <c r="F7" s="2">
        <v>20.99</v>
      </c>
      <c r="G7" s="2">
        <v>9.5076199999999371</v>
      </c>
      <c r="H7">
        <v>500</v>
      </c>
      <c r="I7" s="2">
        <v>10495</v>
      </c>
      <c r="J7" s="2">
        <v>4753.8099999999686</v>
      </c>
      <c r="K7" s="2">
        <v>5741.1900000000314</v>
      </c>
      <c r="L7" s="132">
        <v>1.2077028741157236</v>
      </c>
      <c r="M7" s="2">
        <v>7193.4500000000298</v>
      </c>
      <c r="N7">
        <v>100</v>
      </c>
      <c r="P7" s="132">
        <v>4.7641734159123402E-3</v>
      </c>
      <c r="Q7" s="132">
        <v>-2.0400000000000001E-2</v>
      </c>
      <c r="R7" s="2">
        <v>11.994285714285713</v>
      </c>
      <c r="S7" s="29">
        <v>43421</v>
      </c>
      <c r="T7" s="48"/>
      <c r="W7" s="885"/>
      <c r="X7" s="885"/>
      <c r="Y7" s="655"/>
    </row>
    <row r="8" spans="1:33" ht="21.95" customHeight="1" x14ac:dyDescent="0.25">
      <c r="A8" s="51"/>
      <c r="B8" s="51"/>
      <c r="C8" s="51"/>
      <c r="D8"/>
      <c r="E8" s="22" t="s">
        <v>1114</v>
      </c>
      <c r="F8" s="2">
        <v>49.85</v>
      </c>
      <c r="G8" s="2">
        <v>44.071299999999994</v>
      </c>
      <c r="H8">
        <v>200</v>
      </c>
      <c r="I8" s="2">
        <v>9970</v>
      </c>
      <c r="J8" s="2">
        <v>8814.2599999999984</v>
      </c>
      <c r="K8" s="2">
        <v>1155.7400000000052</v>
      </c>
      <c r="L8" s="132">
        <v>0.13112161429320235</v>
      </c>
      <c r="M8" s="2">
        <v>1155.7400000000052</v>
      </c>
      <c r="N8">
        <v>200</v>
      </c>
      <c r="P8" s="132">
        <v>2.6078234704112337E-2</v>
      </c>
      <c r="Q8" s="132">
        <v>-9.7000000000000003E-3</v>
      </c>
      <c r="S8" s="29">
        <v>43421</v>
      </c>
      <c r="W8" s="885"/>
      <c r="X8" s="885"/>
      <c r="Y8" s="655"/>
    </row>
    <row r="9" spans="1:33" ht="21.95" customHeight="1" x14ac:dyDescent="0.25">
      <c r="A9" s="50"/>
      <c r="B9" s="50"/>
      <c r="C9" s="51"/>
      <c r="D9"/>
      <c r="E9" s="22" t="s">
        <v>1390</v>
      </c>
      <c r="F9" s="2">
        <v>23.71</v>
      </c>
      <c r="G9" s="2">
        <v>24.318349999999999</v>
      </c>
      <c r="H9">
        <v>400</v>
      </c>
      <c r="I9" s="2">
        <v>9484</v>
      </c>
      <c r="J9" s="2">
        <v>9727.34</v>
      </c>
      <c r="K9" s="2">
        <v>-243.34000000000015</v>
      </c>
      <c r="L9" s="132">
        <v>-2.5016088673779181E-2</v>
      </c>
      <c r="M9" s="2">
        <v>-243.34000000000015</v>
      </c>
      <c r="N9">
        <v>200</v>
      </c>
      <c r="Q9" s="132">
        <v>-9.2999999999999992E-3</v>
      </c>
      <c r="T9" s="48"/>
      <c r="Y9" s="885"/>
    </row>
    <row r="10" spans="1:33" ht="21.95" customHeight="1" x14ac:dyDescent="0.25">
      <c r="A10" s="50"/>
      <c r="B10" s="51"/>
      <c r="C10" s="51"/>
      <c r="D10"/>
      <c r="E10" s="22" t="s">
        <v>1385</v>
      </c>
      <c r="F10" s="2">
        <v>192.32</v>
      </c>
      <c r="G10" s="2">
        <v>229.60275000000001</v>
      </c>
      <c r="H10">
        <v>40</v>
      </c>
      <c r="I10" s="2">
        <v>7692.7999999999993</v>
      </c>
      <c r="J10" s="2">
        <v>9184.11</v>
      </c>
      <c r="K10" s="2">
        <v>-1491.3100000000013</v>
      </c>
      <c r="L10" s="132">
        <v>-0.16237937045614662</v>
      </c>
      <c r="M10" s="2">
        <v>-1491.3100000000013</v>
      </c>
      <c r="N10">
        <v>40</v>
      </c>
      <c r="Q10" s="132">
        <v>-3.7000000000000002E-3</v>
      </c>
      <c r="S10" s="29">
        <v>43631</v>
      </c>
      <c r="W10" s="885"/>
      <c r="X10" s="885"/>
      <c r="Y10" s="655"/>
    </row>
    <row r="11" spans="1:33" ht="21.95" customHeight="1" x14ac:dyDescent="0.25">
      <c r="A11" s="50"/>
      <c r="B11" s="51"/>
      <c r="C11" s="51"/>
      <c r="D11"/>
      <c r="E11" s="22" t="s">
        <v>799</v>
      </c>
      <c r="F11" s="2">
        <v>17.489999999999998</v>
      </c>
      <c r="G11" s="2">
        <v>25.531224999999996</v>
      </c>
      <c r="H11">
        <v>400</v>
      </c>
      <c r="I11" s="2">
        <v>6995.9999999999991</v>
      </c>
      <c r="J11" s="2">
        <v>10212.489999999998</v>
      </c>
      <c r="K11" s="2">
        <v>-3216.4899999999989</v>
      </c>
      <c r="L11" s="132">
        <v>-0.3149564895534781</v>
      </c>
      <c r="M11" s="2">
        <v>-3216.4899999999989</v>
      </c>
      <c r="N11">
        <v>400</v>
      </c>
      <c r="O11" t="s">
        <v>1391</v>
      </c>
      <c r="P11" s="132">
        <v>5.9462550028587774E-2</v>
      </c>
      <c r="Q11" s="132">
        <v>-1.1000000000000001E-3</v>
      </c>
      <c r="R11" s="2">
        <v>10.288235294117646</v>
      </c>
      <c r="S11" s="29">
        <v>43324</v>
      </c>
      <c r="T11" s="48"/>
      <c r="W11" s="885"/>
      <c r="X11" s="885"/>
      <c r="Y11" s="655"/>
    </row>
    <row r="12" spans="1:33" ht="21.95" customHeight="1" x14ac:dyDescent="0.25">
      <c r="A12" s="50"/>
      <c r="B12" s="50"/>
      <c r="C12" s="51"/>
      <c r="D12"/>
      <c r="E12" s="22" t="s">
        <v>269</v>
      </c>
      <c r="F12" s="2">
        <v>63.63</v>
      </c>
      <c r="G12" s="2">
        <v>36.440999999999988</v>
      </c>
      <c r="H12">
        <v>100</v>
      </c>
      <c r="I12" s="2">
        <v>6363</v>
      </c>
      <c r="J12" s="2">
        <v>3644.099999999999</v>
      </c>
      <c r="K12" s="2">
        <v>2718.9000000000015</v>
      </c>
      <c r="L12" s="132">
        <v>0.74611015065448327</v>
      </c>
      <c r="M12" s="2">
        <v>2916.1099999999969</v>
      </c>
      <c r="N12">
        <v>100</v>
      </c>
      <c r="O12" t="s">
        <v>1400</v>
      </c>
      <c r="P12" s="132">
        <v>3.1431714600031434E-2</v>
      </c>
      <c r="Q12" s="132">
        <v>4.1999999999999997E-3</v>
      </c>
      <c r="R12" s="2">
        <v>9.3849557522123899</v>
      </c>
      <c r="S12" s="29">
        <v>43324</v>
      </c>
      <c r="W12" s="885"/>
      <c r="X12" s="885"/>
      <c r="Y12" s="655"/>
    </row>
    <row r="13" spans="1:33" ht="21.95" customHeight="1" x14ac:dyDescent="0.25">
      <c r="A13" s="50"/>
      <c r="B13" s="50"/>
      <c r="C13" s="51"/>
      <c r="D13" s="703"/>
      <c r="E13" s="22" t="s">
        <v>709</v>
      </c>
      <c r="F13" s="2">
        <v>63.15</v>
      </c>
      <c r="G13" s="2">
        <v>51.96220000000001</v>
      </c>
      <c r="H13">
        <v>100</v>
      </c>
      <c r="I13" s="2">
        <v>6315</v>
      </c>
      <c r="J13" s="2">
        <v>5196.2200000000012</v>
      </c>
      <c r="K13" s="2">
        <v>1118.7799999999988</v>
      </c>
      <c r="L13" s="132">
        <v>0.2153065112716549</v>
      </c>
      <c r="M13" s="2">
        <v>2159.4999999999927</v>
      </c>
      <c r="N13" s="29">
        <v>43731</v>
      </c>
      <c r="O13" t="s">
        <v>1388</v>
      </c>
      <c r="P13" s="132">
        <v>0</v>
      </c>
      <c r="Q13" s="132">
        <v>5.4199999999999998E-2</v>
      </c>
      <c r="R13" s="2">
        <v>18.464912280701753</v>
      </c>
      <c r="T13" s="48"/>
      <c r="W13" s="885"/>
      <c r="X13" s="885"/>
      <c r="Y13" s="655"/>
    </row>
    <row r="14" spans="1:33" ht="21.95" customHeight="1" x14ac:dyDescent="0.25">
      <c r="A14" s="150"/>
      <c r="B14" s="50"/>
      <c r="C14" s="51"/>
      <c r="D14"/>
      <c r="E14" s="22" t="s">
        <v>172</v>
      </c>
      <c r="F14" s="2">
        <v>48.91</v>
      </c>
      <c r="G14" s="2">
        <v>43.089666666666702</v>
      </c>
      <c r="H14">
        <v>120</v>
      </c>
      <c r="I14" s="2">
        <v>5869.2</v>
      </c>
      <c r="J14" s="2">
        <v>5170.7600000000039</v>
      </c>
      <c r="K14" s="2">
        <v>698.43999999999778</v>
      </c>
      <c r="L14" s="132">
        <v>0.13507492128816553</v>
      </c>
      <c r="M14" s="2">
        <v>2303.0199999999995</v>
      </c>
      <c r="N14">
        <v>120</v>
      </c>
      <c r="O14" t="s">
        <v>1403</v>
      </c>
      <c r="P14" s="132">
        <v>3.5166632590472299E-2</v>
      </c>
      <c r="Q14" s="132">
        <v>-2.2000000000000001E-3</v>
      </c>
      <c r="R14" s="2">
        <v>10.820796460176991</v>
      </c>
      <c r="W14" s="885"/>
      <c r="X14" s="885"/>
      <c r="Y14" s="655"/>
    </row>
    <row r="15" spans="1:33" ht="21.95" customHeight="1" x14ac:dyDescent="0.25">
      <c r="A15" s="50"/>
      <c r="B15" s="50"/>
      <c r="C15" s="51"/>
      <c r="D15"/>
      <c r="E15" s="22" t="s">
        <v>1389</v>
      </c>
      <c r="F15" s="2">
        <v>28.3</v>
      </c>
      <c r="G15" s="2">
        <v>27.161199999999997</v>
      </c>
      <c r="H15">
        <v>200</v>
      </c>
      <c r="I15" s="2">
        <v>5660</v>
      </c>
      <c r="J15" s="2">
        <v>5432.24</v>
      </c>
      <c r="K15" s="2">
        <v>227.76000000000022</v>
      </c>
      <c r="L15" s="132">
        <v>4.1927455340706722E-2</v>
      </c>
      <c r="M15" s="2">
        <v>227.76000000000022</v>
      </c>
      <c r="N15">
        <v>100</v>
      </c>
      <c r="O15" t="s">
        <v>1404</v>
      </c>
      <c r="P15" s="132">
        <v>3.1095406360424026E-2</v>
      </c>
      <c r="Q15" s="132">
        <v>-5.4000000000000003E-3</v>
      </c>
      <c r="R15" s="2">
        <v>6.4318181818181817</v>
      </c>
      <c r="W15" s="885"/>
      <c r="X15" s="885"/>
      <c r="Y15" s="655"/>
    </row>
    <row r="16" spans="1:33" ht="21.95" customHeight="1" x14ac:dyDescent="0.25">
      <c r="A16" s="50"/>
      <c r="B16" s="50"/>
      <c r="C16" s="51"/>
      <c r="D16"/>
      <c r="E16" s="22" t="s">
        <v>803</v>
      </c>
      <c r="F16" s="2">
        <v>95.35</v>
      </c>
      <c r="G16" s="2">
        <v>90.08</v>
      </c>
      <c r="H16">
        <v>50</v>
      </c>
      <c r="I16" s="2">
        <v>4767.5</v>
      </c>
      <c r="J16" s="2">
        <v>4504</v>
      </c>
      <c r="K16" s="2">
        <v>263.5</v>
      </c>
      <c r="L16" s="132">
        <v>5.8503552397868516E-2</v>
      </c>
      <c r="M16" s="2">
        <v>1240.6699999999983</v>
      </c>
      <c r="N16">
        <v>50</v>
      </c>
      <c r="O16" t="s">
        <v>1352</v>
      </c>
      <c r="P16" s="132">
        <v>7.1316203460933415E-3</v>
      </c>
      <c r="Q16" s="132">
        <v>2.1000000000000001E-2</v>
      </c>
      <c r="R16" s="2">
        <v>20.073684210526313</v>
      </c>
      <c r="T16" s="48"/>
      <c r="V16" s="2"/>
      <c r="W16" s="655"/>
      <c r="X16" s="885"/>
      <c r="Y16" s="885"/>
    </row>
    <row r="17" spans="1:33" ht="21.95" customHeight="1" x14ac:dyDescent="0.25">
      <c r="A17" s="50"/>
      <c r="B17" s="51"/>
      <c r="C17" s="51"/>
      <c r="D17"/>
      <c r="E17" s="22" t="s">
        <v>757</v>
      </c>
      <c r="F17" s="2">
        <v>9.42</v>
      </c>
      <c r="G17" s="2">
        <v>10.067620000000003</v>
      </c>
      <c r="H17">
        <v>500</v>
      </c>
      <c r="I17" s="2">
        <v>4710</v>
      </c>
      <c r="J17" s="2">
        <v>5033.8100000000013</v>
      </c>
      <c r="K17" s="2">
        <v>-323.81000000000131</v>
      </c>
      <c r="L17" s="132">
        <v>-6.432702068612077E-2</v>
      </c>
      <c r="M17" s="2">
        <v>-323.81000000000131</v>
      </c>
      <c r="N17" s="29">
        <v>43731</v>
      </c>
      <c r="P17" s="132">
        <v>1.6985138004246284E-2</v>
      </c>
      <c r="Q17" s="132">
        <v>6.2E-2</v>
      </c>
      <c r="R17" s="2">
        <v>9.9157894736842103</v>
      </c>
      <c r="S17" s="29">
        <v>43337</v>
      </c>
      <c r="W17" s="885"/>
      <c r="X17" s="885"/>
      <c r="Y17" s="655"/>
    </row>
    <row r="18" spans="1:33" ht="21.95" customHeight="1" x14ac:dyDescent="0.25">
      <c r="A18" s="50"/>
      <c r="B18" s="50"/>
      <c r="C18" s="51"/>
      <c r="D18"/>
      <c r="E18" s="22" t="s">
        <v>1393</v>
      </c>
      <c r="F18" s="2">
        <v>71.06</v>
      </c>
      <c r="G18" s="2">
        <v>83.591969696969713</v>
      </c>
      <c r="H18">
        <v>66</v>
      </c>
      <c r="I18" s="2">
        <v>4689.96</v>
      </c>
      <c r="J18" s="2">
        <v>5517.0700000000006</v>
      </c>
      <c r="K18" s="2">
        <v>-827.10999999999967</v>
      </c>
      <c r="L18" s="132">
        <v>-0.14991834433857115</v>
      </c>
      <c r="M18" s="2">
        <v>-827.10999999999967</v>
      </c>
      <c r="N18">
        <v>66</v>
      </c>
      <c r="P18" s="132">
        <v>0</v>
      </c>
      <c r="Q18" s="132">
        <v>-2.4299999999999999E-2</v>
      </c>
      <c r="S18" s="29">
        <v>43436</v>
      </c>
      <c r="W18" s="655"/>
      <c r="X18" s="885"/>
      <c r="Y18" s="655"/>
      <c r="Z18" s="885"/>
    </row>
    <row r="19" spans="1:33" ht="21.95" customHeight="1" x14ac:dyDescent="0.25">
      <c r="A19" s="50"/>
      <c r="B19" s="51"/>
      <c r="C19" s="51"/>
      <c r="D19"/>
      <c r="E19" s="22" t="s">
        <v>893</v>
      </c>
      <c r="F19" s="2">
        <v>134.87</v>
      </c>
      <c r="G19" s="2">
        <v>117.68499999999999</v>
      </c>
      <c r="H19">
        <v>30</v>
      </c>
      <c r="I19" s="2">
        <v>4046.1000000000004</v>
      </c>
      <c r="J19" s="2">
        <v>3530.5499999999997</v>
      </c>
      <c r="K19" s="2">
        <v>515.55000000000064</v>
      </c>
      <c r="L19" s="132">
        <v>0.14602540680630513</v>
      </c>
      <c r="M19" s="2">
        <v>2917.2499999999832</v>
      </c>
      <c r="N19">
        <v>30</v>
      </c>
      <c r="O19" t="s">
        <v>1386</v>
      </c>
      <c r="P19" s="132">
        <v>3.8555646177800846E-3</v>
      </c>
      <c r="Q19" s="132">
        <v>-2.3199999999999998E-2</v>
      </c>
      <c r="R19" s="2">
        <v>15.6461716937355</v>
      </c>
      <c r="S19" s="29">
        <v>43324</v>
      </c>
      <c r="W19" s="885"/>
      <c r="X19" s="885"/>
      <c r="Y19" s="655"/>
    </row>
    <row r="20" spans="1:33" ht="21.95" customHeight="1" x14ac:dyDescent="0.25">
      <c r="A20" s="50"/>
      <c r="B20" s="50"/>
      <c r="C20" s="51"/>
      <c r="D20"/>
      <c r="E20" s="22" t="s">
        <v>1381</v>
      </c>
      <c r="F20" s="2">
        <v>47.64</v>
      </c>
      <c r="G20" s="2">
        <v>51.002857142857152</v>
      </c>
      <c r="H20">
        <v>84</v>
      </c>
      <c r="I20" s="2">
        <v>4001.76</v>
      </c>
      <c r="J20" s="2">
        <v>4284.2400000000007</v>
      </c>
      <c r="K20" s="2">
        <v>-282.48000000000047</v>
      </c>
      <c r="L20" s="132">
        <v>-6.593468153044664E-2</v>
      </c>
      <c r="M20" s="2">
        <v>-282.48000000000047</v>
      </c>
      <c r="N20">
        <v>84</v>
      </c>
      <c r="Q20" s="132">
        <v>-3.2000000000000002E-3</v>
      </c>
      <c r="W20" s="885"/>
      <c r="X20" s="885"/>
      <c r="Y20" s="885"/>
      <c r="Z20" s="885"/>
    </row>
    <row r="21" spans="1:33" ht="21.95" customHeight="1" x14ac:dyDescent="0.25">
      <c r="A21" s="51"/>
      <c r="B21" s="51"/>
      <c r="C21" s="51"/>
      <c r="D21"/>
      <c r="E21" s="22" t="s">
        <v>1392</v>
      </c>
      <c r="F21" s="2">
        <v>29.14</v>
      </c>
      <c r="G21" s="2">
        <v>29.750227272727273</v>
      </c>
      <c r="H21">
        <v>132</v>
      </c>
      <c r="I21" s="2">
        <v>3846.48</v>
      </c>
      <c r="J21" s="2">
        <v>3927.0299999999997</v>
      </c>
      <c r="K21" s="2">
        <v>-80.550000000000182</v>
      </c>
      <c r="L21" s="132">
        <v>-2.0511684402716533E-2</v>
      </c>
      <c r="M21" s="2">
        <v>-80.550000000000182</v>
      </c>
      <c r="N21">
        <v>66</v>
      </c>
      <c r="P21" s="132">
        <v>1.7844886753603295E-2</v>
      </c>
      <c r="Q21" s="132">
        <v>5.9999999999999995E-4</v>
      </c>
      <c r="T21" s="48"/>
      <c r="W21" s="885"/>
      <c r="X21" s="885"/>
      <c r="Y21" s="655"/>
      <c r="Z21" s="885"/>
    </row>
    <row r="22" spans="1:33" ht="21.95" customHeight="1" x14ac:dyDescent="0.25">
      <c r="A22" s="51"/>
      <c r="B22" s="51"/>
      <c r="C22" s="51"/>
      <c r="D22" s="703"/>
      <c r="E22" s="22" t="s">
        <v>1322</v>
      </c>
      <c r="F22" s="2">
        <v>137.05000000000001</v>
      </c>
      <c r="G22" s="2">
        <v>75.811000000000064</v>
      </c>
      <c r="H22">
        <v>10</v>
      </c>
      <c r="I22" s="2">
        <v>1370.5</v>
      </c>
      <c r="J22" s="2">
        <v>758.11000000000058</v>
      </c>
      <c r="K22" s="2">
        <v>612.38999999999942</v>
      </c>
      <c r="L22" s="132">
        <v>0.80778514991228045</v>
      </c>
      <c r="M22" s="2">
        <v>1760.2199999999993</v>
      </c>
      <c r="N22" s="29">
        <v>43741</v>
      </c>
      <c r="O22" t="s">
        <v>1367</v>
      </c>
      <c r="P22" s="132">
        <v>8.4290404961692798E-3</v>
      </c>
      <c r="Q22" s="132">
        <v>-2.4299999999999999E-2</v>
      </c>
      <c r="W22" s="885"/>
      <c r="X22" s="885"/>
      <c r="Y22" s="885"/>
    </row>
    <row r="23" spans="1:33" ht="21.95" customHeight="1" x14ac:dyDescent="0.25">
      <c r="A23" s="50"/>
      <c r="B23" s="50"/>
      <c r="C23" s="51"/>
      <c r="D23"/>
      <c r="E23" s="22" t="s">
        <v>199</v>
      </c>
      <c r="F23" s="2">
        <v>23.46</v>
      </c>
      <c r="G23" s="2">
        <v>23.46</v>
      </c>
      <c r="H23">
        <v>0</v>
      </c>
      <c r="I23" s="2">
        <v>0</v>
      </c>
      <c r="J23" s="2">
        <v>0</v>
      </c>
      <c r="K23" s="2">
        <v>0</v>
      </c>
      <c r="L23" s="132">
        <v>0</v>
      </c>
      <c r="M23" s="2">
        <v>363.09999999999945</v>
      </c>
      <c r="N23">
        <v>0</v>
      </c>
      <c r="P23" s="132">
        <v>0</v>
      </c>
      <c r="Q23" s="132">
        <v>9.7000000000000003E-3</v>
      </c>
      <c r="W23" s="885"/>
      <c r="X23" s="885"/>
      <c r="Y23" s="655"/>
    </row>
    <row r="24" spans="1:33" ht="21.95" customHeight="1" x14ac:dyDescent="0.25">
      <c r="A24" s="50"/>
      <c r="B24" s="50"/>
      <c r="C24" s="51"/>
      <c r="D24"/>
      <c r="E24" s="22" t="s">
        <v>1195</v>
      </c>
      <c r="F24" s="2">
        <v>87.34</v>
      </c>
      <c r="G24" s="2">
        <v>87.34</v>
      </c>
      <c r="H24">
        <v>0</v>
      </c>
      <c r="I24" s="2">
        <v>0</v>
      </c>
      <c r="J24" s="2">
        <v>0</v>
      </c>
      <c r="K24" s="2">
        <v>1957.6999999999971</v>
      </c>
      <c r="L24" s="132">
        <v>0</v>
      </c>
      <c r="M24" s="2">
        <v>1957.6999999999971</v>
      </c>
      <c r="N24">
        <v>0</v>
      </c>
      <c r="O24" t="s">
        <v>1387</v>
      </c>
      <c r="P24" s="132">
        <v>1.7403251660178611E-2</v>
      </c>
      <c r="Q24" s="132">
        <v>-2.3099999999999999E-2</v>
      </c>
      <c r="R24" s="2">
        <v>13.457627118644067</v>
      </c>
      <c r="S24" s="29">
        <v>43359</v>
      </c>
      <c r="W24" s="885"/>
      <c r="X24" s="885"/>
      <c r="Y24" s="655"/>
      <c r="AC24"/>
      <c r="AD24"/>
      <c r="AE24"/>
      <c r="AF24"/>
      <c r="AG24"/>
    </row>
    <row r="25" spans="1:33" ht="21.95" customHeight="1" x14ac:dyDescent="0.25">
      <c r="A25" s="50"/>
      <c r="B25" s="50"/>
      <c r="C25" s="51"/>
      <c r="D25"/>
      <c r="E25" s="22" t="s">
        <v>209</v>
      </c>
      <c r="F25" s="2">
        <v>11.89</v>
      </c>
      <c r="G25" s="2">
        <v>11.89</v>
      </c>
      <c r="H25">
        <v>0</v>
      </c>
      <c r="I25" s="2">
        <v>0</v>
      </c>
      <c r="J25" s="2">
        <v>0</v>
      </c>
      <c r="K25" s="2">
        <v>973.83000000000175</v>
      </c>
      <c r="L25" s="132">
        <v>0</v>
      </c>
      <c r="M25" s="2">
        <v>2131.6999999999971</v>
      </c>
      <c r="N25">
        <v>0</v>
      </c>
      <c r="P25" s="132">
        <v>0.12447434819175777</v>
      </c>
      <c r="Q25" s="132">
        <v>1.47E-2</v>
      </c>
      <c r="R25" s="2">
        <v>2.9725000000000001</v>
      </c>
      <c r="T25" s="48"/>
      <c r="W25" s="885"/>
      <c r="X25" s="885"/>
      <c r="Y25" s="655"/>
    </row>
    <row r="26" spans="1:33" ht="21.95" customHeight="1" x14ac:dyDescent="0.25">
      <c r="A26" s="50"/>
      <c r="B26" s="50"/>
      <c r="C26" s="51"/>
      <c r="D26"/>
      <c r="E26" s="22" t="s">
        <v>220</v>
      </c>
      <c r="F26" s="2">
        <v>124.63</v>
      </c>
      <c r="G26" s="2">
        <v>124.63</v>
      </c>
      <c r="H26">
        <v>0</v>
      </c>
      <c r="I26" s="2">
        <v>0</v>
      </c>
      <c r="J26" s="2">
        <v>0</v>
      </c>
      <c r="K26" s="2">
        <v>0</v>
      </c>
      <c r="L26" s="132">
        <v>0</v>
      </c>
      <c r="M26" s="2">
        <v>231.53999999999996</v>
      </c>
      <c r="N26">
        <v>0</v>
      </c>
      <c r="P26" s="132">
        <v>1.6199999999999999E-2</v>
      </c>
      <c r="Q26" s="132">
        <v>9.4999999999999998E-3</v>
      </c>
      <c r="W26" s="885"/>
      <c r="X26" s="885"/>
      <c r="Y26" s="655"/>
    </row>
    <row r="27" spans="1:33" ht="21.95" customHeight="1" x14ac:dyDescent="0.25">
      <c r="A27" s="51"/>
      <c r="B27" s="50"/>
      <c r="C27" s="51"/>
      <c r="D27"/>
      <c r="E27" s="22" t="s">
        <v>260</v>
      </c>
      <c r="F27" s="2">
        <v>135.91</v>
      </c>
      <c r="G27" s="2">
        <v>135.91</v>
      </c>
      <c r="H27">
        <v>0</v>
      </c>
      <c r="I27" s="2">
        <v>0</v>
      </c>
      <c r="J27" s="2">
        <v>0</v>
      </c>
      <c r="K27" s="2">
        <v>0</v>
      </c>
      <c r="L27" s="132">
        <v>0</v>
      </c>
      <c r="M27" s="2">
        <v>1857.7799999999988</v>
      </c>
      <c r="N27">
        <v>0</v>
      </c>
      <c r="P27" s="132">
        <v>1.49E-2</v>
      </c>
      <c r="Q27" s="132">
        <v>9.4000000000000004E-3</v>
      </c>
      <c r="T27" s="48"/>
      <c r="W27" s="885"/>
      <c r="X27" s="885"/>
      <c r="Y27" s="655"/>
    </row>
    <row r="28" spans="1:33" ht="21.95" customHeight="1" x14ac:dyDescent="0.25">
      <c r="A28" s="50"/>
      <c r="B28" s="50"/>
      <c r="C28" s="51"/>
      <c r="D28"/>
      <c r="E28" s="22" t="s">
        <v>23</v>
      </c>
      <c r="F28" s="2">
        <v>38.729999999999997</v>
      </c>
      <c r="G28" s="2">
        <v>38.729999999999997</v>
      </c>
      <c r="H28">
        <v>0</v>
      </c>
      <c r="I28" s="2">
        <v>0</v>
      </c>
      <c r="J28" s="2">
        <v>0</v>
      </c>
      <c r="K28" s="2">
        <v>0</v>
      </c>
      <c r="L28" s="132">
        <v>0</v>
      </c>
      <c r="M28" s="2">
        <v>171.89999999999964</v>
      </c>
      <c r="N28">
        <v>0</v>
      </c>
      <c r="P28" s="132">
        <v>0</v>
      </c>
      <c r="Q28" s="132">
        <v>1.14E-2</v>
      </c>
      <c r="W28" s="885"/>
      <c r="X28" s="885"/>
      <c r="Y28" s="655"/>
      <c r="AC28"/>
      <c r="AD28"/>
      <c r="AE28"/>
      <c r="AF28"/>
      <c r="AG28"/>
    </row>
    <row r="29" spans="1:33" ht="21.95" customHeight="1" x14ac:dyDescent="0.25">
      <c r="A29" s="51"/>
      <c r="B29" s="51"/>
      <c r="C29" s="51"/>
      <c r="D29"/>
      <c r="E29" s="22" t="s">
        <v>318</v>
      </c>
      <c r="F29" s="2">
        <v>7.78</v>
      </c>
      <c r="G29" s="2">
        <v>7.78</v>
      </c>
      <c r="H29">
        <v>0</v>
      </c>
      <c r="I29" s="2">
        <v>0</v>
      </c>
      <c r="J29" s="2">
        <v>0</v>
      </c>
      <c r="K29" s="2">
        <v>-1184.9399999999987</v>
      </c>
      <c r="L29" s="132">
        <v>0</v>
      </c>
      <c r="M29" s="2">
        <v>98.479999999995925</v>
      </c>
      <c r="N29">
        <v>0</v>
      </c>
      <c r="P29" s="132">
        <v>0</v>
      </c>
      <c r="Q29" s="132">
        <v>2.06E-2</v>
      </c>
      <c r="R29" s="2">
        <v>24.3125</v>
      </c>
      <c r="T29" s="48"/>
      <c r="W29" s="885"/>
      <c r="X29" s="885"/>
      <c r="Y29" s="655"/>
    </row>
    <row r="30" spans="1:33" ht="21.95" customHeight="1" x14ac:dyDescent="0.25">
      <c r="A30" s="58"/>
      <c r="B30" s="59"/>
      <c r="C30" s="58"/>
      <c r="D30"/>
      <c r="E30" s="22" t="s">
        <v>1346</v>
      </c>
      <c r="F30" s="2">
        <v>55.1</v>
      </c>
      <c r="G30" s="2">
        <v>55.1</v>
      </c>
      <c r="H30">
        <v>0</v>
      </c>
      <c r="I30" s="2">
        <v>0</v>
      </c>
      <c r="J30" s="2">
        <v>0</v>
      </c>
      <c r="K30" s="2">
        <v>0</v>
      </c>
      <c r="L30" s="132">
        <v>0</v>
      </c>
      <c r="M30" s="2">
        <v>264.92000000000007</v>
      </c>
      <c r="N30">
        <v>0</v>
      </c>
      <c r="P30" s="132">
        <v>3.4200000000000001E-2</v>
      </c>
      <c r="Q30" s="132">
        <v>0</v>
      </c>
      <c r="W30" s="885"/>
      <c r="X30" s="885"/>
      <c r="Y30" s="655"/>
      <c r="Z30" s="885"/>
    </row>
    <row r="31" spans="1:33" ht="21.95" customHeight="1" x14ac:dyDescent="0.25">
      <c r="A31" s="50"/>
      <c r="B31" s="50"/>
      <c r="C31" s="51"/>
      <c r="D31"/>
      <c r="E31" s="22" t="s">
        <v>292</v>
      </c>
      <c r="F31" s="2">
        <v>46.98</v>
      </c>
      <c r="G31" s="2">
        <v>46.98</v>
      </c>
      <c r="H31">
        <v>0</v>
      </c>
      <c r="I31" s="2">
        <v>0</v>
      </c>
      <c r="J31" s="2">
        <v>0</v>
      </c>
      <c r="K31" s="2">
        <v>0</v>
      </c>
      <c r="L31" s="132">
        <v>0</v>
      </c>
      <c r="M31" s="2">
        <v>910.79999999999927</v>
      </c>
      <c r="N31">
        <v>0</v>
      </c>
      <c r="P31" s="132">
        <v>2.87E-2</v>
      </c>
      <c r="Q31" s="132">
        <v>2.0400000000000001E-2</v>
      </c>
      <c r="T31" s="279"/>
      <c r="W31" s="885"/>
      <c r="X31" s="885"/>
      <c r="Y31" s="655"/>
      <c r="Z31" s="885"/>
    </row>
    <row r="32" spans="1:33" ht="21.95" customHeight="1" x14ac:dyDescent="0.25">
      <c r="A32" s="50"/>
      <c r="B32" s="50"/>
      <c r="C32" s="51"/>
      <c r="D32"/>
      <c r="E32" s="22" t="s">
        <v>670</v>
      </c>
      <c r="F32" s="2">
        <v>15.97</v>
      </c>
      <c r="G32" s="2">
        <v>15.97</v>
      </c>
      <c r="H32">
        <v>0</v>
      </c>
      <c r="I32" s="2">
        <v>0</v>
      </c>
      <c r="J32" s="2">
        <v>0</v>
      </c>
      <c r="K32" s="2">
        <v>0</v>
      </c>
      <c r="L32" s="132">
        <v>0</v>
      </c>
      <c r="M32" s="2">
        <v>557.94000000000005</v>
      </c>
      <c r="N32">
        <v>0</v>
      </c>
      <c r="P32" s="132">
        <v>4.0599999999999997E-2</v>
      </c>
      <c r="Q32" s="132">
        <v>5.4999999999999997E-3</v>
      </c>
      <c r="T32" s="48"/>
      <c r="W32" s="885"/>
      <c r="X32" s="885"/>
      <c r="Y32" s="655"/>
      <c r="AC32"/>
      <c r="AD32"/>
      <c r="AE32"/>
      <c r="AF32"/>
      <c r="AG32"/>
    </row>
    <row r="33" spans="1:33" ht="21.95" customHeight="1" x14ac:dyDescent="0.25">
      <c r="A33" s="50"/>
      <c r="B33" s="50"/>
      <c r="C33" s="51"/>
      <c r="D33"/>
      <c r="E33" s="22" t="s">
        <v>242</v>
      </c>
      <c r="F33" s="2">
        <v>86.65</v>
      </c>
      <c r="G33" s="2">
        <v>86.65</v>
      </c>
      <c r="H33">
        <v>0</v>
      </c>
      <c r="I33" s="2">
        <v>0</v>
      </c>
      <c r="J33" s="2">
        <v>0</v>
      </c>
      <c r="K33" s="2">
        <v>0</v>
      </c>
      <c r="L33" s="132">
        <v>0</v>
      </c>
      <c r="M33" s="2">
        <v>329.74000000000069</v>
      </c>
      <c r="N33">
        <v>0</v>
      </c>
      <c r="P33" s="132">
        <v>0</v>
      </c>
      <c r="Q33" s="132">
        <v>5.0000000000000001E-4</v>
      </c>
      <c r="T33" s="48"/>
      <c r="W33" s="885"/>
      <c r="X33" s="885"/>
      <c r="Y33" s="655"/>
    </row>
    <row r="34" spans="1:33" ht="21.95" customHeight="1" x14ac:dyDescent="0.25">
      <c r="A34" s="50"/>
      <c r="B34" s="50"/>
      <c r="C34" s="51"/>
      <c r="D34"/>
      <c r="E34" s="22" t="s">
        <v>649</v>
      </c>
      <c r="F34" s="2">
        <v>24.84</v>
      </c>
      <c r="G34" s="2">
        <v>24.84</v>
      </c>
      <c r="H34">
        <v>0</v>
      </c>
      <c r="I34" s="2">
        <v>0</v>
      </c>
      <c r="J34" s="2">
        <v>0</v>
      </c>
      <c r="K34" s="2">
        <v>0</v>
      </c>
      <c r="L34" s="132">
        <v>0</v>
      </c>
      <c r="M34" s="2">
        <v>309.26000000000022</v>
      </c>
      <c r="N34">
        <v>0</v>
      </c>
      <c r="P34" s="132">
        <v>8.8000000000000005E-3</v>
      </c>
      <c r="Q34" s="132">
        <v>6.0000000000000001E-3</v>
      </c>
      <c r="T34" s="48"/>
      <c r="W34" s="885"/>
      <c r="X34" s="885"/>
      <c r="Y34" s="655"/>
    </row>
    <row r="35" spans="1:33" ht="21.95" customHeight="1" x14ac:dyDescent="0.25">
      <c r="A35" s="50"/>
      <c r="B35" s="50"/>
      <c r="C35" s="50"/>
      <c r="D35"/>
      <c r="E35" s="22" t="s">
        <v>62</v>
      </c>
      <c r="F35" s="2">
        <v>231.68</v>
      </c>
      <c r="G35" s="2">
        <v>231.68</v>
      </c>
      <c r="H35">
        <v>0</v>
      </c>
      <c r="I35" s="2">
        <v>0</v>
      </c>
      <c r="J35" s="2">
        <v>0</v>
      </c>
      <c r="K35" s="2">
        <v>0</v>
      </c>
      <c r="L35" s="132">
        <v>0</v>
      </c>
      <c r="M35" s="2">
        <v>1659.3600000000079</v>
      </c>
      <c r="N35">
        <v>0</v>
      </c>
      <c r="P35" s="132">
        <v>0</v>
      </c>
      <c r="T35" s="48"/>
      <c r="W35" s="885"/>
      <c r="X35" s="885"/>
      <c r="Y35" s="655"/>
      <c r="Z35" s="885"/>
    </row>
    <row r="36" spans="1:33" ht="21.95" customHeight="1" x14ac:dyDescent="0.25">
      <c r="A36" s="51"/>
      <c r="B36" s="150"/>
      <c r="C36" s="270"/>
      <c r="D36"/>
      <c r="E36" s="22" t="s">
        <v>1371</v>
      </c>
      <c r="F36" s="2">
        <v>28.24</v>
      </c>
      <c r="G36" s="2">
        <v>28.24</v>
      </c>
      <c r="H36">
        <v>0</v>
      </c>
      <c r="I36" s="2">
        <v>0</v>
      </c>
      <c r="J36" s="2">
        <v>0</v>
      </c>
      <c r="K36" s="2">
        <v>0</v>
      </c>
      <c r="L36" s="132">
        <v>0</v>
      </c>
      <c r="M36" s="2">
        <v>937.36999999999534</v>
      </c>
      <c r="N36">
        <v>0</v>
      </c>
      <c r="P36" s="132">
        <v>0</v>
      </c>
      <c r="Q36" s="132">
        <v>1.9099999999999999E-2</v>
      </c>
      <c r="W36" s="885"/>
      <c r="X36" s="885"/>
      <c r="Y36" s="655"/>
      <c r="AC36"/>
      <c r="AD36"/>
      <c r="AE36"/>
      <c r="AF36"/>
      <c r="AG36"/>
    </row>
    <row r="37" spans="1:33" ht="21.95" customHeight="1" x14ac:dyDescent="0.25">
      <c r="A37" s="50"/>
      <c r="B37" s="50"/>
      <c r="C37" s="51"/>
      <c r="D37"/>
      <c r="E37" s="22" t="s">
        <v>658</v>
      </c>
      <c r="F37" s="2">
        <v>274.10000000000002</v>
      </c>
      <c r="G37" s="2">
        <v>274.10000000000002</v>
      </c>
      <c r="H37">
        <v>0</v>
      </c>
      <c r="I37" s="2">
        <v>0</v>
      </c>
      <c r="J37" s="2">
        <v>0</v>
      </c>
      <c r="K37" s="2">
        <v>1550.08</v>
      </c>
      <c r="L37" s="132">
        <v>0</v>
      </c>
      <c r="M37" s="2">
        <v>1693.1100000000001</v>
      </c>
      <c r="N37">
        <v>0</v>
      </c>
      <c r="O37" t="s">
        <v>1345</v>
      </c>
      <c r="P37" s="132">
        <v>1.8241517694272162E-3</v>
      </c>
      <c r="Q37" s="132">
        <v>1.23E-2</v>
      </c>
      <c r="R37" s="2">
        <v>39.956268221574348</v>
      </c>
      <c r="W37" s="885"/>
      <c r="X37" s="885"/>
      <c r="Y37" s="655"/>
    </row>
    <row r="38" spans="1:33" ht="21.95" customHeight="1" x14ac:dyDescent="0.25">
      <c r="A38" s="50"/>
      <c r="B38" s="50"/>
      <c r="C38" s="51"/>
      <c r="D38"/>
      <c r="E38" s="22" t="s">
        <v>10</v>
      </c>
      <c r="F38" s="2">
        <v>17.52</v>
      </c>
      <c r="G38" s="2">
        <v>17.52</v>
      </c>
      <c r="H38">
        <v>0</v>
      </c>
      <c r="I38" s="2">
        <v>0</v>
      </c>
      <c r="J38" s="2">
        <v>0</v>
      </c>
      <c r="K38" s="2">
        <v>0</v>
      </c>
      <c r="L38" s="132">
        <v>0</v>
      </c>
      <c r="M38" s="2">
        <v>1128.3800000000047</v>
      </c>
      <c r="N38">
        <v>0</v>
      </c>
      <c r="P38" s="132">
        <v>1.2500000000000001E-2</v>
      </c>
      <c r="Q38" s="132">
        <v>-8.0000000000000004E-4</v>
      </c>
      <c r="W38" s="885"/>
      <c r="X38" s="885"/>
      <c r="Y38" s="655"/>
    </row>
    <row r="39" spans="1:33" ht="21.95" customHeight="1" x14ac:dyDescent="0.25">
      <c r="A39" s="51"/>
      <c r="B39" s="51"/>
      <c r="C39" s="51"/>
      <c r="D39"/>
      <c r="E39" s="22" t="s">
        <v>712</v>
      </c>
      <c r="F39" s="2">
        <v>287.45</v>
      </c>
      <c r="G39" s="2">
        <v>287.45</v>
      </c>
      <c r="H39">
        <v>0</v>
      </c>
      <c r="I39" s="2">
        <v>0</v>
      </c>
      <c r="J39" s="2">
        <v>0</v>
      </c>
      <c r="K39" s="2">
        <v>0</v>
      </c>
      <c r="L39" s="132">
        <v>0</v>
      </c>
      <c r="M39" s="2">
        <v>843.18000000000029</v>
      </c>
      <c r="N39">
        <v>0</v>
      </c>
      <c r="P39" s="132">
        <v>2.8E-3</v>
      </c>
      <c r="Q39" s="132">
        <v>1.3899999999999999E-2</v>
      </c>
      <c r="T39" s="48"/>
      <c r="W39" s="885"/>
      <c r="X39" s="885"/>
      <c r="Y39" s="655"/>
      <c r="AC39"/>
      <c r="AD39"/>
      <c r="AE39"/>
      <c r="AF39"/>
      <c r="AG39"/>
    </row>
    <row r="40" spans="1:33" ht="21.95" customHeight="1" x14ac:dyDescent="0.25">
      <c r="A40" s="50"/>
      <c r="B40" s="50"/>
      <c r="C40" s="51"/>
      <c r="D40"/>
      <c r="E40" s="22" t="s">
        <v>1323</v>
      </c>
      <c r="F40" s="2">
        <v>46.27</v>
      </c>
      <c r="G40" s="2">
        <v>46.27</v>
      </c>
      <c r="H40">
        <v>0</v>
      </c>
      <c r="I40" s="2">
        <v>0</v>
      </c>
      <c r="J40" s="2">
        <v>0</v>
      </c>
      <c r="K40" s="2">
        <v>229.9399999999996</v>
      </c>
      <c r="L40" s="132">
        <v>0</v>
      </c>
      <c r="M40" s="2">
        <v>229.9399999999996</v>
      </c>
      <c r="N40">
        <v>0</v>
      </c>
      <c r="O40" t="s">
        <v>1344</v>
      </c>
      <c r="P40" s="132">
        <v>2.4966500972552409E-2</v>
      </c>
      <c r="Q40" s="132">
        <v>2.4500000000000001E-2</v>
      </c>
      <c r="T40" s="48"/>
      <c r="W40" s="885"/>
      <c r="X40" s="885"/>
      <c r="Y40" s="655"/>
    </row>
    <row r="41" spans="1:33" ht="21.95" customHeight="1" x14ac:dyDescent="0.25">
      <c r="A41" s="50"/>
      <c r="B41" s="50"/>
      <c r="C41" s="51"/>
      <c r="D41"/>
      <c r="E41" s="22" t="s">
        <v>656</v>
      </c>
      <c r="F41" s="2">
        <v>136.59</v>
      </c>
      <c r="G41" s="2">
        <v>136.59</v>
      </c>
      <c r="H41">
        <v>0</v>
      </c>
      <c r="I41" s="2">
        <v>0</v>
      </c>
      <c r="J41" s="2">
        <v>0</v>
      </c>
      <c r="K41" s="2">
        <v>2714.0600000000013</v>
      </c>
      <c r="L41" s="132">
        <v>0</v>
      </c>
      <c r="M41" s="2">
        <v>2714.0600000000013</v>
      </c>
      <c r="N41">
        <v>0</v>
      </c>
      <c r="P41" s="132">
        <v>2.8E-3</v>
      </c>
      <c r="Q41" s="132">
        <v>1.29E-2</v>
      </c>
      <c r="R41" s="2">
        <v>20.417040358744394</v>
      </c>
      <c r="T41" s="48"/>
      <c r="W41" s="885"/>
      <c r="X41" s="885"/>
      <c r="Y41" s="655"/>
    </row>
    <row r="42" spans="1:33" ht="21.95" customHeight="1" x14ac:dyDescent="0.25">
      <c r="A42" s="50"/>
      <c r="B42" s="51"/>
      <c r="C42" s="51"/>
      <c r="D42"/>
      <c r="E42" s="22" t="s">
        <v>710</v>
      </c>
      <c r="F42" s="2">
        <v>1091.74</v>
      </c>
      <c r="G42" s="2">
        <v>1091.74</v>
      </c>
      <c r="H42">
        <v>0</v>
      </c>
      <c r="I42" s="2">
        <v>0</v>
      </c>
      <c r="J42" s="2">
        <v>0</v>
      </c>
      <c r="K42" s="2">
        <v>0</v>
      </c>
      <c r="L42" s="132">
        <v>0</v>
      </c>
      <c r="M42" s="2">
        <v>559.89000000000033</v>
      </c>
      <c r="N42">
        <v>0</v>
      </c>
      <c r="P42" s="132">
        <v>0</v>
      </c>
      <c r="Q42" s="132">
        <v>-8.0000000000000004E-4</v>
      </c>
      <c r="W42" s="885"/>
      <c r="X42" s="885"/>
      <c r="Y42" s="655"/>
      <c r="Z42" s="885"/>
    </row>
    <row r="43" spans="1:33" ht="21.95" customHeight="1" x14ac:dyDescent="0.25">
      <c r="A43" s="50"/>
      <c r="B43" s="51"/>
      <c r="C43" s="51"/>
      <c r="D43"/>
      <c r="E43" s="22" t="s">
        <v>798</v>
      </c>
      <c r="F43" s="2">
        <v>817.2</v>
      </c>
      <c r="G43" s="2">
        <v>817.2</v>
      </c>
      <c r="H43">
        <v>0</v>
      </c>
      <c r="I43" s="2">
        <v>0</v>
      </c>
      <c r="J43" s="2">
        <v>0</v>
      </c>
      <c r="K43" s="2">
        <v>0</v>
      </c>
      <c r="L43" s="132">
        <v>0</v>
      </c>
      <c r="M43" s="2">
        <v>1264.8599999999997</v>
      </c>
      <c r="N43">
        <v>0</v>
      </c>
      <c r="P43" s="132">
        <v>0</v>
      </c>
      <c r="Q43" s="132">
        <v>1.7899999999999999E-2</v>
      </c>
      <c r="W43" s="885"/>
      <c r="X43" s="885"/>
      <c r="Y43" s="655"/>
      <c r="Z43" s="885"/>
    </row>
    <row r="44" spans="1:33" ht="21.95" customHeight="1" x14ac:dyDescent="0.25">
      <c r="A44" s="50"/>
      <c r="B44" s="50"/>
      <c r="C44" s="51"/>
      <c r="D44"/>
      <c r="E44" s="22" t="s">
        <v>1280</v>
      </c>
      <c r="F44" s="2">
        <v>28.88</v>
      </c>
      <c r="G44" s="2">
        <v>28.88</v>
      </c>
      <c r="H44">
        <v>0</v>
      </c>
      <c r="I44" s="2">
        <v>0</v>
      </c>
      <c r="J44" s="2">
        <v>0</v>
      </c>
      <c r="K44" s="2">
        <v>863.92000000000007</v>
      </c>
      <c r="L44" s="132">
        <v>0</v>
      </c>
      <c r="M44" s="2">
        <v>863.92000000000007</v>
      </c>
      <c r="N44">
        <v>0</v>
      </c>
      <c r="P44" s="132">
        <v>0</v>
      </c>
      <c r="Q44" s="132">
        <v>-5.1000000000000004E-3</v>
      </c>
      <c r="W44" s="655"/>
      <c r="X44" s="885"/>
      <c r="Y44" s="655"/>
    </row>
    <row r="45" spans="1:33" ht="21.95" customHeight="1" x14ac:dyDescent="0.25">
      <c r="A45" s="50"/>
      <c r="B45" s="50"/>
      <c r="C45" s="51"/>
      <c r="D45"/>
      <c r="E45" s="22" t="s">
        <v>1309</v>
      </c>
      <c r="F45" s="2">
        <v>31.02</v>
      </c>
      <c r="G45" s="2">
        <v>31.02</v>
      </c>
      <c r="H45">
        <v>0</v>
      </c>
      <c r="I45" s="2">
        <v>0</v>
      </c>
      <c r="J45" s="2">
        <v>0</v>
      </c>
      <c r="K45" s="2">
        <v>593.93000000000029</v>
      </c>
      <c r="L45" s="132">
        <v>0</v>
      </c>
      <c r="M45" s="2">
        <v>593.93000000000029</v>
      </c>
      <c r="N45">
        <v>0</v>
      </c>
      <c r="O45" t="s">
        <v>1349</v>
      </c>
      <c r="P45" s="132">
        <v>0</v>
      </c>
      <c r="Q45" s="132">
        <v>-4.4000000000000003E-3</v>
      </c>
      <c r="R45" s="2">
        <v>7.0499999999999989</v>
      </c>
      <c r="W45" s="885"/>
      <c r="X45" s="885"/>
      <c r="Y45" s="885"/>
    </row>
    <row r="46" spans="1:33" ht="21.95" customHeight="1" x14ac:dyDescent="0.25">
      <c r="A46" s="50"/>
      <c r="B46" s="51"/>
      <c r="C46" s="51"/>
      <c r="D46"/>
      <c r="E46" s="22" t="s">
        <v>1315</v>
      </c>
      <c r="F46" s="2">
        <v>75.92</v>
      </c>
      <c r="G46" s="2">
        <v>75.92</v>
      </c>
      <c r="H46">
        <v>0</v>
      </c>
      <c r="I46" s="2">
        <v>0</v>
      </c>
      <c r="J46" s="2">
        <v>0</v>
      </c>
      <c r="K46" s="2">
        <v>117.11999999999898</v>
      </c>
      <c r="L46" s="132">
        <v>0</v>
      </c>
      <c r="M46" s="2">
        <v>117.11999999999898</v>
      </c>
      <c r="N46">
        <v>0</v>
      </c>
      <c r="O46" t="s">
        <v>1350</v>
      </c>
      <c r="P46" s="132">
        <v>1.1591148577449946E-2</v>
      </c>
      <c r="Q46" s="132">
        <v>8.6E-3</v>
      </c>
      <c r="R46" s="2">
        <v>17.254545454545454</v>
      </c>
      <c r="S46" s="29">
        <v>43436</v>
      </c>
      <c r="T46" s="48"/>
      <c r="W46" s="885"/>
      <c r="X46" s="885"/>
      <c r="Y46" s="885"/>
    </row>
    <row r="47" spans="1:33" ht="21.95" customHeight="1" x14ac:dyDescent="0.25">
      <c r="A47" s="50"/>
      <c r="B47" s="50"/>
      <c r="C47" s="51"/>
      <c r="D47"/>
      <c r="E47" s="22" t="s">
        <v>261</v>
      </c>
      <c r="F47" s="2">
        <v>32.99</v>
      </c>
      <c r="G47" s="2">
        <v>32.99</v>
      </c>
      <c r="H47">
        <v>0</v>
      </c>
      <c r="I47" s="2">
        <v>0</v>
      </c>
      <c r="J47" s="2">
        <v>0</v>
      </c>
      <c r="K47" s="2">
        <v>0</v>
      </c>
      <c r="L47" s="132">
        <v>0</v>
      </c>
      <c r="M47" s="2">
        <v>98.449999999999818</v>
      </c>
      <c r="N47">
        <v>0</v>
      </c>
      <c r="P47" s="132">
        <v>1.11E-2</v>
      </c>
      <c r="Q47" s="132">
        <v>3.0999999999999999E-3</v>
      </c>
      <c r="W47" s="885"/>
      <c r="X47" s="885"/>
      <c r="Y47" s="655"/>
    </row>
    <row r="48" spans="1:33" ht="21.95" customHeight="1" x14ac:dyDescent="0.25">
      <c r="A48" s="50"/>
      <c r="B48" s="50"/>
      <c r="C48" s="51"/>
      <c r="D48"/>
      <c r="E48" s="22" t="s">
        <v>1281</v>
      </c>
      <c r="F48" s="2">
        <v>156</v>
      </c>
      <c r="G48" s="2">
        <v>156</v>
      </c>
      <c r="H48">
        <v>0</v>
      </c>
      <c r="I48" s="2">
        <v>0</v>
      </c>
      <c r="J48" s="2">
        <v>0</v>
      </c>
      <c r="K48" s="2">
        <v>173.36000000000058</v>
      </c>
      <c r="L48" s="132">
        <v>0</v>
      </c>
      <c r="M48" s="2">
        <v>173.36000000000058</v>
      </c>
      <c r="N48">
        <v>0</v>
      </c>
      <c r="O48" t="s">
        <v>1343</v>
      </c>
      <c r="P48" s="132">
        <v>0</v>
      </c>
      <c r="Q48" s="132">
        <v>4.1999999999999997E-3</v>
      </c>
      <c r="W48" s="885"/>
      <c r="X48" s="885"/>
      <c r="Y48" s="655"/>
    </row>
    <row r="49" spans="1:33" ht="21.95" customHeight="1" x14ac:dyDescent="0.25">
      <c r="A49" s="50"/>
      <c r="B49" s="50"/>
      <c r="C49" s="50"/>
      <c r="D49"/>
      <c r="E49" s="22" t="s">
        <v>1329</v>
      </c>
      <c r="F49" s="2">
        <v>44.93</v>
      </c>
      <c r="G49" s="2">
        <v>44.93</v>
      </c>
      <c r="H49">
        <v>0</v>
      </c>
      <c r="I49" s="2">
        <v>0</v>
      </c>
      <c r="J49" s="2">
        <v>0</v>
      </c>
      <c r="K49" s="2">
        <v>-0.63999999999987267</v>
      </c>
      <c r="L49" s="132">
        <v>0</v>
      </c>
      <c r="M49" s="2">
        <v>-0.63999999999987267</v>
      </c>
      <c r="N49">
        <v>0</v>
      </c>
      <c r="P49" s="132">
        <v>1.958602270198086E-2</v>
      </c>
      <c r="Q49" s="132">
        <v>1.2699999999999999E-2</v>
      </c>
      <c r="R49" s="2">
        <v>10.211363636363636</v>
      </c>
      <c r="T49" s="48"/>
      <c r="W49" s="885"/>
      <c r="X49" s="885"/>
      <c r="Y49" s="655"/>
    </row>
    <row r="50" spans="1:33" ht="21.95" customHeight="1" x14ac:dyDescent="0.25">
      <c r="A50" s="50"/>
      <c r="B50" s="50"/>
      <c r="C50" s="51"/>
      <c r="D50"/>
      <c r="E50" s="22" t="s">
        <v>1314</v>
      </c>
      <c r="F50" s="2">
        <v>22.54</v>
      </c>
      <c r="G50" s="2">
        <v>22.54</v>
      </c>
      <c r="H50">
        <v>0</v>
      </c>
      <c r="I50" s="2">
        <v>0</v>
      </c>
      <c r="J50" s="2">
        <v>0</v>
      </c>
      <c r="K50" s="2">
        <v>718.7599999999984</v>
      </c>
      <c r="L50" s="132">
        <v>0</v>
      </c>
      <c r="M50" s="2">
        <v>718.7599999999984</v>
      </c>
      <c r="N50">
        <v>0</v>
      </c>
      <c r="O50" t="s">
        <v>1355</v>
      </c>
      <c r="P50" s="132">
        <v>1.419698314108252E-2</v>
      </c>
      <c r="Q50" s="132">
        <v>-8.8999999999999999E-3</v>
      </c>
      <c r="W50" s="885"/>
      <c r="X50" s="885"/>
      <c r="Y50" s="655"/>
    </row>
    <row r="51" spans="1:33" ht="21.95" customHeight="1" x14ac:dyDescent="0.25">
      <c r="A51" s="50"/>
      <c r="B51" s="51"/>
      <c r="C51" s="51"/>
      <c r="D51"/>
      <c r="E51" s="22" t="s">
        <v>1327</v>
      </c>
      <c r="F51" s="2">
        <v>13.47</v>
      </c>
      <c r="G51" s="2">
        <v>13.47</v>
      </c>
      <c r="H51">
        <v>0</v>
      </c>
      <c r="I51" s="2">
        <v>0</v>
      </c>
      <c r="J51" s="2">
        <v>0</v>
      </c>
      <c r="K51" s="2">
        <v>450.96000000000004</v>
      </c>
      <c r="L51" s="132">
        <v>0</v>
      </c>
      <c r="M51" s="2">
        <v>450.96000000000004</v>
      </c>
      <c r="N51">
        <v>0</v>
      </c>
      <c r="O51" t="s">
        <v>1373</v>
      </c>
      <c r="P51" s="132">
        <v>8.5760950259836669E-2</v>
      </c>
      <c r="Q51" s="132">
        <v>3.7900000000000003E-2</v>
      </c>
      <c r="T51" s="48"/>
      <c r="W51" s="885"/>
      <c r="X51" s="885"/>
      <c r="Y51" s="655"/>
    </row>
    <row r="52" spans="1:33" ht="21.95" customHeight="1" x14ac:dyDescent="0.25">
      <c r="A52" s="50"/>
      <c r="B52" s="50"/>
      <c r="C52" s="50"/>
      <c r="D52"/>
      <c r="E52" s="22" t="s">
        <v>938</v>
      </c>
      <c r="F52" s="2">
        <v>52.33</v>
      </c>
      <c r="G52" s="2">
        <v>52.33</v>
      </c>
      <c r="H52">
        <v>0</v>
      </c>
      <c r="I52" s="2">
        <v>0</v>
      </c>
      <c r="J52" s="2">
        <v>0</v>
      </c>
      <c r="K52" s="2">
        <v>86.249999999996362</v>
      </c>
      <c r="L52" s="132">
        <v>0</v>
      </c>
      <c r="M52" s="2">
        <v>86.249999999996362</v>
      </c>
      <c r="N52">
        <v>0</v>
      </c>
      <c r="O52" t="s">
        <v>1357</v>
      </c>
      <c r="P52" s="132">
        <v>6.688324097076247E-3</v>
      </c>
      <c r="Q52" s="132">
        <v>0</v>
      </c>
      <c r="R52" s="2">
        <v>25.219277108433733</v>
      </c>
      <c r="S52" s="29">
        <v>43425</v>
      </c>
      <c r="T52" s="48"/>
      <c r="W52" s="885"/>
      <c r="X52" s="885"/>
      <c r="Y52" s="885"/>
      <c r="AC52"/>
      <c r="AD52"/>
      <c r="AE52"/>
      <c r="AF52"/>
      <c r="AG52"/>
    </row>
    <row r="53" spans="1:33" ht="21.95" customHeight="1" x14ac:dyDescent="0.25">
      <c r="A53" s="51"/>
      <c r="B53" s="150"/>
      <c r="C53" s="270"/>
      <c r="D53"/>
      <c r="E53" s="22" t="s">
        <v>1366</v>
      </c>
      <c r="F53" s="2">
        <v>46.66</v>
      </c>
      <c r="G53" s="2">
        <v>46.66</v>
      </c>
      <c r="H53">
        <v>0</v>
      </c>
      <c r="I53" s="2">
        <v>0</v>
      </c>
      <c r="J53" s="2">
        <v>0</v>
      </c>
      <c r="K53" s="2">
        <v>469.9399999999996</v>
      </c>
      <c r="L53" s="132">
        <v>0</v>
      </c>
      <c r="M53" s="2">
        <v>469.9399999999996</v>
      </c>
      <c r="N53">
        <v>0</v>
      </c>
      <c r="P53" s="132">
        <v>7.286755250750108E-3</v>
      </c>
      <c r="Q53" s="132">
        <v>-8.6999999999999994E-3</v>
      </c>
      <c r="T53" s="48"/>
      <c r="W53" s="885"/>
      <c r="X53" s="885"/>
      <c r="Y53" s="655"/>
      <c r="Z53" s="885"/>
      <c r="AC53"/>
      <c r="AD53"/>
      <c r="AE53" s="2"/>
      <c r="AF53"/>
      <c r="AG53"/>
    </row>
    <row r="54" spans="1:33" ht="21.95" customHeight="1" x14ac:dyDescent="0.25">
      <c r="A54" s="50"/>
      <c r="B54" s="50"/>
      <c r="C54" s="51"/>
      <c r="D54"/>
      <c r="E54" s="22" t="s">
        <v>1295</v>
      </c>
      <c r="F54" s="2">
        <v>87.12</v>
      </c>
      <c r="G54" s="2">
        <v>87.12</v>
      </c>
      <c r="H54">
        <v>0</v>
      </c>
      <c r="I54" s="2">
        <v>0</v>
      </c>
      <c r="J54" s="2">
        <v>0</v>
      </c>
      <c r="K54" s="2">
        <v>74.930000000000291</v>
      </c>
      <c r="L54" s="132">
        <v>0</v>
      </c>
      <c r="M54" s="2">
        <v>74.930000000000291</v>
      </c>
      <c r="N54">
        <v>0</v>
      </c>
      <c r="O54" t="s">
        <v>1354</v>
      </c>
      <c r="P54" s="132">
        <v>2.0661157024793389E-2</v>
      </c>
      <c r="Q54" s="132">
        <v>-6.9999999999999999E-4</v>
      </c>
      <c r="W54" s="885"/>
      <c r="X54" s="885"/>
      <c r="Y54" s="655"/>
    </row>
    <row r="55" spans="1:33" ht="21.95" customHeight="1" x14ac:dyDescent="0.25">
      <c r="A55" s="50"/>
      <c r="B55" s="51"/>
      <c r="C55" s="51"/>
      <c r="D55"/>
      <c r="E55" s="22" t="s">
        <v>1321</v>
      </c>
      <c r="F55" s="2">
        <v>124.61</v>
      </c>
      <c r="G55" s="2">
        <v>124.61</v>
      </c>
      <c r="H55">
        <v>0</v>
      </c>
      <c r="I55" s="2">
        <v>0</v>
      </c>
      <c r="J55" s="2">
        <v>0</v>
      </c>
      <c r="K55" s="2">
        <v>94.199999999999818</v>
      </c>
      <c r="L55" s="132">
        <v>0</v>
      </c>
      <c r="M55" s="2">
        <v>94.199999999999818</v>
      </c>
      <c r="N55">
        <v>0</v>
      </c>
      <c r="O55" t="s">
        <v>1339</v>
      </c>
      <c r="P55" s="132">
        <v>7.0620335446593373E-3</v>
      </c>
      <c r="Q55" s="132">
        <v>3.9100000000000003E-2</v>
      </c>
      <c r="R55" s="2">
        <v>28.320454545454542</v>
      </c>
      <c r="V55" s="2"/>
      <c r="W55" s="655"/>
      <c r="X55" s="885"/>
      <c r="Y55" s="655"/>
    </row>
    <row r="56" spans="1:33" ht="21.95" customHeight="1" x14ac:dyDescent="0.25">
      <c r="A56" s="50"/>
      <c r="B56" s="50"/>
      <c r="C56" s="51"/>
      <c r="D56"/>
      <c r="E56" s="22" t="s">
        <v>46</v>
      </c>
      <c r="F56" s="2">
        <v>12.44</v>
      </c>
      <c r="G56" s="2">
        <v>12.44</v>
      </c>
      <c r="H56">
        <v>0</v>
      </c>
      <c r="I56" s="2">
        <v>0</v>
      </c>
      <c r="J56" s="2">
        <v>0</v>
      </c>
      <c r="K56" s="2">
        <v>470.39999999999964</v>
      </c>
      <c r="L56" s="132">
        <v>0</v>
      </c>
      <c r="M56" s="2">
        <v>470.39999999999964</v>
      </c>
      <c r="N56">
        <v>0</v>
      </c>
      <c r="O56" t="s">
        <v>1372</v>
      </c>
      <c r="P56" s="132">
        <v>2.0096463022508039E-2</v>
      </c>
      <c r="Q56" s="132">
        <v>4.7E-2</v>
      </c>
      <c r="R56" s="2">
        <v>9.2148148148148135</v>
      </c>
      <c r="S56" s="29">
        <v>43461</v>
      </c>
      <c r="T56" s="48"/>
      <c r="Y56" s="885"/>
      <c r="Z56" s="885"/>
    </row>
    <row r="57" spans="1:33" ht="21.95" customHeight="1" x14ac:dyDescent="0.25">
      <c r="A57" s="50"/>
      <c r="B57" s="50"/>
      <c r="C57" s="51"/>
      <c r="D57"/>
      <c r="E57" s="22" t="s">
        <v>1016</v>
      </c>
      <c r="F57" s="2">
        <v>60.21</v>
      </c>
      <c r="G57" s="2">
        <v>60.21</v>
      </c>
      <c r="H57">
        <v>0</v>
      </c>
      <c r="I57" s="2">
        <v>0</v>
      </c>
      <c r="J57" s="2">
        <v>0</v>
      </c>
      <c r="K57" s="2">
        <v>458.44000000000051</v>
      </c>
      <c r="L57" s="132">
        <v>0</v>
      </c>
      <c r="M57" s="2">
        <v>458.44000000000051</v>
      </c>
      <c r="N57">
        <v>0</v>
      </c>
      <c r="P57" s="132">
        <v>2.4912805181863479E-2</v>
      </c>
      <c r="Q57" s="132">
        <v>4.1999999999999997E-3</v>
      </c>
      <c r="W57" s="885"/>
      <c r="X57" s="885"/>
      <c r="Y57" s="885"/>
    </row>
    <row r="58" spans="1:33" ht="21.95" customHeight="1" x14ac:dyDescent="0.25">
      <c r="A58" s="50"/>
      <c r="B58" s="50"/>
      <c r="C58" s="51"/>
      <c r="D58"/>
      <c r="E58" s="22" t="s">
        <v>194</v>
      </c>
      <c r="F58" s="2">
        <v>8.9600000000000009</v>
      </c>
      <c r="G58" s="2">
        <v>8.9600000000000009</v>
      </c>
      <c r="H58">
        <v>0</v>
      </c>
      <c r="I58" s="2">
        <v>0</v>
      </c>
      <c r="J58" s="2">
        <v>0</v>
      </c>
      <c r="K58" s="2">
        <v>0</v>
      </c>
      <c r="L58" s="132">
        <v>0</v>
      </c>
      <c r="M58" s="2">
        <v>495.20999999999913</v>
      </c>
      <c r="N58">
        <v>0</v>
      </c>
      <c r="P58" s="132">
        <v>5.1499999999999997E-2</v>
      </c>
      <c r="Q58" s="132">
        <v>-2.0500000000000001E-2</v>
      </c>
      <c r="T58" s="48"/>
      <c r="W58" s="885"/>
      <c r="X58" s="885"/>
      <c r="Y58" s="655"/>
    </row>
    <row r="59" spans="1:33" ht="21.95" customHeight="1" x14ac:dyDescent="0.25">
      <c r="A59" s="50"/>
      <c r="B59" s="51"/>
      <c r="C59" s="51"/>
      <c r="D59"/>
      <c r="E59" s="22" t="s">
        <v>264</v>
      </c>
      <c r="F59" s="2">
        <v>131.36000000000001</v>
      </c>
      <c r="G59" s="2">
        <v>131.36000000000001</v>
      </c>
      <c r="H59">
        <v>0</v>
      </c>
      <c r="I59" s="2">
        <v>0</v>
      </c>
      <c r="J59" s="2">
        <v>0</v>
      </c>
      <c r="K59" s="2">
        <v>765.82999999999993</v>
      </c>
      <c r="L59" s="132">
        <v>0</v>
      </c>
      <c r="M59" s="2">
        <v>920.60999999999967</v>
      </c>
      <c r="N59">
        <v>0</v>
      </c>
      <c r="P59" s="132">
        <v>2.5700000000000001E-2</v>
      </c>
      <c r="Q59" s="132">
        <v>1.49E-2</v>
      </c>
      <c r="R59" s="2">
        <v>16.177339901477836</v>
      </c>
      <c r="T59" s="48"/>
      <c r="W59" s="655"/>
      <c r="X59" s="885"/>
      <c r="Y59" s="655"/>
    </row>
    <row r="60" spans="1:33" ht="21.95" customHeight="1" x14ac:dyDescent="0.25">
      <c r="A60" s="50"/>
      <c r="B60" s="51"/>
      <c r="C60" s="51"/>
      <c r="D60"/>
      <c r="E60" s="22" t="s">
        <v>932</v>
      </c>
      <c r="F60" s="2">
        <v>43.18</v>
      </c>
      <c r="G60" s="2">
        <v>43.18</v>
      </c>
      <c r="H60">
        <v>0</v>
      </c>
      <c r="I60" s="2">
        <v>0</v>
      </c>
      <c r="J60" s="2">
        <v>0</v>
      </c>
      <c r="K60" s="2">
        <v>1966.5599999999977</v>
      </c>
      <c r="L60" s="132">
        <v>0</v>
      </c>
      <c r="M60" s="2">
        <v>1966.5599999999977</v>
      </c>
      <c r="N60">
        <v>0</v>
      </c>
      <c r="O60" t="s">
        <v>1361</v>
      </c>
      <c r="P60" s="132">
        <v>1.7600741083835109E-2</v>
      </c>
      <c r="Q60" s="132">
        <v>1.11E-2</v>
      </c>
      <c r="R60" s="2">
        <v>17.271999999999998</v>
      </c>
      <c r="S60" s="29">
        <v>43366</v>
      </c>
      <c r="W60" s="885"/>
      <c r="X60" s="885"/>
      <c r="Y60" s="885"/>
    </row>
    <row r="61" spans="1:33" ht="21.95" customHeight="1" x14ac:dyDescent="0.25">
      <c r="A61" s="50"/>
      <c r="B61" s="50"/>
      <c r="C61" s="51"/>
      <c r="D61"/>
      <c r="E61" s="22" t="s">
        <v>933</v>
      </c>
      <c r="F61" s="2">
        <v>41.05</v>
      </c>
      <c r="G61" s="2">
        <v>41.05</v>
      </c>
      <c r="H61">
        <v>0</v>
      </c>
      <c r="I61" s="2">
        <v>0</v>
      </c>
      <c r="J61" s="2">
        <v>0</v>
      </c>
      <c r="K61" s="2">
        <v>500.88000000000011</v>
      </c>
      <c r="L61" s="132">
        <v>0</v>
      </c>
      <c r="M61" s="2">
        <v>500.88000000000011</v>
      </c>
      <c r="N61">
        <v>0</v>
      </c>
      <c r="P61" s="132">
        <v>1.5590742996345922E-2</v>
      </c>
      <c r="Q61" s="132">
        <v>6.7000000000000002E-3</v>
      </c>
      <c r="R61" s="2">
        <v>5.5623306233062326</v>
      </c>
      <c r="T61" s="48"/>
      <c r="W61" s="885"/>
      <c r="X61" s="885"/>
      <c r="Y61" s="655"/>
      <c r="AC61"/>
      <c r="AD61"/>
      <c r="AE61"/>
      <c r="AF61"/>
      <c r="AG61"/>
    </row>
    <row r="62" spans="1:33" ht="21.95" customHeight="1" x14ac:dyDescent="0.25">
      <c r="A62" s="50"/>
      <c r="B62" s="50"/>
      <c r="C62" s="51"/>
      <c r="D62"/>
      <c r="E62" s="22" t="s">
        <v>17</v>
      </c>
      <c r="F62" s="2">
        <v>0</v>
      </c>
      <c r="G62" s="2">
        <v>0</v>
      </c>
      <c r="H62">
        <v>0</v>
      </c>
      <c r="I62" s="2">
        <v>0</v>
      </c>
      <c r="J62" s="2">
        <v>0</v>
      </c>
      <c r="K62" s="2">
        <v>-20818.210000000079</v>
      </c>
      <c r="M62" s="2">
        <v>-20818.210000000079</v>
      </c>
      <c r="N62">
        <v>0</v>
      </c>
      <c r="P62" s="132">
        <v>0</v>
      </c>
      <c r="Q62" s="132">
        <v>0</v>
      </c>
      <c r="W62" s="885"/>
      <c r="X62" s="885"/>
      <c r="Y62" s="655"/>
    </row>
    <row r="63" spans="1:33" ht="21.95" customHeight="1" x14ac:dyDescent="0.25">
      <c r="A63" s="50"/>
      <c r="B63" s="50"/>
      <c r="C63" s="51"/>
      <c r="D63"/>
      <c r="E63" s="22" t="s">
        <v>892</v>
      </c>
      <c r="F63" s="2">
        <v>258.88</v>
      </c>
      <c r="G63" s="2">
        <v>258.88</v>
      </c>
      <c r="H63">
        <v>0</v>
      </c>
      <c r="I63" s="2">
        <v>0</v>
      </c>
      <c r="J63" s="2">
        <v>0</v>
      </c>
      <c r="K63" s="2">
        <v>423.00000000000364</v>
      </c>
      <c r="L63" s="132">
        <v>0</v>
      </c>
      <c r="M63" s="2">
        <v>423.00000000000364</v>
      </c>
      <c r="N63">
        <v>0</v>
      </c>
      <c r="P63" s="132">
        <v>1.9900000000000001E-2</v>
      </c>
      <c r="Q63" s="132">
        <v>1.18E-2</v>
      </c>
      <c r="R63" s="2">
        <v>16.34</v>
      </c>
      <c r="T63" s="48"/>
      <c r="W63" s="885"/>
      <c r="X63" s="885"/>
      <c r="Y63" s="655"/>
    </row>
    <row r="64" spans="1:33" ht="21.95" customHeight="1" x14ac:dyDescent="0.25">
      <c r="A64" s="50"/>
      <c r="B64" s="50"/>
      <c r="C64" s="51"/>
      <c r="D64"/>
      <c r="E64" s="22" t="s">
        <v>300</v>
      </c>
      <c r="F64" s="2">
        <v>219.34</v>
      </c>
      <c r="G64" s="2">
        <v>219.34</v>
      </c>
      <c r="H64">
        <v>0</v>
      </c>
      <c r="I64" s="2">
        <v>0</v>
      </c>
      <c r="J64" s="2">
        <v>0</v>
      </c>
      <c r="K64" s="2">
        <v>0</v>
      </c>
      <c r="L64" s="132">
        <v>0</v>
      </c>
      <c r="M64" s="2">
        <v>720.56000000000131</v>
      </c>
      <c r="N64">
        <v>0</v>
      </c>
      <c r="P64" s="132">
        <v>0</v>
      </c>
      <c r="Q64" s="132">
        <v>1.83E-2</v>
      </c>
      <c r="T64" s="48"/>
      <c r="W64" s="885"/>
      <c r="X64" s="885"/>
      <c r="Y64" s="655"/>
    </row>
    <row r="65" spans="1:26" ht="21.95" customHeight="1" x14ac:dyDescent="0.25">
      <c r="A65" s="50"/>
      <c r="B65" s="50"/>
      <c r="C65" s="51"/>
      <c r="D65"/>
      <c r="E65" s="22" t="s">
        <v>668</v>
      </c>
      <c r="F65" s="2">
        <v>51.39</v>
      </c>
      <c r="G65" s="2">
        <v>51.39</v>
      </c>
      <c r="H65">
        <v>0</v>
      </c>
      <c r="I65" s="2">
        <v>0</v>
      </c>
      <c r="J65" s="2">
        <v>0</v>
      </c>
      <c r="K65" s="2">
        <v>0</v>
      </c>
      <c r="L65" s="132">
        <v>0</v>
      </c>
      <c r="M65" s="2">
        <v>329.55999999999949</v>
      </c>
      <c r="N65">
        <v>0</v>
      </c>
      <c r="P65" s="132">
        <v>1.78E-2</v>
      </c>
      <c r="Q65" s="132">
        <v>2.1499999999999998E-2</v>
      </c>
      <c r="W65" s="885"/>
      <c r="X65" s="885"/>
      <c r="Y65" s="655"/>
    </row>
    <row r="66" spans="1:26" ht="21.95" customHeight="1" x14ac:dyDescent="0.25">
      <c r="A66" s="50"/>
      <c r="B66" s="50"/>
      <c r="C66" s="51"/>
      <c r="D66"/>
      <c r="E66" s="22" t="s">
        <v>920</v>
      </c>
      <c r="F66" s="2">
        <v>38.799999999999997</v>
      </c>
      <c r="G66" s="2">
        <v>38.799999999999997</v>
      </c>
      <c r="H66">
        <v>0</v>
      </c>
      <c r="I66" s="2">
        <v>0</v>
      </c>
      <c r="J66" s="2">
        <v>0</v>
      </c>
      <c r="K66" s="2">
        <v>2227.6699999999946</v>
      </c>
      <c r="L66" s="132">
        <v>0</v>
      </c>
      <c r="M66" s="2">
        <v>2227.6699999999946</v>
      </c>
      <c r="N66">
        <v>0</v>
      </c>
      <c r="O66" t="s">
        <v>1251</v>
      </c>
      <c r="P66" s="132">
        <v>3.5567010309278349E-2</v>
      </c>
      <c r="Q66" s="132">
        <v>1.7600000000000001E-2</v>
      </c>
      <c r="R66" s="2">
        <v>8.8181818181818166</v>
      </c>
      <c r="S66" s="29">
        <v>43314</v>
      </c>
      <c r="W66" s="885"/>
      <c r="X66" s="885"/>
      <c r="Y66" s="655"/>
    </row>
    <row r="67" spans="1:26" ht="21.95" customHeight="1" x14ac:dyDescent="0.25">
      <c r="A67" s="50"/>
      <c r="B67" s="51"/>
      <c r="C67" s="51"/>
      <c r="D67"/>
      <c r="E67" s="22" t="s">
        <v>55</v>
      </c>
      <c r="F67" s="2">
        <v>63.14</v>
      </c>
      <c r="G67" s="2">
        <v>63.14</v>
      </c>
      <c r="H67">
        <v>0</v>
      </c>
      <c r="I67" s="2">
        <v>0</v>
      </c>
      <c r="J67" s="2">
        <v>0</v>
      </c>
      <c r="K67" s="2">
        <v>113.94999999999982</v>
      </c>
      <c r="L67" s="132">
        <v>0</v>
      </c>
      <c r="M67" s="2">
        <v>924.07999999998992</v>
      </c>
      <c r="N67">
        <v>0</v>
      </c>
      <c r="O67" t="s">
        <v>1169</v>
      </c>
      <c r="P67" s="132">
        <v>3.2942667089008552E-2</v>
      </c>
      <c r="Q67" s="132">
        <v>1.0800000000000001E-2</v>
      </c>
      <c r="R67" s="2">
        <v>9.7739938080495357</v>
      </c>
      <c r="W67" s="885"/>
      <c r="X67" s="885"/>
      <c r="Y67" s="655"/>
    </row>
    <row r="68" spans="1:26" ht="21.95" customHeight="1" x14ac:dyDescent="0.25">
      <c r="A68" s="50"/>
      <c r="B68" s="51"/>
      <c r="C68" s="51"/>
      <c r="D68"/>
      <c r="E68" s="22" t="s">
        <v>824</v>
      </c>
      <c r="F68" s="2">
        <v>114.37</v>
      </c>
      <c r="G68" s="2">
        <v>114.37</v>
      </c>
      <c r="H68">
        <v>0</v>
      </c>
      <c r="I68" s="2">
        <v>0</v>
      </c>
      <c r="J68" s="2">
        <v>0</v>
      </c>
      <c r="K68" s="2">
        <v>1468.9799999999996</v>
      </c>
      <c r="L68" s="132">
        <v>0</v>
      </c>
      <c r="M68" s="2">
        <v>1468.9799999999996</v>
      </c>
      <c r="N68">
        <v>0</v>
      </c>
      <c r="O68" t="s">
        <v>1370</v>
      </c>
      <c r="P68" s="132">
        <v>1.9935297717933023E-2</v>
      </c>
      <c r="Q68" s="132">
        <v>2.5100000000000001E-2</v>
      </c>
      <c r="R68" s="2">
        <v>24.02731092436975</v>
      </c>
      <c r="T68" s="48"/>
      <c r="W68" s="885"/>
      <c r="X68" s="885"/>
      <c r="Y68" s="655"/>
      <c r="Z68" s="885"/>
    </row>
    <row r="69" spans="1:26" ht="21.95" customHeight="1" x14ac:dyDescent="0.25">
      <c r="A69" s="50"/>
      <c r="B69" s="50"/>
      <c r="C69" s="51"/>
      <c r="D69"/>
      <c r="E69" s="22" t="s">
        <v>1326</v>
      </c>
      <c r="F69" s="2">
        <v>151.91</v>
      </c>
      <c r="G69" s="2">
        <v>151.91</v>
      </c>
      <c r="H69">
        <v>0</v>
      </c>
      <c r="I69" s="2">
        <v>0</v>
      </c>
      <c r="J69" s="2">
        <v>0</v>
      </c>
      <c r="K69" s="2">
        <v>186.67000000000007</v>
      </c>
      <c r="L69" s="132">
        <v>0</v>
      </c>
      <c r="M69" s="2">
        <v>444.12000000000035</v>
      </c>
      <c r="N69">
        <v>0</v>
      </c>
      <c r="P69" s="132">
        <v>7.604502666052268E-3</v>
      </c>
      <c r="Q69" s="132">
        <v>-1.26E-2</v>
      </c>
      <c r="W69" s="885"/>
      <c r="X69" s="885"/>
      <c r="Y69" s="655"/>
    </row>
    <row r="70" spans="1:26" ht="21.95" customHeight="1" x14ac:dyDescent="0.25">
      <c r="A70" s="50"/>
      <c r="B70" s="50"/>
      <c r="C70" s="51"/>
      <c r="D70"/>
      <c r="E70" s="22" t="s">
        <v>896</v>
      </c>
      <c r="F70" s="2">
        <v>31.44</v>
      </c>
      <c r="G70" s="2">
        <v>31.44</v>
      </c>
      <c r="H70">
        <v>0</v>
      </c>
      <c r="I70" s="2">
        <v>0</v>
      </c>
      <c r="J70" s="2">
        <v>0</v>
      </c>
      <c r="K70" s="2">
        <v>284.59000000000015</v>
      </c>
      <c r="L70" s="132">
        <v>0</v>
      </c>
      <c r="M70" s="2">
        <v>1368.8499999999985</v>
      </c>
      <c r="N70">
        <v>0</v>
      </c>
      <c r="P70" s="132">
        <v>8.3969465648854963E-2</v>
      </c>
      <c r="Q70" s="132">
        <v>-8.0000000000000002E-3</v>
      </c>
      <c r="W70" s="885"/>
      <c r="X70" s="885"/>
      <c r="Y70" s="885"/>
    </row>
    <row r="71" spans="1:26" ht="21.95" customHeight="1" x14ac:dyDescent="0.25">
      <c r="A71" s="50"/>
      <c r="B71" s="50"/>
      <c r="C71" s="51"/>
      <c r="D71"/>
      <c r="E71" s="22" t="s">
        <v>193</v>
      </c>
      <c r="F71" s="2">
        <v>22.66</v>
      </c>
      <c r="G71" s="2">
        <v>22.66</v>
      </c>
      <c r="H71">
        <v>0</v>
      </c>
      <c r="I71" s="2">
        <v>0</v>
      </c>
      <c r="J71" s="2">
        <v>0</v>
      </c>
      <c r="K71" s="2">
        <v>0</v>
      </c>
      <c r="L71" s="132">
        <v>0</v>
      </c>
      <c r="M71" s="2">
        <v>7328.5800000000963</v>
      </c>
      <c r="N71">
        <v>0</v>
      </c>
      <c r="P71" s="132">
        <v>2.4713150926743161E-2</v>
      </c>
      <c r="Q71" s="132">
        <v>7.2700000000000001E-2</v>
      </c>
      <c r="R71" s="2">
        <v>10.920481927710842</v>
      </c>
      <c r="S71" s="29">
        <v>43358</v>
      </c>
      <c r="T71" s="48"/>
      <c r="W71" s="885"/>
      <c r="X71" s="885"/>
      <c r="Y71" s="655"/>
    </row>
    <row r="72" spans="1:26" ht="21.95" customHeight="1" x14ac:dyDescent="0.25">
      <c r="A72" s="50"/>
      <c r="B72" s="50"/>
      <c r="C72" s="51"/>
      <c r="D72"/>
      <c r="E72" s="22" t="s">
        <v>919</v>
      </c>
      <c r="F72" s="2">
        <v>254.84</v>
      </c>
      <c r="G72" s="2">
        <v>254.84</v>
      </c>
      <c r="H72">
        <v>0</v>
      </c>
      <c r="I72" s="2">
        <v>0</v>
      </c>
      <c r="J72" s="2">
        <v>0</v>
      </c>
      <c r="K72" s="2">
        <v>725.41999999999462</v>
      </c>
      <c r="L72" s="132">
        <v>0</v>
      </c>
      <c r="M72" s="2">
        <v>725.41999999999462</v>
      </c>
      <c r="N72">
        <v>0</v>
      </c>
      <c r="O72" t="s">
        <v>1369</v>
      </c>
      <c r="P72" s="132">
        <v>7.5341390676502903E-3</v>
      </c>
      <c r="Q72" s="132">
        <v>1.12E-2</v>
      </c>
      <c r="R72" s="2">
        <v>29.563805104408356</v>
      </c>
      <c r="S72" s="29">
        <v>43426</v>
      </c>
      <c r="T72" s="48"/>
      <c r="W72" s="655"/>
      <c r="X72" s="885"/>
      <c r="Y72" s="655"/>
      <c r="Z72" s="885"/>
    </row>
    <row r="73" spans="1:26" ht="21.95" customHeight="1" x14ac:dyDescent="0.25">
      <c r="A73" s="50"/>
      <c r="B73" s="51"/>
      <c r="C73" s="51"/>
      <c r="D73"/>
      <c r="E73" s="22" t="s">
        <v>897</v>
      </c>
      <c r="F73" s="2">
        <v>91.67</v>
      </c>
      <c r="G73" s="2">
        <v>91.67</v>
      </c>
      <c r="H73">
        <v>0</v>
      </c>
      <c r="I73" s="2">
        <v>0</v>
      </c>
      <c r="J73" s="2">
        <v>0</v>
      </c>
      <c r="K73" s="2">
        <v>870.23999999999796</v>
      </c>
      <c r="L73" s="132">
        <v>0</v>
      </c>
      <c r="M73" s="2">
        <v>870.23999999999796</v>
      </c>
      <c r="N73">
        <v>0</v>
      </c>
      <c r="P73" s="132">
        <v>1.0472346460128722E-2</v>
      </c>
      <c r="Q73" s="132">
        <v>1.18E-2</v>
      </c>
      <c r="R73" s="2">
        <v>25.822535211267606</v>
      </c>
      <c r="W73" s="885"/>
      <c r="X73" s="885"/>
      <c r="Y73" s="885"/>
    </row>
    <row r="74" spans="1:26" ht="21.95" customHeight="1" x14ac:dyDescent="0.25">
      <c r="A74" s="50"/>
      <c r="B74" s="50"/>
      <c r="C74" s="51"/>
      <c r="D74"/>
      <c r="E74" s="22" t="s">
        <v>192</v>
      </c>
      <c r="F74" s="2">
        <v>80.28</v>
      </c>
      <c r="G74" s="2">
        <v>80.28</v>
      </c>
      <c r="H74">
        <v>0</v>
      </c>
      <c r="I74" s="2">
        <v>0</v>
      </c>
      <c r="J74" s="2">
        <v>0</v>
      </c>
      <c r="K74" s="2">
        <v>0</v>
      </c>
      <c r="L74" s="132">
        <v>0</v>
      </c>
      <c r="M74" s="2">
        <v>785.90999999999985</v>
      </c>
      <c r="N74">
        <v>0</v>
      </c>
      <c r="P74" s="132">
        <v>1.29E-2</v>
      </c>
      <c r="Q74" s="132">
        <v>1.12E-2</v>
      </c>
      <c r="W74" s="885"/>
      <c r="X74" s="885"/>
      <c r="Y74" s="655"/>
    </row>
    <row r="75" spans="1:26" ht="21.95" customHeight="1" x14ac:dyDescent="0.25">
      <c r="A75" s="51"/>
      <c r="B75" s="51"/>
      <c r="C75" s="51"/>
      <c r="D75"/>
      <c r="E75" s="22" t="s">
        <v>1328</v>
      </c>
      <c r="F75" s="2">
        <v>44.5</v>
      </c>
      <c r="G75" s="2">
        <v>44.5</v>
      </c>
      <c r="H75">
        <v>0</v>
      </c>
      <c r="I75" s="2">
        <v>0</v>
      </c>
      <c r="J75" s="2">
        <v>0</v>
      </c>
      <c r="K75" s="2">
        <v>557.90999999999985</v>
      </c>
      <c r="L75" s="132">
        <v>0</v>
      </c>
      <c r="M75" s="2">
        <v>905.33999999999878</v>
      </c>
      <c r="N75">
        <v>0</v>
      </c>
      <c r="P75" s="132">
        <v>2.5959550561797752E-2</v>
      </c>
      <c r="Q75" s="132">
        <v>-1.61E-2</v>
      </c>
      <c r="W75" s="885"/>
      <c r="X75" s="885"/>
      <c r="Y75" s="655"/>
      <c r="Z75" s="885"/>
    </row>
    <row r="76" spans="1:26" ht="21.95" customHeight="1" x14ac:dyDescent="0.25">
      <c r="A76" s="51"/>
      <c r="B76" s="51"/>
      <c r="C76" s="51"/>
      <c r="D76"/>
      <c r="E76" s="22" t="s">
        <v>22</v>
      </c>
      <c r="F76" s="2">
        <v>59.82</v>
      </c>
      <c r="G76" s="2">
        <v>59.82</v>
      </c>
      <c r="H76">
        <v>0</v>
      </c>
      <c r="I76" s="2">
        <v>0</v>
      </c>
      <c r="J76" s="2">
        <v>0</v>
      </c>
      <c r="K76" s="2">
        <v>0</v>
      </c>
      <c r="L76" s="132">
        <v>0</v>
      </c>
      <c r="M76" s="2">
        <v>3178.8000000000466</v>
      </c>
      <c r="N76">
        <v>0</v>
      </c>
      <c r="P76" s="132">
        <v>2.07E-2</v>
      </c>
      <c r="Q76" s="132">
        <v>3.0000000000000001E-3</v>
      </c>
      <c r="T76" s="48"/>
      <c r="W76" s="885"/>
      <c r="X76" s="885"/>
      <c r="Y76" s="655"/>
    </row>
    <row r="77" spans="1:26" ht="21.95" customHeight="1" x14ac:dyDescent="0.25">
      <c r="A77" s="50"/>
      <c r="B77" s="51"/>
      <c r="C77" s="51"/>
      <c r="D77"/>
      <c r="E77" s="22" t="s">
        <v>36</v>
      </c>
      <c r="F77" s="2">
        <v>49.79</v>
      </c>
      <c r="G77" s="2">
        <v>49.79</v>
      </c>
      <c r="H77">
        <v>0</v>
      </c>
      <c r="I77" s="2">
        <v>0</v>
      </c>
      <c r="J77" s="2">
        <v>0</v>
      </c>
      <c r="K77" s="2">
        <v>0</v>
      </c>
      <c r="L77" s="132">
        <v>0</v>
      </c>
      <c r="M77" s="2">
        <v>117.73999999999978</v>
      </c>
      <c r="N77">
        <v>0</v>
      </c>
      <c r="P77" s="132">
        <v>0</v>
      </c>
      <c r="Q77" s="132">
        <v>-6.7999999999999996E-3</v>
      </c>
      <c r="T77" s="48"/>
      <c r="W77" s="885"/>
      <c r="X77" s="885"/>
      <c r="Y77" s="655"/>
    </row>
    <row r="78" spans="1:26" ht="21.95" customHeight="1" x14ac:dyDescent="0.25">
      <c r="A78" s="51"/>
      <c r="B78" s="50"/>
      <c r="C78" s="51"/>
      <c r="D78"/>
      <c r="E78" s="22" t="s">
        <v>200</v>
      </c>
      <c r="F78" s="2">
        <v>18.53</v>
      </c>
      <c r="G78" s="2">
        <v>18.53</v>
      </c>
      <c r="H78">
        <v>0</v>
      </c>
      <c r="I78" s="2">
        <v>0</v>
      </c>
      <c r="J78" s="2">
        <v>0</v>
      </c>
      <c r="K78" s="2">
        <v>0</v>
      </c>
      <c r="L78" s="132">
        <v>0</v>
      </c>
      <c r="M78" s="2">
        <v>555.54</v>
      </c>
      <c r="N78">
        <v>0</v>
      </c>
      <c r="P78" s="132">
        <v>0</v>
      </c>
      <c r="Q78" s="132">
        <v>4.7999999999999996E-3</v>
      </c>
      <c r="W78" s="885"/>
      <c r="X78" s="885"/>
      <c r="Y78" s="655"/>
    </row>
    <row r="79" spans="1:26" ht="21.95" customHeight="1" x14ac:dyDescent="0.25">
      <c r="A79" s="50"/>
      <c r="B79" s="50"/>
      <c r="C79" s="51"/>
      <c r="D79"/>
      <c r="E79" s="22" t="s">
        <v>219</v>
      </c>
      <c r="F79" s="2">
        <v>51.55</v>
      </c>
      <c r="G79" s="2">
        <v>51.55</v>
      </c>
      <c r="H79">
        <v>0</v>
      </c>
      <c r="I79" s="2">
        <v>0</v>
      </c>
      <c r="J79" s="2">
        <v>0</v>
      </c>
      <c r="K79" s="2">
        <v>0</v>
      </c>
      <c r="L79" s="132">
        <v>0</v>
      </c>
      <c r="M79" s="2">
        <v>257.64999999999964</v>
      </c>
      <c r="N79">
        <v>0</v>
      </c>
      <c r="P79" s="132">
        <v>0</v>
      </c>
      <c r="Q79" s="132">
        <v>4.4999999999999997E-3</v>
      </c>
      <c r="W79" s="885"/>
      <c r="X79" s="885"/>
      <c r="Y79" s="655"/>
    </row>
    <row r="80" spans="1:26" ht="21.95" customHeight="1" x14ac:dyDescent="0.25">
      <c r="A80" s="50"/>
      <c r="B80" s="50"/>
      <c r="C80" s="50"/>
      <c r="D80"/>
      <c r="E80" s="22" t="s">
        <v>34</v>
      </c>
      <c r="F80" s="2">
        <v>43.55</v>
      </c>
      <c r="G80" s="2">
        <v>43.55</v>
      </c>
      <c r="H80">
        <v>0</v>
      </c>
      <c r="I80" s="2">
        <v>0</v>
      </c>
      <c r="J80" s="2">
        <v>0</v>
      </c>
      <c r="K80" s="2">
        <v>0</v>
      </c>
      <c r="L80" s="132">
        <v>0</v>
      </c>
      <c r="M80" s="2">
        <v>21137.586999999941</v>
      </c>
      <c r="N80">
        <v>0</v>
      </c>
      <c r="P80" s="132">
        <v>0</v>
      </c>
      <c r="Q80" s="132">
        <v>5.1000000000000004E-3</v>
      </c>
      <c r="T80" s="48"/>
      <c r="W80" s="885"/>
      <c r="X80" s="885"/>
      <c r="Y80" s="655"/>
    </row>
    <row r="81" spans="1:33" ht="21.95" customHeight="1" x14ac:dyDescent="0.25">
      <c r="A81" s="50"/>
      <c r="B81" s="51"/>
      <c r="C81" s="51"/>
      <c r="D81"/>
      <c r="E81" s="22" t="s">
        <v>171</v>
      </c>
      <c r="F81" s="2">
        <v>38.99</v>
      </c>
      <c r="G81" s="2">
        <v>38.99</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0"/>
      <c r="B82" s="50"/>
      <c r="C82" s="51"/>
      <c r="D82"/>
      <c r="E82" s="22" t="s">
        <v>27</v>
      </c>
      <c r="F82" s="2">
        <v>46.5</v>
      </c>
      <c r="G82" s="2">
        <v>46.5</v>
      </c>
      <c r="H82">
        <v>0</v>
      </c>
      <c r="I82" s="2">
        <v>0</v>
      </c>
      <c r="J82" s="2">
        <v>0</v>
      </c>
      <c r="K82" s="2">
        <v>0</v>
      </c>
      <c r="L82" s="132">
        <v>0</v>
      </c>
      <c r="M82" s="2">
        <v>1407.5400000000009</v>
      </c>
      <c r="N82">
        <v>0</v>
      </c>
      <c r="P82" s="132">
        <v>3.0200000000000001E-2</v>
      </c>
      <c r="Q82" s="132">
        <v>3.8999999999999998E-3</v>
      </c>
      <c r="T82" s="48"/>
      <c r="W82" s="885"/>
      <c r="X82" s="885"/>
      <c r="Y82" s="655"/>
    </row>
    <row r="83" spans="1:33" ht="21.95" customHeight="1" x14ac:dyDescent="0.25">
      <c r="A83" s="50"/>
      <c r="B83" s="50"/>
      <c r="C83" s="51"/>
      <c r="D83"/>
      <c r="E83" s="22" t="s">
        <v>42</v>
      </c>
      <c r="F83" s="2">
        <v>166.25</v>
      </c>
      <c r="G83" s="2">
        <v>166.25</v>
      </c>
      <c r="H83">
        <v>0</v>
      </c>
      <c r="I83" s="2">
        <v>0</v>
      </c>
      <c r="J83" s="2">
        <v>0</v>
      </c>
      <c r="K83" s="2">
        <v>0</v>
      </c>
      <c r="L83" s="132">
        <v>0</v>
      </c>
      <c r="M83" s="2">
        <v>128.08999999999833</v>
      </c>
      <c r="N83">
        <v>0</v>
      </c>
      <c r="P83" s="132">
        <v>2.18E-2</v>
      </c>
      <c r="Q83" s="132">
        <v>1.0500000000000001E-2</v>
      </c>
      <c r="T83" s="48"/>
      <c r="W83" s="885"/>
      <c r="X83" s="885"/>
      <c r="Y83" s="655"/>
    </row>
    <row r="84" spans="1:33" ht="21.95" customHeight="1" x14ac:dyDescent="0.25">
      <c r="A84" s="50"/>
      <c r="B84" s="50"/>
      <c r="C84" s="51"/>
      <c r="D84"/>
      <c r="E84" s="22" t="s">
        <v>262</v>
      </c>
      <c r="F84" s="2">
        <v>50.48</v>
      </c>
      <c r="G84" s="2">
        <v>50.48</v>
      </c>
      <c r="H84">
        <v>0</v>
      </c>
      <c r="I84" s="2">
        <v>0</v>
      </c>
      <c r="J84" s="2">
        <v>0</v>
      </c>
      <c r="K84" s="2">
        <v>0</v>
      </c>
      <c r="L84" s="132">
        <v>0</v>
      </c>
      <c r="M84" s="2">
        <v>427.92000000000007</v>
      </c>
      <c r="N84">
        <v>0</v>
      </c>
      <c r="P84" s="132">
        <v>0</v>
      </c>
      <c r="Q84" s="132">
        <v>9.2999999999999992E-3</v>
      </c>
      <c r="W84" s="885"/>
      <c r="X84" s="885"/>
      <c r="Y84" s="655"/>
      <c r="Z84" s="885"/>
    </row>
    <row r="85" spans="1:33" ht="21.95" customHeight="1" x14ac:dyDescent="0.25">
      <c r="A85" s="50"/>
      <c r="B85" s="51"/>
      <c r="C85" s="51"/>
      <c r="D85"/>
      <c r="E85" s="22" t="s">
        <v>169</v>
      </c>
      <c r="F85" s="2">
        <v>76.66</v>
      </c>
      <c r="G85" s="2">
        <v>76.66</v>
      </c>
      <c r="H85">
        <v>0</v>
      </c>
      <c r="I85" s="2">
        <v>0</v>
      </c>
      <c r="J85" s="2">
        <v>0</v>
      </c>
      <c r="K85" s="2">
        <v>0</v>
      </c>
      <c r="L85" s="132">
        <v>0</v>
      </c>
      <c r="M85" s="2">
        <v>1368.9000000000015</v>
      </c>
      <c r="N85">
        <v>0</v>
      </c>
      <c r="P85" s="132">
        <v>1.14E-2</v>
      </c>
      <c r="Q85" s="132">
        <v>-3.0000000000000001E-3</v>
      </c>
      <c r="T85" s="48"/>
      <c r="W85" s="885"/>
      <c r="X85" s="885"/>
      <c r="Y85" s="655"/>
    </row>
    <row r="86" spans="1:33" ht="21.95" customHeight="1" x14ac:dyDescent="0.25">
      <c r="A86" s="50"/>
      <c r="B86" s="50"/>
      <c r="C86" s="51"/>
      <c r="D86"/>
      <c r="E86" s="22" t="s">
        <v>8</v>
      </c>
      <c r="F86" s="2">
        <v>92.48</v>
      </c>
      <c r="G86" s="2">
        <v>92.48</v>
      </c>
      <c r="H86">
        <v>0</v>
      </c>
      <c r="I86" s="2">
        <v>0</v>
      </c>
      <c r="J86" s="2">
        <v>0</v>
      </c>
      <c r="K86" s="2">
        <v>0</v>
      </c>
      <c r="L86" s="132">
        <v>0</v>
      </c>
      <c r="M86" s="2">
        <v>121.94999999999982</v>
      </c>
      <c r="N86">
        <v>0</v>
      </c>
      <c r="P86" s="132">
        <v>1.67E-2</v>
      </c>
      <c r="Q86" s="132">
        <v>7.1999999999999998E-3</v>
      </c>
      <c r="T86" s="48"/>
      <c r="W86" s="885"/>
      <c r="X86" s="885"/>
      <c r="Y86" s="655"/>
    </row>
    <row r="87" spans="1:33" ht="21.95" customHeight="1" x14ac:dyDescent="0.25">
      <c r="A87" s="50"/>
      <c r="B87" s="50"/>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T87" s="48"/>
      <c r="W87" s="885"/>
      <c r="X87" s="885"/>
      <c r="Y87" s="655"/>
    </row>
    <row r="88" spans="1:33" ht="21.95" customHeight="1" x14ac:dyDescent="0.25">
      <c r="A88" s="50"/>
      <c r="B88" s="51"/>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T88" s="48"/>
      <c r="W88" s="885"/>
      <c r="X88" s="885"/>
      <c r="Y88" s="655"/>
    </row>
    <row r="89" spans="1:33" ht="21.95" customHeight="1" x14ac:dyDescent="0.25">
      <c r="A89" s="50"/>
      <c r="B89" s="50"/>
      <c r="C89" s="51"/>
      <c r="D89"/>
      <c r="E89" s="22" t="s">
        <v>173</v>
      </c>
      <c r="F89" s="2">
        <v>17.510000000000002</v>
      </c>
      <c r="G89" s="2">
        <v>17.510000000000002</v>
      </c>
      <c r="H89">
        <v>0</v>
      </c>
      <c r="I89" s="2">
        <v>0</v>
      </c>
      <c r="J89" s="2">
        <v>0</v>
      </c>
      <c r="K89" s="2">
        <v>-3702.1100000000006</v>
      </c>
      <c r="L89" s="132">
        <v>0</v>
      </c>
      <c r="M89" s="2">
        <v>-3627.0900000000006</v>
      </c>
      <c r="N89">
        <v>0</v>
      </c>
      <c r="O89" t="s">
        <v>1398</v>
      </c>
      <c r="P89" s="132">
        <v>5.2541404911479149E-2</v>
      </c>
      <c r="Q89" s="132">
        <v>-2.2200000000000001E-2</v>
      </c>
      <c r="R89" s="2">
        <v>11.296774193548387</v>
      </c>
      <c r="S89" s="29">
        <v>43417</v>
      </c>
      <c r="W89" s="885"/>
      <c r="X89" s="885"/>
      <c r="Y89" s="655"/>
      <c r="AC89"/>
      <c r="AD89"/>
      <c r="AE89"/>
      <c r="AF89"/>
      <c r="AG89"/>
    </row>
    <row r="90" spans="1:33" ht="21.95" customHeight="1" x14ac:dyDescent="0.25">
      <c r="A90" s="50"/>
      <c r="B90" s="50"/>
      <c r="C90" s="51"/>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W90" s="885"/>
      <c r="X90" s="885"/>
      <c r="Y90" s="655"/>
    </row>
    <row r="91" spans="1:33" ht="21.95" customHeight="1" x14ac:dyDescent="0.25">
      <c r="A91" s="51"/>
      <c r="B91" s="51"/>
      <c r="C91" s="51"/>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W91" s="885"/>
      <c r="X91" s="885"/>
      <c r="Y91" s="655"/>
    </row>
    <row r="92" spans="1:33" ht="21.95" customHeight="1" x14ac:dyDescent="0.25">
      <c r="A92" s="50"/>
      <c r="B92" s="50"/>
      <c r="C92" s="51"/>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T92" s="48"/>
      <c r="W92" s="885"/>
      <c r="X92" s="885"/>
      <c r="Y92" s="655"/>
    </row>
    <row r="93" spans="1:33" ht="21.95" customHeight="1" x14ac:dyDescent="0.25">
      <c r="A93" s="50"/>
      <c r="B93" s="51"/>
      <c r="C93" s="51"/>
      <c r="D93"/>
      <c r="E93" s="22" t="s">
        <v>45</v>
      </c>
      <c r="F93" s="2">
        <v>103.22</v>
      </c>
      <c r="G93" s="2">
        <v>103.22</v>
      </c>
      <c r="H93">
        <v>0</v>
      </c>
      <c r="I93" s="2">
        <v>0</v>
      </c>
      <c r="J93" s="2">
        <v>0</v>
      </c>
      <c r="K93" s="2">
        <v>0</v>
      </c>
      <c r="L93" s="132">
        <v>0</v>
      </c>
      <c r="M93" s="2">
        <v>523.61999999999898</v>
      </c>
      <c r="N93">
        <v>0</v>
      </c>
      <c r="P93" s="132">
        <v>1.67E-2</v>
      </c>
      <c r="Q93" s="132">
        <v>7.4000000000000003E-3</v>
      </c>
      <c r="W93" s="885"/>
      <c r="X93" s="885"/>
      <c r="Y93" s="655"/>
    </row>
    <row r="94" spans="1:33" ht="21.95" customHeight="1" x14ac:dyDescent="0.25">
      <c r="A94" s="50"/>
      <c r="B94" s="51"/>
      <c r="C94" s="51"/>
      <c r="D94"/>
      <c r="E94" s="22" t="s">
        <v>47</v>
      </c>
      <c r="F94" s="2">
        <v>173</v>
      </c>
      <c r="G94" s="2">
        <v>173</v>
      </c>
      <c r="H94">
        <v>0</v>
      </c>
      <c r="I94" s="2">
        <v>0</v>
      </c>
      <c r="J94" s="2">
        <v>0</v>
      </c>
      <c r="K94" s="2">
        <v>0</v>
      </c>
      <c r="L94" s="132">
        <v>0</v>
      </c>
      <c r="M94" s="2">
        <v>-168.6200000000008</v>
      </c>
      <c r="N94">
        <v>0</v>
      </c>
      <c r="P94" s="132">
        <v>0</v>
      </c>
      <c r="Q94" s="132">
        <v>1.04E-2</v>
      </c>
      <c r="W94" s="655"/>
      <c r="X94" s="885"/>
      <c r="Y94" s="655"/>
      <c r="Z94" s="885"/>
    </row>
    <row r="95" spans="1:33" ht="21.95" customHeight="1" x14ac:dyDescent="0.25">
      <c r="A95" s="50"/>
      <c r="B95" s="51"/>
      <c r="C95" s="51"/>
      <c r="D95"/>
      <c r="E95" s="22" t="s">
        <v>33</v>
      </c>
      <c r="F95" s="2">
        <v>273.77999999999997</v>
      </c>
      <c r="G95" s="2">
        <v>273.77999999999997</v>
      </c>
      <c r="H95">
        <v>0</v>
      </c>
      <c r="I95" s="2">
        <v>0</v>
      </c>
      <c r="J95" s="2">
        <v>0</v>
      </c>
      <c r="K95" s="2">
        <v>0</v>
      </c>
      <c r="L95" s="132">
        <v>0</v>
      </c>
      <c r="M95" s="2">
        <v>780.73999999999796</v>
      </c>
      <c r="N95">
        <v>0</v>
      </c>
      <c r="P95" s="132">
        <v>1.8599999999999998E-2</v>
      </c>
      <c r="Q95" s="132">
        <v>2.7000000000000001E-3</v>
      </c>
      <c r="T95" s="48"/>
      <c r="W95" s="885"/>
      <c r="X95" s="885"/>
      <c r="Y95" s="655"/>
    </row>
    <row r="96" spans="1:33" ht="21.95" customHeight="1" x14ac:dyDescent="0.25">
      <c r="A96" s="50"/>
      <c r="B96" s="50"/>
      <c r="C96" s="51"/>
      <c r="D96"/>
      <c r="E96" s="22" t="s">
        <v>13</v>
      </c>
      <c r="F96" s="2">
        <v>82.94</v>
      </c>
      <c r="G96" s="2">
        <v>82.94</v>
      </c>
      <c r="H96">
        <v>0</v>
      </c>
      <c r="I96" s="2">
        <v>0</v>
      </c>
      <c r="J96" s="2">
        <v>0</v>
      </c>
      <c r="K96" s="2">
        <v>0</v>
      </c>
      <c r="L96" s="132">
        <v>0</v>
      </c>
      <c r="M96" s="2">
        <v>1461.5600000000013</v>
      </c>
      <c r="N96">
        <v>0</v>
      </c>
      <c r="P96" s="132">
        <v>0</v>
      </c>
      <c r="Q96" s="132">
        <v>6.7000000000000002E-3</v>
      </c>
      <c r="W96" s="655"/>
      <c r="X96" s="885"/>
      <c r="Y96" s="655"/>
      <c r="AC96"/>
      <c r="AD96"/>
      <c r="AE96" s="2"/>
      <c r="AF96"/>
      <c r="AG96"/>
    </row>
    <row r="97" spans="1:33" ht="21.95" customHeight="1" x14ac:dyDescent="0.25">
      <c r="A97" s="50"/>
      <c r="B97" s="50"/>
      <c r="C97" s="51"/>
      <c r="D97"/>
      <c r="E97" s="22" t="s">
        <v>52</v>
      </c>
      <c r="F97" s="2">
        <v>43.19</v>
      </c>
      <c r="G97" s="2">
        <v>43.19</v>
      </c>
      <c r="H97">
        <v>0</v>
      </c>
      <c r="I97" s="2">
        <v>0</v>
      </c>
      <c r="J97" s="2">
        <v>0</v>
      </c>
      <c r="K97" s="2">
        <v>1824.2300000000032</v>
      </c>
      <c r="L97" s="132">
        <v>0</v>
      </c>
      <c r="M97" s="2">
        <v>2880.9700000000012</v>
      </c>
      <c r="N97">
        <v>0</v>
      </c>
      <c r="O97" t="s">
        <v>1368</v>
      </c>
      <c r="P97" s="132">
        <v>4.4084278768233391E-2</v>
      </c>
      <c r="Q97" s="132">
        <v>2.3599999999999999E-2</v>
      </c>
      <c r="R97" s="2">
        <v>8.8142857142857132</v>
      </c>
      <c r="S97" s="29">
        <v>43323</v>
      </c>
      <c r="T97" s="48"/>
      <c r="W97" s="885"/>
      <c r="X97" s="885"/>
      <c r="Y97" s="885"/>
    </row>
    <row r="98" spans="1:33" ht="21.95" customHeight="1" x14ac:dyDescent="0.25">
      <c r="A98" s="51"/>
      <c r="B98" s="51"/>
      <c r="C98" s="51"/>
      <c r="D98"/>
      <c r="E98" s="22" t="s">
        <v>32</v>
      </c>
      <c r="F98" s="2">
        <v>58.04</v>
      </c>
      <c r="G98" s="2">
        <v>58.04</v>
      </c>
      <c r="H98">
        <v>0</v>
      </c>
      <c r="I98" s="2">
        <v>0</v>
      </c>
      <c r="J98" s="2">
        <v>0</v>
      </c>
      <c r="K98" s="2">
        <v>2229.1399999999994</v>
      </c>
      <c r="L98" s="132">
        <v>0</v>
      </c>
      <c r="M98" s="2">
        <v>3427.6099999999965</v>
      </c>
      <c r="N98">
        <v>0</v>
      </c>
      <c r="P98" s="132">
        <v>2.101998621640248E-2</v>
      </c>
      <c r="Q98" s="132">
        <v>-5.5999999999999999E-3</v>
      </c>
      <c r="R98" s="2">
        <v>10.504977375565611</v>
      </c>
      <c r="T98" s="48"/>
      <c r="V98" s="2"/>
      <c r="W98" s="2"/>
      <c r="X98" s="885"/>
      <c r="Y98" s="655"/>
    </row>
    <row r="99" spans="1:33" ht="21.95" customHeight="1" x14ac:dyDescent="0.25">
      <c r="A99" s="50"/>
      <c r="B99" s="51"/>
      <c r="C99" s="51"/>
      <c r="D99"/>
      <c r="E99" s="22" t="s">
        <v>895</v>
      </c>
      <c r="F99" s="2">
        <v>34.97</v>
      </c>
      <c r="G99" s="2">
        <v>34.97</v>
      </c>
      <c r="H99">
        <v>0</v>
      </c>
      <c r="I99" s="2">
        <v>0</v>
      </c>
      <c r="J99" s="2">
        <v>0</v>
      </c>
      <c r="K99" s="2">
        <v>3232.7200000000012</v>
      </c>
      <c r="L99" s="132">
        <v>0</v>
      </c>
      <c r="M99" s="2">
        <v>3232.7200000000012</v>
      </c>
      <c r="N99">
        <v>0</v>
      </c>
      <c r="O99" t="s">
        <v>1363</v>
      </c>
      <c r="P99" s="132">
        <v>5.7191878753217046E-2</v>
      </c>
      <c r="Q99" s="132">
        <v>2.9999999999999997E-4</v>
      </c>
      <c r="R99" s="2">
        <v>9.9914285714285711</v>
      </c>
      <c r="S99" s="29">
        <v>43429</v>
      </c>
      <c r="T99" s="48"/>
      <c r="W99" s="885"/>
      <c r="X99" s="885"/>
      <c r="Y99" s="885"/>
    </row>
    <row r="100" spans="1:33" ht="21.95" customHeight="1" x14ac:dyDescent="0.25">
      <c r="A100" s="50"/>
      <c r="B100" s="50"/>
      <c r="C100" s="51"/>
      <c r="D100"/>
      <c r="E100" s="22" t="s">
        <v>63</v>
      </c>
      <c r="F100" s="2">
        <v>135.19999999999999</v>
      </c>
      <c r="G100" s="2">
        <v>135.19999999999999</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1"/>
      <c r="B101" s="51"/>
      <c r="C101" s="51"/>
      <c r="D101"/>
      <c r="E101" s="22" t="s">
        <v>9</v>
      </c>
      <c r="F101" s="2">
        <v>0.78</v>
      </c>
      <c r="G101" s="2">
        <v>0.78</v>
      </c>
      <c r="H101">
        <v>0</v>
      </c>
      <c r="I101" s="2">
        <v>0</v>
      </c>
      <c r="J101" s="2">
        <v>0</v>
      </c>
      <c r="K101" s="2">
        <v>-8332.1133333333346</v>
      </c>
      <c r="L101" s="132">
        <v>0</v>
      </c>
      <c r="M101" s="2">
        <v>-7897.1833333333343</v>
      </c>
      <c r="N101">
        <v>0</v>
      </c>
      <c r="P101" s="132">
        <v>0.04</v>
      </c>
      <c r="Q101" s="132">
        <v>2.5899999999999999E-2</v>
      </c>
      <c r="W101" s="885"/>
      <c r="X101" s="885"/>
      <c r="Y101" s="655"/>
      <c r="Z101" s="885"/>
      <c r="AC101"/>
      <c r="AD101"/>
      <c r="AE101"/>
      <c r="AF101"/>
      <c r="AG101"/>
    </row>
    <row r="102" spans="1:33" ht="21.95" customHeight="1" x14ac:dyDescent="0.25">
      <c r="A102" s="50"/>
      <c r="B102" s="51"/>
      <c r="C102" s="51"/>
      <c r="D102"/>
      <c r="E102" s="22" t="s">
        <v>1407</v>
      </c>
      <c r="F102" s="2">
        <v>36.82</v>
      </c>
      <c r="G102" s="2">
        <v>36.82</v>
      </c>
      <c r="H102">
        <v>0</v>
      </c>
      <c r="I102" s="2">
        <v>0</v>
      </c>
      <c r="J102" s="2">
        <v>0</v>
      </c>
      <c r="K102" s="2">
        <v>504.92000000000007</v>
      </c>
      <c r="L102" s="132">
        <v>0</v>
      </c>
      <c r="M102" s="2">
        <v>504.92000000000007</v>
      </c>
      <c r="N102">
        <v>0</v>
      </c>
      <c r="O102" t="s">
        <v>1404</v>
      </c>
      <c r="P102" s="132">
        <v>2.3900054318305268E-2</v>
      </c>
      <c r="Q102" s="132">
        <v>-5.4000000000000003E-3</v>
      </c>
      <c r="R102" s="2">
        <v>8.3681818181818173</v>
      </c>
      <c r="W102" s="885"/>
      <c r="X102" s="885"/>
      <c r="Y102" s="655"/>
      <c r="Z102" s="885"/>
      <c r="AC102"/>
      <c r="AD102"/>
      <c r="AE102"/>
      <c r="AF102"/>
      <c r="AG102"/>
    </row>
    <row r="103" spans="1:33" ht="21.95" customHeight="1" x14ac:dyDescent="0.25">
      <c r="A103" s="50"/>
      <c r="B103" s="50"/>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885"/>
      <c r="X103" s="885"/>
      <c r="Y103" s="655"/>
    </row>
    <row r="104" spans="1:33" ht="21.95" customHeight="1" x14ac:dyDescent="0.25">
      <c r="A104" s="50"/>
      <c r="B104" s="50"/>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655"/>
      <c r="X104" s="885"/>
      <c r="Y104" s="655"/>
      <c r="AC104"/>
      <c r="AD104"/>
      <c r="AE104"/>
      <c r="AF104"/>
      <c r="AG104"/>
    </row>
    <row r="105" spans="1:33" ht="21.95" customHeight="1" x14ac:dyDescent="0.25">
      <c r="A105" s="50"/>
      <c r="B105" s="51"/>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T105" s="48"/>
      <c r="W105" s="655"/>
      <c r="X105" s="885"/>
      <c r="Y105" s="885"/>
    </row>
    <row r="106" spans="1:33" ht="21.95" customHeight="1" x14ac:dyDescent="0.25">
      <c r="A106" s="50"/>
      <c r="B106" s="50"/>
      <c r="C106" s="51"/>
      <c r="D106"/>
      <c r="E106" s="22" t="s">
        <v>54</v>
      </c>
      <c r="F106" s="2">
        <v>125.05</v>
      </c>
      <c r="G106" s="2">
        <v>125.05</v>
      </c>
      <c r="H106">
        <v>0</v>
      </c>
      <c r="I106" s="2">
        <v>0</v>
      </c>
      <c r="J106" s="2">
        <v>0</v>
      </c>
      <c r="K106" s="2">
        <v>0</v>
      </c>
      <c r="L106" s="132">
        <v>0</v>
      </c>
      <c r="M106" s="2">
        <v>114.84999999999991</v>
      </c>
      <c r="N106">
        <v>0</v>
      </c>
      <c r="P106" s="132">
        <v>2.35E-2</v>
      </c>
      <c r="Q106" s="132">
        <v>9.7999999999999997E-3</v>
      </c>
      <c r="W106" s="885"/>
      <c r="X106" s="885"/>
      <c r="Y106" s="885"/>
    </row>
    <row r="107" spans="1:33" ht="21.95" customHeight="1" x14ac:dyDescent="0.25">
      <c r="A107" s="50"/>
      <c r="B107" s="51"/>
      <c r="C107" s="51"/>
      <c r="D107"/>
      <c r="E107" s="22" t="s">
        <v>51</v>
      </c>
      <c r="F107" s="2">
        <v>245.69</v>
      </c>
      <c r="G107" s="2">
        <v>245.69</v>
      </c>
      <c r="H107">
        <v>0</v>
      </c>
      <c r="I107" s="2">
        <v>0</v>
      </c>
      <c r="J107" s="2">
        <v>0</v>
      </c>
      <c r="K107" s="2">
        <v>0</v>
      </c>
      <c r="L107" s="132">
        <v>0</v>
      </c>
      <c r="M107" s="2">
        <v>176.70000000000073</v>
      </c>
      <c r="N107">
        <v>0</v>
      </c>
      <c r="P107" s="132">
        <v>1.52E-2</v>
      </c>
      <c r="Q107" s="132">
        <v>1.01E-2</v>
      </c>
      <c r="T107" s="48"/>
      <c r="W107" s="655"/>
      <c r="X107" s="885"/>
      <c r="Y107" s="885"/>
    </row>
    <row r="108" spans="1:33" ht="21.95" customHeight="1" x14ac:dyDescent="0.25">
      <c r="A108" s="50"/>
      <c r="B108" s="50"/>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W108" s="885"/>
      <c r="X108" s="885"/>
      <c r="Y108" s="885"/>
    </row>
    <row r="109" spans="1:33" ht="21.95" customHeight="1" x14ac:dyDescent="0.25">
      <c r="A109" s="51"/>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65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3" location="AAPL!A1" display="AAPL"/>
    <hyperlink ref="E24" location="ABC!A1" display="ABC"/>
    <hyperlink ref="E25" location="SIG!A1" display="SIG"/>
    <hyperlink ref="E10" location="ABMD!A1" display="ABMD"/>
    <hyperlink ref="E26" location="AXP!A1" display="AXP"/>
    <hyperlink ref="E27" location="DG!A1" display="DG"/>
    <hyperlink ref="E28" location="PINC!A1" display="PINC"/>
    <hyperlink ref="E29" location="AOBC!A1" display="AOBC"/>
    <hyperlink ref="E30" location="CCEP!A1" display="CCEP"/>
    <hyperlink ref="E31" location="BMY!A1" display="BMY"/>
    <hyperlink ref="E32" location="GPS!A1" display="GPS"/>
    <hyperlink ref="E33" location="AKAM!A1" display="AKAM"/>
    <hyperlink ref="E34" location="ARNC!A1" display="ARNC"/>
    <hyperlink ref="E19" location="AYI!A1" display="AYI"/>
    <hyperlink ref="E35" location="BIIB!A1" display="BIIB"/>
    <hyperlink ref="E21" location="CTVA!A1" display="CTVA"/>
    <hyperlink ref="E36" location="CPRI!A1" display="CPRI"/>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12" location="CVS!A1" display="CVS"/>
    <hyperlink ref="E44" location="PPC!A1" display="PPC"/>
    <hyperlink ref="E45" location="SKX!A1" display="SKX"/>
    <hyperlink ref="E18" location="DD!A1" display="DD"/>
    <hyperlink ref="E46" location="EOG!A1" display="EOG"/>
    <hyperlink ref="E47" location="FOXA!A1" display="FOXA"/>
    <hyperlink ref="E48" location="FDX!A1" display="FDX"/>
    <hyperlink ref="E49" location="CCL!A1" display="CCL"/>
    <hyperlink ref="E20" location="DOW!A1" display="DOW"/>
    <hyperlink ref="E50" location="DVN!A1" display="DVN"/>
    <hyperlink ref="E51" location="ET!A1" display="ET"/>
    <hyperlink ref="E52" location="XRAY!A1" display="XRAY"/>
    <hyperlink ref="E53" location="ATVI!A1" display="ATVI"/>
    <hyperlink ref="E54" location="CRI!A1" display="CRI"/>
    <hyperlink ref="E55" location="PXD!A1" display="PXD"/>
    <hyperlink ref="E56" location="SLCA!A1" display="SLCA"/>
    <hyperlink ref="E57" location="XLP!A1" display="XLP"/>
    <hyperlink ref="E58" location="F!A1" display="F"/>
    <hyperlink ref="E59" location="JNJ!A1" display="JNJ"/>
    <hyperlink ref="E16" location="FRC!A1" display="FRC"/>
    <hyperlink ref="E60" location="CMCSA!A1" display="CMCSA"/>
    <hyperlink ref="E61" location="XEC!A1" display="XEC"/>
    <hyperlink ref="E62" location="CPN!A1" display="CPN"/>
    <hyperlink ref="E63" location="DIA!A1" display="DIA"/>
    <hyperlink ref="E64" location="EW!A1" display="EW"/>
    <hyperlink ref="E65" location="TJX!A1" display="TJX"/>
    <hyperlink ref="E66" location="FL!A1" display="FL"/>
    <hyperlink ref="E67" location="GILD!A1" display="GILD"/>
    <hyperlink ref="E68" location="HAS!A1" display="HAS"/>
    <hyperlink ref="E17" location="GE!A1" display="GE"/>
    <hyperlink ref="E13" location="HSIC!A1" display="HSIC"/>
    <hyperlink ref="E8" location="IEMG!A1" display="IEMG"/>
    <hyperlink ref="E22"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5" location="MO!A1" display="MO"/>
    <hyperlink ref="E76" location="HES!A1" display="HES"/>
    <hyperlink ref="E77" location="LUV!A1" display="LUV"/>
    <hyperlink ref="E7"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1"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02" location="STNE!A1" display="STNE"/>
    <hyperlink ref="E4" location="TEVA!A1" display="TEVA"/>
    <hyperlink ref="E103" location="ULTA!A1" display="ULTA"/>
    <hyperlink ref="E15"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6" location="WRK!A1" display="WRK"/>
    <hyperlink ref="E109" location="XLB!A1" display="XLB"/>
    <hyperlink ref="E9"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2"/>
  <sheetViews>
    <sheetView zoomScaleNormal="100" workbookViewId="0">
      <pane ySplit="1" topLeftCell="A966" activePane="bottomLeft" state="frozen"/>
      <selection activeCell="M34" sqref="M34"/>
      <selection pane="bottomLeft" activeCell="S987" sqref="S98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94179.44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(C981-C980)/C980</f>
        <v>3.4268223708294244E-4</v>
      </c>
      <c r="E981" s="827">
        <f t="shared" ref="E981" si="2106">(C981-$C$2)/$C$2</f>
        <v>0.43011453358954355</v>
      </c>
      <c r="F981" s="824">
        <v>8177.39</v>
      </c>
      <c r="G981" s="800">
        <f>(F981-F980)/F980</f>
        <v>-1.0530160603273012E-3</v>
      </c>
      <c r="H981" s="805">
        <f>(F981-F$2)/F$2</f>
        <v>0.60602352848753871</v>
      </c>
      <c r="I981" s="849">
        <v>295703.02</v>
      </c>
      <c r="J981" s="808">
        <v>200000</v>
      </c>
      <c r="K981" s="808">
        <f>I981-I980-J981+J980</f>
        <v>-1220.3800000000047</v>
      </c>
      <c r="L981" s="800">
        <f>K981/I980</f>
        <v>-4.1100836107898688E-3</v>
      </c>
      <c r="M981" s="825">
        <f t="shared" ref="M981" si="2107">I981-J981</f>
        <v>95703.020000000019</v>
      </c>
      <c r="N981" s="810">
        <f t="shared" ref="N981" si="2108">M981/J981</f>
        <v>0.47851510000000008</v>
      </c>
      <c r="O981" s="794">
        <f t="shared" ref="O981" si="2109">N981/(A981/365.25)</f>
        <v>0.11706472891828536</v>
      </c>
      <c r="P981" s="825" t="b">
        <f t="shared" ref="P981" si="2110">L981&gt;D981</f>
        <v>0</v>
      </c>
      <c r="Q981" s="810">
        <f>COUNTIF(P$2:P981, TRUE)/(COUNTIF(P$2:P981,FALSE) + COUNTIF(P$2:P981, TRUE))</f>
        <v>0.48571428571428571</v>
      </c>
      <c r="R981" s="852">
        <v>230523.88</v>
      </c>
      <c r="S981" s="854">
        <f t="shared" ref="S981" si="2111">I981-R981</f>
        <v>65179.140000000014</v>
      </c>
      <c r="T981" s="808"/>
      <c r="U981" s="808"/>
      <c r="V981" s="810">
        <f>STDEV(D$2:D981)*SQRT(252)</f>
        <v>0.14531067920085391</v>
      </c>
      <c r="W981" s="810">
        <f>STDEV(L$2:L981)*SQRT(252)</f>
        <v>0.24430410187074672</v>
      </c>
      <c r="X981" s="809">
        <f t="shared" ref="X981" si="2112">E981/(A981/365.25)/V981</f>
        <v>0.72413076955430666</v>
      </c>
      <c r="Y981" s="809">
        <f t="shared" ref="Y981" si="2113">O981/W981</f>
        <v>0.47917627261215801</v>
      </c>
      <c r="Z981" s="815">
        <f t="shared" ref="Z981" si="2114">-(E981-N981)</f>
        <v>4.8400566410456536E-2</v>
      </c>
    </row>
    <row r="982" spans="1:26" ht="20.100000000000001" customHeight="1" x14ac:dyDescent="0.2">
      <c r="A982" s="784">
        <f t="shared" ref="A982" si="2115">B982-$B$2</f>
        <v>1494</v>
      </c>
      <c r="B982" s="803">
        <v>43727</v>
      </c>
      <c r="C982" s="828">
        <v>3006.79</v>
      </c>
      <c r="D982" s="800">
        <f>(C982-C981)/C981</f>
        <v>1.9955233758915976E-5</v>
      </c>
      <c r="E982" s="827">
        <f t="shared" ref="E982" si="2116">(C982-$C$2)/$C$2</f>
        <v>0.43014307185936335</v>
      </c>
      <c r="F982" s="824">
        <v>8182.87</v>
      </c>
      <c r="G982" s="800">
        <f>(F982-F981)/F981</f>
        <v>6.7014047269355666E-4</v>
      </c>
      <c r="H982" s="805">
        <f>(F982-F$2)/F$2</f>
        <v>0.60709978985407631</v>
      </c>
      <c r="I982" s="849">
        <v>294179.44</v>
      </c>
      <c r="J982" s="808">
        <v>200000</v>
      </c>
      <c r="K982" s="808">
        <f>I982-I981-J982+J981</f>
        <v>-1523.5800000000163</v>
      </c>
      <c r="L982" s="800">
        <f>K982/I981</f>
        <v>-5.1523991875362524E-3</v>
      </c>
      <c r="M982" s="825">
        <f t="shared" ref="M982" si="2117">I982-J982</f>
        <v>94179.44</v>
      </c>
      <c r="N982" s="810">
        <f t="shared" ref="N982" si="2118">M982/J982</f>
        <v>0.47089720000000002</v>
      </c>
      <c r="O982" s="794">
        <f t="shared" ref="O982" si="2119">N982/(A982/365.25)</f>
        <v>0.11512396405622491</v>
      </c>
      <c r="P982" s="825" t="b">
        <f t="shared" ref="P982" si="2120">L982&gt;D982</f>
        <v>0</v>
      </c>
      <c r="Q982" s="810">
        <f>COUNTIF(P$2:P982, TRUE)/(COUNTIF(P$2:P982,FALSE) + COUNTIF(P$2:P982, TRUE))</f>
        <v>0.48521916411824667</v>
      </c>
      <c r="R982" s="852">
        <v>235790.3</v>
      </c>
      <c r="S982" s="854">
        <f t="shared" ref="S982" si="2121">I982-R982</f>
        <v>58389.140000000014</v>
      </c>
      <c r="T982" s="808"/>
      <c r="U982" s="808"/>
      <c r="V982" s="810">
        <f>STDEV(D$2:D982)*SQRT(252)</f>
        <v>0.14523657928458297</v>
      </c>
      <c r="W982" s="810">
        <f>STDEV(L$2:L982)*SQRT(252)</f>
        <v>0.24419583312835605</v>
      </c>
      <c r="X982" s="809">
        <f t="shared" ref="X982" si="2122">E982/(A982/365.25)/V982</f>
        <v>0.72406332093080072</v>
      </c>
      <c r="Y982" s="809">
        <f t="shared" ref="Y982" si="2123">O982/W982</f>
        <v>0.47144114861170699</v>
      </c>
      <c r="Z982" s="815">
        <f t="shared" ref="Z982" si="2124">-(E982-N982)</f>
        <v>4.075412814063667E-2</v>
      </c>
    </row>
  </sheetData>
  <conditionalFormatting sqref="L1:L2 L98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2">
    <cfRule type="colorScale" priority="1002">
      <colorScale>
        <cfvo type="min"/>
        <cfvo type="num" val="0"/>
        <cfvo type="max"/>
        <color rgb="FFF8696B"/>
        <color rgb="FFFFEB84"/>
        <color rgb="FF63BE7B"/>
      </colorScale>
    </cfRule>
  </conditionalFormatting>
  <conditionalFormatting sqref="G3:G982">
    <cfRule type="colorScale" priority="1004">
      <colorScale>
        <cfvo type="min"/>
        <cfvo type="num" val="0"/>
        <cfvo type="max"/>
        <color rgb="FFF8696B"/>
        <color rgb="FFFFEB84"/>
        <color rgb="FF63BE7B"/>
      </colorScale>
    </cfRule>
  </conditionalFormatting>
  <conditionalFormatting sqref="L3:L98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95086.234666668272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94179.444666668336</v>
      </c>
      <c r="Q269" s="280"/>
      <c r="R269" s="358"/>
      <c r="S269" s="377">
        <v>43616</v>
      </c>
      <c r="T269" s="337">
        <v>1.2</v>
      </c>
    </row>
    <row r="270" spans="1:21" ht="18" customHeight="1" x14ac:dyDescent="0.25">
      <c r="M270" s="25" t="s">
        <v>143</v>
      </c>
      <c r="N270" s="139">
        <f>Balance!AA2</f>
        <v>94179.44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3" priority="7">
      <formula>#REF!&gt;0</formula>
    </cfRule>
    <cfRule type="expression" dxfId="421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1" priority="35">
      <formula>N19&gt;0</formula>
    </cfRule>
    <cfRule type="expression" dxfId="421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9" priority="21">
      <formula>F25&gt;0</formula>
    </cfRule>
    <cfRule type="expression" dxfId="4208" priority="22">
      <formula>F25&lt;0</formula>
    </cfRule>
  </conditionalFormatting>
  <conditionalFormatting sqref="H25:H47">
    <cfRule type="expression" dxfId="4207" priority="19">
      <formula>H25&gt;0</formula>
    </cfRule>
    <cfRule type="expression" dxfId="4206" priority="20">
      <formula>H25&lt;0</formula>
    </cfRule>
  </conditionalFormatting>
  <conditionalFormatting sqref="I25:I27">
    <cfRule type="expression" dxfId="4205" priority="15">
      <formula>I25&gt;0</formula>
    </cfRule>
    <cfRule type="expression" dxfId="4204" priority="16">
      <formula>I25&lt;0</formula>
    </cfRule>
  </conditionalFormatting>
  <conditionalFormatting sqref="Q7">
    <cfRule type="expression" dxfId="4203" priority="5">
      <formula>Q7&gt;0</formula>
    </cfRule>
    <cfRule type="expression" dxfId="4202" priority="6">
      <formula>Q7&lt;0</formula>
    </cfRule>
  </conditionalFormatting>
  <conditionalFormatting sqref="Q8">
    <cfRule type="expression" dxfId="4201" priority="3">
      <formula>Q8&gt;0</formula>
    </cfRule>
    <cfRule type="expression" dxfId="420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9" priority="31">
      <formula>F7&gt;0</formula>
    </cfRule>
    <cfRule type="expression" dxfId="4198" priority="32">
      <formula>F7&lt;0</formula>
    </cfRule>
  </conditionalFormatting>
  <conditionalFormatting sqref="Q8">
    <cfRule type="expression" dxfId="4197" priority="29">
      <formula>Q8&gt;0</formula>
    </cfRule>
    <cfRule type="expression" dxfId="4196" priority="30">
      <formula>Q8&lt;0</formula>
    </cfRule>
  </conditionalFormatting>
  <conditionalFormatting sqref="Q10">
    <cfRule type="expression" dxfId="4195" priority="23">
      <formula>Q10&gt;0</formula>
    </cfRule>
    <cfRule type="expression" dxfId="4194" priority="24">
      <formula>Q10&lt;0</formula>
    </cfRule>
  </conditionalFormatting>
  <conditionalFormatting sqref="J25:J38">
    <cfRule type="expression" dxfId="4193" priority="21">
      <formula>J25&gt;0</formula>
    </cfRule>
    <cfRule type="expression" dxfId="4192" priority="22">
      <formula>J25&lt;0</formula>
    </cfRule>
  </conditionalFormatting>
  <conditionalFormatting sqref="L25:L38">
    <cfRule type="expression" dxfId="4191" priority="17">
      <formula>L25&gt;0</formula>
    </cfRule>
    <cfRule type="expression" dxfId="4190" priority="18">
      <formula>L25&lt;0</formula>
    </cfRule>
  </conditionalFormatting>
  <conditionalFormatting sqref="F93:F114">
    <cfRule type="expression" dxfId="4189" priority="15">
      <formula>F93&gt;0</formula>
    </cfRule>
    <cfRule type="expression" dxfId="4188" priority="16">
      <formula>F93&lt;0</formula>
    </cfRule>
  </conditionalFormatting>
  <conditionalFormatting sqref="H93:H114">
    <cfRule type="expression" dxfId="4187" priority="13">
      <formula>H93&gt;0</formula>
    </cfRule>
    <cfRule type="expression" dxfId="4186" priority="14">
      <formula>H93&lt;0</formula>
    </cfRule>
  </conditionalFormatting>
  <conditionalFormatting sqref="J93:J106">
    <cfRule type="expression" dxfId="4185" priority="11">
      <formula>J93&gt;0</formula>
    </cfRule>
    <cfRule type="expression" dxfId="4184" priority="12">
      <formula>J93&lt;0</formula>
    </cfRule>
  </conditionalFormatting>
  <conditionalFormatting sqref="K93:K106">
    <cfRule type="expression" dxfId="4183" priority="9">
      <formula>K93&gt;0</formula>
    </cfRule>
    <cfRule type="expression" dxfId="4182" priority="10">
      <formula>K93&lt;0</formula>
    </cfRule>
  </conditionalFormatting>
  <conditionalFormatting sqref="L93:L106">
    <cfRule type="expression" dxfId="4181" priority="7">
      <formula>L93&gt;0</formula>
    </cfRule>
    <cfRule type="expression" dxfId="4180" priority="8">
      <formula>L93&lt;0</formula>
    </cfRule>
  </conditionalFormatting>
  <conditionalFormatting sqref="F25:F32">
    <cfRule type="expression" dxfId="4179" priority="5">
      <formula>F25&gt;0</formula>
    </cfRule>
    <cfRule type="expression" dxfId="4178" priority="6">
      <formula>F25&lt;0</formula>
    </cfRule>
  </conditionalFormatting>
  <conditionalFormatting sqref="H25:H32">
    <cfRule type="expression" dxfId="4177" priority="3">
      <formula>H25&gt;0</formula>
    </cfRule>
    <cfRule type="expression" dxfId="4176" priority="4">
      <formula>H25&lt;0</formula>
    </cfRule>
  </conditionalFormatting>
  <conditionalFormatting sqref="H60:H63 F60:F63">
    <cfRule type="expression" dxfId="4175" priority="1">
      <formula>F60&gt;0</formula>
    </cfRule>
    <cfRule type="expression" dxfId="417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3" priority="64">
      <formula>N23&gt;0</formula>
    </cfRule>
    <cfRule type="expression" dxfId="417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1" priority="58">
      <formula>F79&gt;0</formula>
    </cfRule>
    <cfRule type="expression" dxfId="4170" priority="59">
      <formula>F79&lt;0</formula>
    </cfRule>
  </conditionalFormatting>
  <conditionalFormatting sqref="H79:H97 H101:H118">
    <cfRule type="expression" dxfId="4169" priority="56">
      <formula>H79&gt;0</formula>
    </cfRule>
    <cfRule type="expression" dxfId="4168" priority="57">
      <formula>H79&lt;0</formula>
    </cfRule>
  </conditionalFormatting>
  <conditionalFormatting sqref="I75:I97 I100:I118">
    <cfRule type="expression" dxfId="4167" priority="54">
      <formula>I75&gt;0</formula>
    </cfRule>
    <cfRule type="expression" dxfId="4166" priority="55">
      <formula>I75&lt;0</formula>
    </cfRule>
  </conditionalFormatting>
  <conditionalFormatting sqref="Q7">
    <cfRule type="expression" dxfId="4165" priority="52">
      <formula>Q7&gt;0</formula>
    </cfRule>
    <cfRule type="expression" dxfId="4164" priority="53">
      <formula>Q7&lt;0</formula>
    </cfRule>
  </conditionalFormatting>
  <conditionalFormatting sqref="Q8">
    <cfRule type="expression" dxfId="4163" priority="50">
      <formula>Q8&gt;0</formula>
    </cfRule>
    <cfRule type="expression" dxfId="4162" priority="51">
      <formula>Q8&lt;0</formula>
    </cfRule>
  </conditionalFormatting>
  <conditionalFormatting sqref="F75:F78">
    <cfRule type="expression" dxfId="4161" priority="48">
      <formula>F75&gt;0</formula>
    </cfRule>
    <cfRule type="expression" dxfId="4160" priority="49">
      <formula>F75&lt;0</formula>
    </cfRule>
  </conditionalFormatting>
  <conditionalFormatting sqref="H75:H78">
    <cfRule type="expression" dxfId="4159" priority="46">
      <formula>H75&gt;0</formula>
    </cfRule>
    <cfRule type="expression" dxfId="4158" priority="47">
      <formula>H75&lt;0</formula>
    </cfRule>
  </conditionalFormatting>
  <conditionalFormatting sqref="F100:F114">
    <cfRule type="expression" dxfId="4157" priority="40">
      <formula>F100&gt;0</formula>
    </cfRule>
    <cfRule type="expression" dxfId="4156" priority="41">
      <formula>F100&lt;0</formula>
    </cfRule>
  </conditionalFormatting>
  <conditionalFormatting sqref="H100:H114">
    <cfRule type="expression" dxfId="4155" priority="38">
      <formula>H100&gt;0</formula>
    </cfRule>
    <cfRule type="expression" dxfId="4154" priority="39">
      <formula>H100&lt;0</formula>
    </cfRule>
  </conditionalFormatting>
  <conditionalFormatting sqref="F29:F67">
    <cfRule type="expression" dxfId="4153" priority="36">
      <formula>F29&gt;0</formula>
    </cfRule>
    <cfRule type="expression" dxfId="4152" priority="37">
      <formula>F29&lt;0</formula>
    </cfRule>
  </conditionalFormatting>
  <conditionalFormatting sqref="H29:H63">
    <cfRule type="expression" dxfId="4151" priority="34">
      <formula>H29&gt;0</formula>
    </cfRule>
    <cfRule type="expression" dxfId="4150" priority="35">
      <formula>H29&lt;0</formula>
    </cfRule>
  </conditionalFormatting>
  <conditionalFormatting sqref="J38:J68">
    <cfRule type="expression" dxfId="4149" priority="32">
      <formula>J38&gt;0</formula>
    </cfRule>
    <cfRule type="expression" dxfId="4148" priority="33">
      <formula>J38&lt;0</formula>
    </cfRule>
  </conditionalFormatting>
  <conditionalFormatting sqref="J43">
    <cfRule type="expression" dxfId="4147" priority="30">
      <formula>J43&gt;0</formula>
    </cfRule>
    <cfRule type="expression" dxfId="4146" priority="31">
      <formula>J43&lt;0</formula>
    </cfRule>
  </conditionalFormatting>
  <conditionalFormatting sqref="Q9">
    <cfRule type="expression" dxfId="4145" priority="24">
      <formula>Q9&gt;0</formula>
    </cfRule>
    <cfRule type="expression" dxfId="4144" priority="25">
      <formula>Q9&lt;0</formula>
    </cfRule>
  </conditionalFormatting>
  <conditionalFormatting sqref="R4">
    <cfRule type="expression" dxfId="4143" priority="26">
      <formula>R4&gt;0</formula>
    </cfRule>
    <cfRule type="expression" dxfId="414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1" priority="21">
      <formula>F120&gt;0</formula>
    </cfRule>
    <cfRule type="expression" dxfId="4140" priority="22">
      <formula>F120&lt;0</formula>
    </cfRule>
  </conditionalFormatting>
  <conditionalFormatting sqref="H120:H160">
    <cfRule type="expression" dxfId="4139" priority="19">
      <formula>H120&gt;0</formula>
    </cfRule>
    <cfRule type="expression" dxfId="4138" priority="20">
      <formula>H120&lt;0</formula>
    </cfRule>
  </conditionalFormatting>
  <conditionalFormatting sqref="J129:J160">
    <cfRule type="expression" dxfId="4137" priority="17">
      <formula>J129&gt;0</formula>
    </cfRule>
    <cfRule type="expression" dxfId="4136" priority="18">
      <formula>J129&lt;0</formula>
    </cfRule>
  </conditionalFormatting>
  <conditionalFormatting sqref="J134">
    <cfRule type="expression" dxfId="4135" priority="15">
      <formula>J134&gt;0</formula>
    </cfRule>
    <cfRule type="expression" dxfId="4134" priority="16">
      <formula>J134&lt;0</formula>
    </cfRule>
  </conditionalFormatting>
  <conditionalFormatting sqref="J31:J40">
    <cfRule type="expression" dxfId="4133" priority="13">
      <formula>J31&gt;0</formula>
    </cfRule>
    <cfRule type="expression" dxfId="4132" priority="14">
      <formula>J31&lt;0</formula>
    </cfRule>
  </conditionalFormatting>
  <conditionalFormatting sqref="J36:J37">
    <cfRule type="expression" dxfId="4131" priority="11">
      <formula>J36&gt;0</formula>
    </cfRule>
    <cfRule type="expression" dxfId="4130" priority="12">
      <formula>J36&lt;0</formula>
    </cfRule>
  </conditionalFormatting>
  <conditionalFormatting sqref="Q10">
    <cfRule type="expression" dxfId="4129" priority="9">
      <formula>Q10&gt;0</formula>
    </cfRule>
    <cfRule type="expression" dxfId="4128" priority="10">
      <formula>Q10&lt;0</formula>
    </cfRule>
  </conditionalFormatting>
  <conditionalFormatting sqref="K38:K55 K57:K68">
    <cfRule type="expression" dxfId="4127" priority="7">
      <formula>K38&gt;0</formula>
    </cfRule>
    <cfRule type="expression" dxfId="4126" priority="8">
      <formula>K38&lt;0</formula>
    </cfRule>
  </conditionalFormatting>
  <conditionalFormatting sqref="K43">
    <cfRule type="expression" dxfId="4125" priority="5">
      <formula>K43&gt;0</formula>
    </cfRule>
    <cfRule type="expression" dxfId="4124" priority="6">
      <formula>K43&lt;0</formula>
    </cfRule>
  </conditionalFormatting>
  <conditionalFormatting sqref="K31:K40">
    <cfRule type="expression" dxfId="4123" priority="3">
      <formula>K31&gt;0</formula>
    </cfRule>
    <cfRule type="expression" dxfId="4122" priority="4">
      <formula>K31&lt;0</formula>
    </cfRule>
  </conditionalFormatting>
  <conditionalFormatting sqref="K36:K37">
    <cfRule type="expression" dxfId="4121" priority="1">
      <formula>K36&gt;0</formula>
    </cfRule>
    <cfRule type="expression" dxfId="412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192.32</v>
      </c>
      <c r="R4" s="420">
        <v>-3.7000000000000002E-3</v>
      </c>
      <c r="T4" s="1">
        <v>43678</v>
      </c>
      <c r="U4" t="s">
        <v>1406</v>
      </c>
    </row>
    <row r="5" spans="1:21" x14ac:dyDescent="0.25">
      <c r="B5" s="70"/>
      <c r="C5" s="4"/>
      <c r="D5" s="3"/>
      <c r="E5" s="3"/>
      <c r="F5" s="3"/>
      <c r="G5" s="70"/>
      <c r="H5" s="159"/>
      <c r="I5" s="3"/>
      <c r="J5" s="3"/>
      <c r="K5" s="3"/>
      <c r="L5" s="4"/>
      <c r="M5" s="4"/>
      <c r="O5" s="11" t="s">
        <v>67</v>
      </c>
      <c r="Q5" s="3">
        <f>Q4*Q2</f>
        <v>7692.7999999999993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-1491.3100000000013</v>
      </c>
      <c r="R7">
        <v>40</v>
      </c>
    </row>
    <row r="8" spans="1:21" x14ac:dyDescent="0.25">
      <c r="B8" s="70"/>
      <c r="C8" s="4"/>
      <c r="D8" s="3"/>
      <c r="E8" s="3"/>
      <c r="F8" s="3"/>
      <c r="G8" s="70"/>
      <c r="H8" s="159"/>
      <c r="I8" s="3"/>
      <c r="J8" s="3"/>
      <c r="K8" s="3"/>
      <c r="L8" s="4"/>
      <c r="M8" s="4"/>
      <c r="O8" s="11" t="s">
        <v>179</v>
      </c>
      <c r="P8" s="33"/>
      <c r="Q8" s="2">
        <f>K18+M18-F18+Q2*Q4</f>
        <v>-1491.3100000000013</v>
      </c>
      <c r="T8" s="1"/>
      <c r="U8" s="736"/>
    </row>
    <row r="9" spans="1:21" x14ac:dyDescent="0.25">
      <c r="B9" s="70"/>
      <c r="C9" s="4"/>
      <c r="D9" s="3"/>
      <c r="E9" s="3"/>
      <c r="F9" s="3"/>
      <c r="G9" s="4"/>
      <c r="H9" s="159"/>
      <c r="I9" s="3"/>
      <c r="J9" s="3"/>
      <c r="K9" s="3"/>
      <c r="L9" s="4"/>
      <c r="M9" s="4"/>
      <c r="O9" s="11" t="s">
        <v>204</v>
      </c>
      <c r="Q9" s="132">
        <f>IF(Q2=0, 0, Q8/Q6)</f>
        <v>-0.16237937045614667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211.55200000000002</v>
      </c>
    </row>
    <row r="20" spans="1:20" x14ac:dyDescent="0.25">
      <c r="O20" s="79">
        <v>1.0900000000000001</v>
      </c>
      <c r="P20" s="79">
        <f t="shared" ref="P20:P39" si="0">O20*$Q$4</f>
        <v>209.62880000000001</v>
      </c>
    </row>
    <row r="21" spans="1:20" x14ac:dyDescent="0.25">
      <c r="O21" s="79">
        <v>1.08</v>
      </c>
      <c r="P21" s="79">
        <f t="shared" si="0"/>
        <v>207.7056</v>
      </c>
      <c r="T21" s="1"/>
    </row>
    <row r="22" spans="1:20" x14ac:dyDescent="0.25">
      <c r="O22" s="79">
        <v>1.07</v>
      </c>
      <c r="P22" s="79">
        <f t="shared" si="0"/>
        <v>205.7824</v>
      </c>
    </row>
    <row r="23" spans="1:20" x14ac:dyDescent="0.25">
      <c r="O23" s="79">
        <v>1.06</v>
      </c>
      <c r="P23" s="79">
        <f t="shared" si="0"/>
        <v>203.85920000000002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201.93600000000001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200.0128</v>
      </c>
    </row>
    <row r="26" spans="1:20" x14ac:dyDescent="0.25">
      <c r="B26" s="162">
        <v>43626</v>
      </c>
      <c r="C26" s="10">
        <v>0</v>
      </c>
      <c r="D26" s="39">
        <v>252.2</v>
      </c>
      <c r="E26" s="39">
        <v>275.81</v>
      </c>
      <c r="F26" s="39"/>
      <c r="G26" s="39"/>
      <c r="H26" s="177"/>
      <c r="I26" s="39"/>
      <c r="J26" s="39">
        <v>476.09</v>
      </c>
      <c r="K26" s="39"/>
      <c r="L26" s="39"/>
      <c r="O26" s="79">
        <v>1.03</v>
      </c>
      <c r="P26" s="79">
        <f t="shared" si="0"/>
        <v>198.08959999999999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196.16640000000001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194.2432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192.32</v>
      </c>
      <c r="T29" s="154"/>
    </row>
    <row r="30" spans="1:20" x14ac:dyDescent="0.25">
      <c r="B30" s="162"/>
      <c r="C30" s="10"/>
      <c r="D30" s="39"/>
      <c r="E30" s="39"/>
      <c r="F30" s="39"/>
      <c r="G30" s="39"/>
      <c r="H30" s="177"/>
      <c r="I30" s="39"/>
      <c r="J30" s="39"/>
      <c r="K30" s="39"/>
      <c r="L30" s="39"/>
      <c r="O30" s="79">
        <v>0.99</v>
      </c>
      <c r="P30" s="79">
        <f t="shared" si="0"/>
        <v>190.39679999999998</v>
      </c>
      <c r="T30" s="154"/>
    </row>
    <row r="31" spans="1:20" x14ac:dyDescent="0.25">
      <c r="B31" s="162"/>
      <c r="C31" s="10"/>
      <c r="D31" s="39"/>
      <c r="E31" s="39"/>
      <c r="F31" s="39"/>
      <c r="G31" s="39"/>
      <c r="H31" s="177"/>
      <c r="I31" s="39"/>
      <c r="J31" s="39"/>
      <c r="K31" s="39"/>
      <c r="L31" s="39"/>
      <c r="O31" s="79">
        <v>0.98</v>
      </c>
      <c r="P31" s="79">
        <f t="shared" si="0"/>
        <v>188.47359999999998</v>
      </c>
    </row>
    <row r="32" spans="1:20" x14ac:dyDescent="0.25">
      <c r="B32" s="162"/>
      <c r="C32" s="10"/>
      <c r="D32" s="39"/>
      <c r="E32" s="39"/>
      <c r="F32" s="39"/>
      <c r="G32" s="39"/>
      <c r="H32" s="177"/>
      <c r="I32" s="39"/>
      <c r="J32" s="39"/>
      <c r="K32" s="39"/>
      <c r="L32" s="39"/>
      <c r="O32" s="79">
        <v>0.97</v>
      </c>
      <c r="P32" s="79">
        <f t="shared" si="0"/>
        <v>186.5504</v>
      </c>
    </row>
    <row r="33" spans="2:17" x14ac:dyDescent="0.25">
      <c r="B33" s="162"/>
      <c r="C33" s="10"/>
      <c r="D33" s="39"/>
      <c r="E33" s="39"/>
      <c r="F33" s="39"/>
      <c r="G33" s="39"/>
      <c r="H33" s="177"/>
      <c r="I33" s="39"/>
      <c r="J33" s="39"/>
      <c r="K33" s="39"/>
      <c r="L33" s="39"/>
      <c r="O33" s="79">
        <v>0.96</v>
      </c>
      <c r="P33" s="79">
        <f t="shared" si="0"/>
        <v>184.62719999999999</v>
      </c>
    </row>
    <row r="34" spans="2:17" x14ac:dyDescent="0.25">
      <c r="B34" s="162"/>
      <c r="C34" s="10"/>
      <c r="D34" s="39"/>
      <c r="E34" s="39"/>
      <c r="F34" s="39"/>
      <c r="G34" s="39"/>
      <c r="H34" s="177"/>
      <c r="I34" s="39"/>
      <c r="J34" s="39"/>
      <c r="K34" s="39"/>
      <c r="L34" s="39"/>
      <c r="O34" s="79">
        <v>0.95</v>
      </c>
      <c r="P34" s="79">
        <f t="shared" si="0"/>
        <v>182.70399999999998</v>
      </c>
    </row>
    <row r="35" spans="2:17" x14ac:dyDescent="0.25">
      <c r="B35" s="162"/>
      <c r="C35" s="10"/>
      <c r="D35" s="39"/>
      <c r="E35" s="39"/>
      <c r="F35" s="39"/>
      <c r="G35" s="39"/>
      <c r="H35" s="177"/>
      <c r="I35" s="39"/>
      <c r="J35" s="39"/>
      <c r="K35" s="39"/>
      <c r="L35" s="39"/>
      <c r="O35" s="79">
        <v>0.94</v>
      </c>
      <c r="P35" s="79">
        <f t="shared" si="0"/>
        <v>180.78079999999997</v>
      </c>
    </row>
    <row r="36" spans="2:17" x14ac:dyDescent="0.25">
      <c r="B36" s="162"/>
      <c r="C36" s="10"/>
      <c r="D36" s="39"/>
      <c r="E36" s="39"/>
      <c r="F36" s="39"/>
      <c r="G36" s="39"/>
      <c r="H36" s="177"/>
      <c r="I36" s="39"/>
      <c r="J36" s="39"/>
      <c r="K36" s="39"/>
      <c r="L36" s="39"/>
      <c r="O36" s="79">
        <v>0.93</v>
      </c>
      <c r="P36" s="79">
        <f t="shared" si="0"/>
        <v>178.85759999999999</v>
      </c>
    </row>
    <row r="37" spans="2:17" x14ac:dyDescent="0.25">
      <c r="B37" s="162"/>
      <c r="C37" s="10"/>
      <c r="D37" s="39"/>
      <c r="E37" s="39"/>
      <c r="F37" s="39"/>
      <c r="G37" s="39"/>
      <c r="H37" s="177"/>
      <c r="I37" s="39"/>
      <c r="J37" s="39"/>
      <c r="K37" s="39"/>
      <c r="L37" s="39"/>
      <c r="O37" s="79">
        <v>0.92</v>
      </c>
      <c r="P37" s="79">
        <f t="shared" si="0"/>
        <v>176.93440000000001</v>
      </c>
    </row>
    <row r="38" spans="2:17" x14ac:dyDescent="0.25">
      <c r="B38" s="162"/>
      <c r="C38" s="10"/>
      <c r="D38" s="39"/>
      <c r="E38" s="39"/>
      <c r="F38" s="39"/>
      <c r="G38" s="39"/>
      <c r="H38" s="177"/>
      <c r="I38" s="39"/>
      <c r="J38" s="39"/>
      <c r="K38" s="39"/>
      <c r="L38" s="39"/>
      <c r="O38" s="79">
        <v>0.91</v>
      </c>
      <c r="P38" s="79">
        <f t="shared" si="0"/>
        <v>175.0112</v>
      </c>
    </row>
    <row r="39" spans="2:17" x14ac:dyDescent="0.25">
      <c r="B39" s="162"/>
      <c r="C39" s="10"/>
      <c r="D39" s="39"/>
      <c r="E39" s="39"/>
      <c r="F39" s="39"/>
      <c r="G39" s="39"/>
      <c r="H39" s="177"/>
      <c r="I39" s="39"/>
      <c r="J39" s="39"/>
      <c r="K39" s="39"/>
      <c r="L39" s="39"/>
      <c r="O39" s="79">
        <v>0.9</v>
      </c>
      <c r="P39" s="79">
        <f t="shared" si="0"/>
        <v>173.08799999999999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9" priority="35">
      <formula>Q7&gt;0</formula>
    </cfRule>
    <cfRule type="expression" dxfId="4118" priority="36">
      <formula>Q7&lt;0</formula>
    </cfRule>
  </conditionalFormatting>
  <conditionalFormatting sqref="Q8">
    <cfRule type="expression" dxfId="4117" priority="33">
      <formula>Q8&gt;0</formula>
    </cfRule>
    <cfRule type="expression" dxfId="4116" priority="34">
      <formula>Q8&lt;0</formula>
    </cfRule>
  </conditionalFormatting>
  <conditionalFormatting sqref="F34:F54 F58:F63">
    <cfRule type="expression" dxfId="4115" priority="31">
      <formula>F34&gt;0</formula>
    </cfRule>
    <cfRule type="expression" dxfId="4114" priority="32">
      <formula>F34&lt;0</formula>
    </cfRule>
  </conditionalFormatting>
  <conditionalFormatting sqref="H34:H54 H58:H63">
    <cfRule type="expression" dxfId="4113" priority="29">
      <formula>H34&gt;0</formula>
    </cfRule>
    <cfRule type="expression" dxfId="4112" priority="30">
      <formula>H34&lt;0</formula>
    </cfRule>
  </conditionalFormatting>
  <conditionalFormatting sqref="Q10">
    <cfRule type="expression" dxfId="4111" priority="27">
      <formula>Q10&gt;0</formula>
    </cfRule>
    <cfRule type="expression" dxfId="4110" priority="28">
      <formula>Q10&lt;0</formula>
    </cfRule>
  </conditionalFormatting>
  <conditionalFormatting sqref="J25:J38">
    <cfRule type="expression" dxfId="4109" priority="25">
      <formula>J25&gt;0</formula>
    </cfRule>
    <cfRule type="expression" dxfId="4108" priority="26">
      <formula>J25&lt;0</formula>
    </cfRule>
  </conditionalFormatting>
  <conditionalFormatting sqref="K25:K35 K37:K38">
    <cfRule type="expression" dxfId="4107" priority="23">
      <formula>K25&gt;0</formula>
    </cfRule>
    <cfRule type="expression" dxfId="4106" priority="24">
      <formula>K25&lt;0</formula>
    </cfRule>
  </conditionalFormatting>
  <conditionalFormatting sqref="F89:F110">
    <cfRule type="expression" dxfId="4105" priority="21">
      <formula>F89&gt;0</formula>
    </cfRule>
    <cfRule type="expression" dxfId="4104" priority="22">
      <formula>F89&lt;0</formula>
    </cfRule>
  </conditionalFormatting>
  <conditionalFormatting sqref="H89:H110">
    <cfRule type="expression" dxfId="4103" priority="19">
      <formula>H89&gt;0</formula>
    </cfRule>
    <cfRule type="expression" dxfId="4102" priority="20">
      <formula>H89&lt;0</formula>
    </cfRule>
  </conditionalFormatting>
  <conditionalFormatting sqref="J89:J102">
    <cfRule type="expression" dxfId="4101" priority="17">
      <formula>J89&gt;0</formula>
    </cfRule>
    <cfRule type="expression" dxfId="4100" priority="18">
      <formula>J89&lt;0</formula>
    </cfRule>
  </conditionalFormatting>
  <conditionalFormatting sqref="K89:K102">
    <cfRule type="expression" dxfId="4099" priority="15">
      <formula>K89&gt;0</formula>
    </cfRule>
    <cfRule type="expression" dxfId="4098" priority="16">
      <formula>K89&lt;0</formula>
    </cfRule>
  </conditionalFormatting>
  <conditionalFormatting sqref="L89:L102">
    <cfRule type="expression" dxfId="4097" priority="13">
      <formula>L89&gt;0</formula>
    </cfRule>
    <cfRule type="expression" dxfId="4096" priority="14">
      <formula>L89&lt;0</formula>
    </cfRule>
  </conditionalFormatting>
  <conditionalFormatting sqref="F25:F26 F30:F33">
    <cfRule type="expression" dxfId="4095" priority="11">
      <formula>F25&gt;0</formula>
    </cfRule>
    <cfRule type="expression" dxfId="4094" priority="12">
      <formula>F25&lt;0</formula>
    </cfRule>
  </conditionalFormatting>
  <conditionalFormatting sqref="H25:H33">
    <cfRule type="expression" dxfId="4093" priority="9">
      <formula>H25&gt;0</formula>
    </cfRule>
    <cfRule type="expression" dxfId="4092" priority="10">
      <formula>H25&lt;0</formula>
    </cfRule>
  </conditionalFormatting>
  <conditionalFormatting sqref="J54">
    <cfRule type="expression" dxfId="4091" priority="7">
      <formula>J54&gt;0</formula>
    </cfRule>
    <cfRule type="expression" dxfId="4090" priority="8">
      <formula>J54&lt;0</formula>
    </cfRule>
  </conditionalFormatting>
  <conditionalFormatting sqref="F55:F57">
    <cfRule type="expression" dxfId="4089" priority="5">
      <formula>F55&gt;0</formula>
    </cfRule>
    <cfRule type="expression" dxfId="4088" priority="6">
      <formula>F55&lt;0</formula>
    </cfRule>
  </conditionalFormatting>
  <conditionalFormatting sqref="H55:H57">
    <cfRule type="expression" dxfId="4087" priority="3">
      <formula>H55&gt;0</formula>
    </cfRule>
    <cfRule type="expression" dxfId="4086" priority="4">
      <formula>H55&lt;0</formula>
    </cfRule>
  </conditionalFormatting>
  <conditionalFormatting sqref="F27:F29">
    <cfRule type="expression" dxfId="4085" priority="1">
      <formula>F27&gt;0</formula>
    </cfRule>
    <cfRule type="expression" dxfId="408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3" priority="9">
      <formula>F36&gt;0</formula>
    </cfRule>
    <cfRule type="expression" dxfId="4082" priority="10">
      <formula>F36&lt;0</formula>
    </cfRule>
  </conditionalFormatting>
  <conditionalFormatting sqref="F25:F35">
    <cfRule type="expression" dxfId="4081" priority="7">
      <formula>F25&gt;0</formula>
    </cfRule>
    <cfRule type="expression" dxfId="4080" priority="8">
      <formula>F25&lt;0</formula>
    </cfRule>
  </conditionalFormatting>
  <conditionalFormatting sqref="H25:H35">
    <cfRule type="expression" dxfId="4079" priority="5">
      <formula>H25&gt;0</formula>
    </cfRule>
    <cfRule type="expression" dxfId="4078" priority="6">
      <formula>H25&lt;0</formula>
    </cfRule>
  </conditionalFormatting>
  <conditionalFormatting sqref="Q7">
    <cfRule type="expression" dxfId="4077" priority="3">
      <formula>Q7&gt;0</formula>
    </cfRule>
    <cfRule type="expression" dxfId="4076" priority="4">
      <formula>Q7&lt;0</formula>
    </cfRule>
  </conditionalFormatting>
  <conditionalFormatting sqref="Q8">
    <cfRule type="expression" dxfId="4075" priority="1">
      <formula>Q8&gt;0</formula>
    </cfRule>
    <cfRule type="expression" dxfId="407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3" priority="37">
      <formula>F25&gt;0</formula>
    </cfRule>
    <cfRule type="expression" dxfId="4072" priority="38">
      <formula>F25&lt;0</formula>
    </cfRule>
  </conditionalFormatting>
  <conditionalFormatting sqref="Q7">
    <cfRule type="expression" dxfId="4071" priority="35">
      <formula>Q7&gt;0</formula>
    </cfRule>
    <cfRule type="expression" dxfId="4070" priority="36">
      <formula>Q7&lt;0</formula>
    </cfRule>
  </conditionalFormatting>
  <conditionalFormatting sqref="Q8">
    <cfRule type="expression" dxfId="4069" priority="33">
      <formula>Q8&gt;0</formula>
    </cfRule>
    <cfRule type="expression" dxfId="4068" priority="34">
      <formula>Q8&lt;0</formula>
    </cfRule>
  </conditionalFormatting>
  <conditionalFormatting sqref="F44:F46">
    <cfRule type="expression" dxfId="4067" priority="31">
      <formula>F44&gt;0</formula>
    </cfRule>
    <cfRule type="expression" dxfId="4066" priority="32">
      <formula>F44&lt;0</formula>
    </cfRule>
  </conditionalFormatting>
  <conditionalFormatting sqref="H44:H46">
    <cfRule type="expression" dxfId="4065" priority="29">
      <formula>H44&gt;0</formula>
    </cfRule>
    <cfRule type="expression" dxfId="4064" priority="30">
      <formula>H44&lt;0</formula>
    </cfRule>
  </conditionalFormatting>
  <conditionalFormatting sqref="F89:F110">
    <cfRule type="expression" dxfId="4063" priority="27">
      <formula>F89&gt;0</formula>
    </cfRule>
    <cfRule type="expression" dxfId="4062" priority="28">
      <formula>F89&lt;0</formula>
    </cfRule>
  </conditionalFormatting>
  <conditionalFormatting sqref="H89:H110">
    <cfRule type="expression" dxfId="4061" priority="25">
      <formula>H89&gt;0</formula>
    </cfRule>
    <cfRule type="expression" dxfId="4060" priority="26">
      <formula>H89&lt;0</formula>
    </cfRule>
  </conditionalFormatting>
  <conditionalFormatting sqref="Q10">
    <cfRule type="expression" dxfId="4059" priority="23">
      <formula>Q10&gt;0</formula>
    </cfRule>
    <cfRule type="expression" dxfId="4058" priority="24">
      <formula>Q10&lt;0</formula>
    </cfRule>
  </conditionalFormatting>
  <conditionalFormatting sqref="J25:J38">
    <cfRule type="expression" dxfId="4057" priority="21">
      <formula>J25&gt;0</formula>
    </cfRule>
    <cfRule type="expression" dxfId="4056" priority="22">
      <formula>J25&lt;0</formula>
    </cfRule>
  </conditionalFormatting>
  <conditionalFormatting sqref="K25:K38">
    <cfRule type="expression" dxfId="4055" priority="19">
      <formula>K25&gt;0</formula>
    </cfRule>
    <cfRule type="expression" dxfId="4054" priority="20">
      <formula>K25&lt;0</formula>
    </cfRule>
  </conditionalFormatting>
  <conditionalFormatting sqref="L25:L38">
    <cfRule type="expression" dxfId="4053" priority="17">
      <formula>L25&gt;0</formula>
    </cfRule>
    <cfRule type="expression" dxfId="4052" priority="18">
      <formula>L25&lt;0</formula>
    </cfRule>
  </conditionalFormatting>
  <conditionalFormatting sqref="J40">
    <cfRule type="expression" dxfId="4051" priority="15">
      <formula>J40&gt;0</formula>
    </cfRule>
    <cfRule type="expression" dxfId="4050" priority="16">
      <formula>J40&lt;0</formula>
    </cfRule>
  </conditionalFormatting>
  <conditionalFormatting sqref="L39">
    <cfRule type="expression" dxfId="4049" priority="11">
      <formula>L39&gt;0</formula>
    </cfRule>
    <cfRule type="expression" dxfId="4048" priority="12">
      <formula>L39&lt;0</formula>
    </cfRule>
  </conditionalFormatting>
  <conditionalFormatting sqref="F39">
    <cfRule type="expression" dxfId="4047" priority="9">
      <formula>F39&gt;0</formula>
    </cfRule>
    <cfRule type="expression" dxfId="4046" priority="10">
      <formula>F39&lt;0</formula>
    </cfRule>
  </conditionalFormatting>
  <conditionalFormatting sqref="H39">
    <cfRule type="expression" dxfId="4045" priority="7">
      <formula>H39&gt;0</formula>
    </cfRule>
    <cfRule type="expression" dxfId="4044" priority="8">
      <formula>H39&lt;0</formula>
    </cfRule>
  </conditionalFormatting>
  <conditionalFormatting sqref="J41">
    <cfRule type="expression" dxfId="4043" priority="5">
      <formula>J41&gt;0</formula>
    </cfRule>
    <cfRule type="expression" dxfId="4042" priority="6">
      <formula>J41&lt;0</formula>
    </cfRule>
  </conditionalFormatting>
  <conditionalFormatting sqref="J43">
    <cfRule type="expression" dxfId="4041" priority="3">
      <formula>J43&gt;0</formula>
    </cfRule>
    <cfRule type="expression" dxfId="4040" priority="4">
      <formula>J43&lt;0</formula>
    </cfRule>
  </conditionalFormatting>
  <conditionalFormatting sqref="J44">
    <cfRule type="expression" dxfId="4039" priority="1">
      <formula>J44&gt;0</formula>
    </cfRule>
    <cfRule type="expression" dxfId="403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7" priority="31">
      <formula>F29&gt;0</formula>
    </cfRule>
    <cfRule type="expression" dxfId="4036" priority="32">
      <formula>F29&lt;0</formula>
    </cfRule>
  </conditionalFormatting>
  <conditionalFormatting sqref="F29 F31:F35">
    <cfRule type="expression" dxfId="4035" priority="33">
      <formula>F29&gt;0</formula>
    </cfRule>
    <cfRule type="expression" dxfId="4034" priority="34">
      <formula>F29&lt;0</formula>
    </cfRule>
  </conditionalFormatting>
  <conditionalFormatting sqref="H29 H31:H35">
    <cfRule type="expression" dxfId="4033" priority="29">
      <formula>H29&gt;0</formula>
    </cfRule>
    <cfRule type="expression" dxfId="4032" priority="30">
      <formula>H29&lt;0</formula>
    </cfRule>
  </conditionalFormatting>
  <conditionalFormatting sqref="F21:F28">
    <cfRule type="expression" dxfId="4031" priority="27">
      <formula>F21&gt;0</formula>
    </cfRule>
    <cfRule type="expression" dxfId="4030" priority="28">
      <formula>F21&lt;0</formula>
    </cfRule>
  </conditionalFormatting>
  <conditionalFormatting sqref="H21:H28">
    <cfRule type="expression" dxfId="4029" priority="25">
      <formula>H21&gt;0</formula>
    </cfRule>
    <cfRule type="expression" dxfId="4028" priority="26">
      <formula>H21&lt;0</formula>
    </cfRule>
  </conditionalFormatting>
  <conditionalFormatting sqref="Q8">
    <cfRule type="expression" dxfId="4027" priority="21">
      <formula>Q8&gt;0</formula>
    </cfRule>
    <cfRule type="expression" dxfId="4026" priority="22">
      <formula>Q8&lt;0</formula>
    </cfRule>
  </conditionalFormatting>
  <conditionalFormatting sqref="Q7">
    <cfRule type="expression" dxfId="4025" priority="23">
      <formula>Q7&gt;0</formula>
    </cfRule>
    <cfRule type="expression" dxfId="4024" priority="24">
      <formula>Q7&lt;0</formula>
    </cfRule>
  </conditionalFormatting>
  <conditionalFormatting sqref="F30">
    <cfRule type="expression" dxfId="4023" priority="19">
      <formula>F30&gt;0</formula>
    </cfRule>
    <cfRule type="expression" dxfId="4022" priority="20">
      <formula>F30&lt;0</formula>
    </cfRule>
  </conditionalFormatting>
  <conditionalFormatting sqref="H30">
    <cfRule type="expression" dxfId="4021" priority="17">
      <formula>H30&gt;0</formula>
    </cfRule>
    <cfRule type="expression" dxfId="4020" priority="18">
      <formula>H30&lt;0</formula>
    </cfRule>
  </conditionalFormatting>
  <conditionalFormatting sqref="F68 F70:F74">
    <cfRule type="expression" dxfId="4019" priority="13">
      <formula>F68&gt;0</formula>
    </cfRule>
    <cfRule type="expression" dxfId="4018" priority="14">
      <formula>F68&lt;0</formula>
    </cfRule>
  </conditionalFormatting>
  <conditionalFormatting sqref="F68 F70:F74">
    <cfRule type="expression" dxfId="4017" priority="15">
      <formula>F68&gt;0</formula>
    </cfRule>
    <cfRule type="expression" dxfId="4016" priority="16">
      <formula>F68&lt;0</formula>
    </cfRule>
  </conditionalFormatting>
  <conditionalFormatting sqref="H68 H70:H74">
    <cfRule type="expression" dxfId="4015" priority="11">
      <formula>H68&gt;0</formula>
    </cfRule>
    <cfRule type="expression" dxfId="4014" priority="12">
      <formula>H68&lt;0</formula>
    </cfRule>
  </conditionalFormatting>
  <conditionalFormatting sqref="F60:F67">
    <cfRule type="expression" dxfId="4013" priority="9">
      <formula>F60&gt;0</formula>
    </cfRule>
    <cfRule type="expression" dxfId="4012" priority="10">
      <formula>F60&lt;0</formula>
    </cfRule>
  </conditionalFormatting>
  <conditionalFormatting sqref="H60:H67">
    <cfRule type="expression" dxfId="4011" priority="7">
      <formula>H60&gt;0</formula>
    </cfRule>
    <cfRule type="expression" dxfId="4010" priority="8">
      <formula>H60&lt;0</formula>
    </cfRule>
  </conditionalFormatting>
  <conditionalFormatting sqref="F69">
    <cfRule type="expression" dxfId="4009" priority="5">
      <formula>F69&gt;0</formula>
    </cfRule>
    <cfRule type="expression" dxfId="4008" priority="6">
      <formula>F69&lt;0</formula>
    </cfRule>
  </conditionalFormatting>
  <conditionalFormatting sqref="H69">
    <cfRule type="expression" dxfId="4007" priority="3">
      <formula>H69&gt;0</formula>
    </cfRule>
    <cfRule type="expression" dxfId="4006" priority="4">
      <formula>H69&lt;0</formula>
    </cfRule>
  </conditionalFormatting>
  <conditionalFormatting sqref="Q10">
    <cfRule type="expression" dxfId="4005" priority="1">
      <formula>Q10&gt;0</formula>
    </cfRule>
    <cfRule type="expression" dxfId="400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3" priority="75">
      <formula>F32&gt;0</formula>
    </cfRule>
    <cfRule type="expression" dxfId="4002" priority="76">
      <formula>F32&lt;0</formula>
    </cfRule>
  </conditionalFormatting>
  <conditionalFormatting sqref="Q7">
    <cfRule type="expression" dxfId="4001" priority="73">
      <formula>Q7&gt;0</formula>
    </cfRule>
    <cfRule type="expression" dxfId="4000" priority="74">
      <formula>Q7&lt;0</formula>
    </cfRule>
  </conditionalFormatting>
  <conditionalFormatting sqref="Q8">
    <cfRule type="expression" dxfId="3999" priority="71">
      <formula>Q8&gt;0</formula>
    </cfRule>
    <cfRule type="expression" dxfId="399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7" priority="63">
      <formula>M58&gt;0</formula>
    </cfRule>
    <cfRule type="expression" dxfId="3996" priority="64">
      <formula>M58&lt;0</formula>
    </cfRule>
  </conditionalFormatting>
  <conditionalFormatting sqref="Q10">
    <cfRule type="expression" dxfId="3995" priority="61">
      <formula>Q10&gt;0</formula>
    </cfRule>
    <cfRule type="expression" dxfId="3994" priority="62">
      <formula>Q10&lt;0</formula>
    </cfRule>
  </conditionalFormatting>
  <conditionalFormatting sqref="F29:F31">
    <cfRule type="expression" dxfId="3993" priority="59">
      <formula>F29&gt;0</formula>
    </cfRule>
    <cfRule type="expression" dxfId="3992" priority="60">
      <formula>F29&lt;0</formula>
    </cfRule>
  </conditionalFormatting>
  <conditionalFormatting sqref="H29:H31">
    <cfRule type="expression" dxfId="3991" priority="57">
      <formula>H29&gt;0</formula>
    </cfRule>
    <cfRule type="expression" dxfId="3990" priority="58">
      <formula>H29&lt;0</formula>
    </cfRule>
  </conditionalFormatting>
  <conditionalFormatting sqref="F83:F94">
    <cfRule type="expression" dxfId="3989" priority="55">
      <formula>F83&gt;0</formula>
    </cfRule>
    <cfRule type="expression" dxfId="3988" priority="56">
      <formula>F83&lt;0</formula>
    </cfRule>
  </conditionalFormatting>
  <conditionalFormatting sqref="H83:H94">
    <cfRule type="expression" dxfId="3987" priority="53">
      <formula>H83&gt;0</formula>
    </cfRule>
    <cfRule type="expression" dxfId="3986" priority="54">
      <formula>H83&lt;0</formula>
    </cfRule>
  </conditionalFormatting>
  <conditionalFormatting sqref="J41">
    <cfRule type="expression" dxfId="3985" priority="51">
      <formula>J41&gt;0</formula>
    </cfRule>
    <cfRule type="expression" dxfId="3984" priority="52">
      <formula>J41&lt;0</formula>
    </cfRule>
  </conditionalFormatting>
  <conditionalFormatting sqref="J39:J47">
    <cfRule type="expression" dxfId="3983" priority="49">
      <formula>J39&gt;0</formula>
    </cfRule>
    <cfRule type="expression" dxfId="3982" priority="50">
      <formula>J39&lt;0</formula>
    </cfRule>
  </conditionalFormatting>
  <conditionalFormatting sqref="F48:F51 H48:H51">
    <cfRule type="expression" dxfId="3981" priority="47">
      <formula>F48&gt;0</formula>
    </cfRule>
    <cfRule type="expression" dxfId="3980" priority="48">
      <formula>F48&lt;0</formula>
    </cfRule>
  </conditionalFormatting>
  <conditionalFormatting sqref="J48:J57">
    <cfRule type="expression" dxfId="3979" priority="45">
      <formula>J48&gt;0</formula>
    </cfRule>
    <cfRule type="expression" dxfId="3978" priority="46">
      <formula>J48&lt;0</formula>
    </cfRule>
  </conditionalFormatting>
  <conditionalFormatting sqref="K45:K52">
    <cfRule type="expression" dxfId="3977" priority="43">
      <formula>K45&gt;0</formula>
    </cfRule>
    <cfRule type="expression" dxfId="3976" priority="44">
      <formula>K45&lt;0</formula>
    </cfRule>
  </conditionalFormatting>
  <conditionalFormatting sqref="K45:K52">
    <cfRule type="expression" dxfId="3975" priority="41">
      <formula>K45&gt;0</formula>
    </cfRule>
    <cfRule type="expression" dxfId="3974" priority="42">
      <formula>K45&lt;0</formula>
    </cfRule>
  </conditionalFormatting>
  <conditionalFormatting sqref="F102:F118 H102:H118 H120:H128 F120:F128">
    <cfRule type="expression" dxfId="3973" priority="37">
      <formula>F102&gt;0</formula>
    </cfRule>
    <cfRule type="expression" dxfId="3972" priority="38">
      <formula>F102&lt;0</formula>
    </cfRule>
  </conditionalFormatting>
  <conditionalFormatting sqref="F96:F101">
    <cfRule type="expression" dxfId="3971" priority="35">
      <formula>F96&gt;0</formula>
    </cfRule>
    <cfRule type="expression" dxfId="3970" priority="36">
      <formula>F96&lt;0</formula>
    </cfRule>
  </conditionalFormatting>
  <conditionalFormatting sqref="H96:H101">
    <cfRule type="expression" dxfId="3969" priority="33">
      <formula>H96&gt;0</formula>
    </cfRule>
    <cfRule type="expression" dxfId="3968" priority="34">
      <formula>H96&lt;0</formula>
    </cfRule>
  </conditionalFormatting>
  <conditionalFormatting sqref="J112">
    <cfRule type="expression" dxfId="3967" priority="31">
      <formula>J112&gt;0</formula>
    </cfRule>
    <cfRule type="expression" dxfId="3966" priority="32">
      <formula>J112&lt;0</formula>
    </cfRule>
  </conditionalFormatting>
  <conditionalFormatting sqref="J110:J118 J120">
    <cfRule type="expression" dxfId="3965" priority="29">
      <formula>J110&gt;0</formula>
    </cfRule>
    <cfRule type="expression" dxfId="3964" priority="30">
      <formula>J110&lt;0</formula>
    </cfRule>
  </conditionalFormatting>
  <conditionalFormatting sqref="F119 H119">
    <cfRule type="expression" dxfId="3963" priority="27">
      <formula>F119&gt;0</formula>
    </cfRule>
    <cfRule type="expression" dxfId="3962" priority="28">
      <formula>F119&lt;0</formula>
    </cfRule>
  </conditionalFormatting>
  <conditionalFormatting sqref="J119">
    <cfRule type="expression" dxfId="3961" priority="25">
      <formula>J119&gt;0</formula>
    </cfRule>
    <cfRule type="expression" dxfId="3960" priority="26">
      <formula>J119&lt;0</formula>
    </cfRule>
  </conditionalFormatting>
  <conditionalFormatting sqref="K112:K123">
    <cfRule type="expression" dxfId="3959" priority="23">
      <formula>K112&gt;0</formula>
    </cfRule>
    <cfRule type="expression" dxfId="3958" priority="24">
      <formula>K112&lt;0</formula>
    </cfRule>
  </conditionalFormatting>
  <conditionalFormatting sqref="K110:K123">
    <cfRule type="expression" dxfId="3957" priority="21">
      <formula>K110&gt;0</formula>
    </cfRule>
    <cfRule type="expression" dxfId="3956" priority="22">
      <formula>K110&lt;0</formula>
    </cfRule>
  </conditionalFormatting>
  <conditionalFormatting sqref="J121">
    <cfRule type="expression" dxfId="3955" priority="19">
      <formula>J121&gt;0</formula>
    </cfRule>
    <cfRule type="expression" dxfId="3954" priority="20">
      <formula>J121&lt;0</formula>
    </cfRule>
  </conditionalFormatting>
  <conditionalFormatting sqref="F25:F28">
    <cfRule type="expression" dxfId="3953" priority="17">
      <formula>F25&gt;0</formula>
    </cfRule>
    <cfRule type="expression" dxfId="3952" priority="18">
      <formula>F25&lt;0</formula>
    </cfRule>
  </conditionalFormatting>
  <conditionalFormatting sqref="H25:H28">
    <cfRule type="expression" dxfId="3951" priority="15">
      <formula>H25&gt;0</formula>
    </cfRule>
    <cfRule type="expression" dxfId="3950" priority="16">
      <formula>H25&lt;0</formula>
    </cfRule>
  </conditionalFormatting>
  <conditionalFormatting sqref="J27:J29">
    <cfRule type="expression" dxfId="3949" priority="13">
      <formula>J27&gt;0</formula>
    </cfRule>
    <cfRule type="expression" dxfId="3948" priority="14">
      <formula>J27&lt;0</formula>
    </cfRule>
  </conditionalFormatting>
  <conditionalFormatting sqref="J30:J31">
    <cfRule type="expression" dxfId="3947" priority="11">
      <formula>J30&gt;0</formula>
    </cfRule>
    <cfRule type="expression" dxfId="3946" priority="12">
      <formula>J30&lt;0</formula>
    </cfRule>
  </conditionalFormatting>
  <conditionalFormatting sqref="J33">
    <cfRule type="expression" dxfId="3945" priority="9">
      <formula>J33&gt;0</formula>
    </cfRule>
    <cfRule type="expression" dxfId="3944" priority="10">
      <formula>J33&lt;0</formula>
    </cfRule>
  </conditionalFormatting>
  <conditionalFormatting sqref="J34">
    <cfRule type="expression" dxfId="3943" priority="7">
      <formula>J34&gt;0</formula>
    </cfRule>
    <cfRule type="expression" dxfId="3942" priority="8">
      <formula>J34&lt;0</formula>
    </cfRule>
  </conditionalFormatting>
  <conditionalFormatting sqref="J35:J43">
    <cfRule type="expression" dxfId="3941" priority="5">
      <formula>J35&gt;0</formula>
    </cfRule>
    <cfRule type="expression" dxfId="394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9" priority="1">
      <formula>Q9&gt;0</formula>
    </cfRule>
    <cfRule type="expression" dxfId="393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7" priority="27">
      <formula>F27&gt;0</formula>
    </cfRule>
    <cfRule type="expression" dxfId="3936" priority="28">
      <formula>F27&lt;0</formula>
    </cfRule>
  </conditionalFormatting>
  <conditionalFormatting sqref="Q8">
    <cfRule type="expression" dxfId="3935" priority="15">
      <formula>Q8&gt;0</formula>
    </cfRule>
    <cfRule type="expression" dxfId="3934" priority="16">
      <formula>Q8&lt;0</formula>
    </cfRule>
  </conditionalFormatting>
  <conditionalFormatting sqref="Q7">
    <cfRule type="expression" dxfId="3933" priority="17">
      <formula>Q7&gt;0</formula>
    </cfRule>
    <cfRule type="expression" dxfId="3932" priority="18">
      <formula>Q7&lt;0</formula>
    </cfRule>
  </conditionalFormatting>
  <conditionalFormatting sqref="F37:F38">
    <cfRule type="expression" dxfId="3931" priority="13">
      <formula>F37&gt;0</formula>
    </cfRule>
    <cfRule type="expression" dxfId="3930" priority="14">
      <formula>F37&lt;0</formula>
    </cfRule>
  </conditionalFormatting>
  <conditionalFormatting sqref="H37:H38">
    <cfRule type="expression" dxfId="3929" priority="11">
      <formula>H37&gt;0</formula>
    </cfRule>
    <cfRule type="expression" dxfId="3928" priority="12">
      <formula>H37&lt;0</formula>
    </cfRule>
  </conditionalFormatting>
  <conditionalFormatting sqref="F23:F26 H23:H26">
    <cfRule type="expression" dxfId="3927" priority="9">
      <formula>F23&gt;0</formula>
    </cfRule>
    <cfRule type="expression" dxfId="3926" priority="10">
      <formula>F23&lt;0</formula>
    </cfRule>
  </conditionalFormatting>
  <conditionalFormatting sqref="Q10">
    <cfRule type="expression" dxfId="3925" priority="3">
      <formula>Q10&gt;0</formula>
    </cfRule>
    <cfRule type="expression" dxfId="3924" priority="4">
      <formula>Q10&lt;0</formula>
    </cfRule>
  </conditionalFormatting>
  <conditionalFormatting sqref="F22 H22">
    <cfRule type="expression" dxfId="3923" priority="1">
      <formula>F22&gt;0</formula>
    </cfRule>
    <cfRule type="expression" dxfId="3922" priority="2">
      <formula>F22&lt;0</formula>
    </cfRule>
  </conditionalFormatting>
  <conditionalFormatting sqref="M41">
    <cfRule type="expression" dxfId="3921" priority="5">
      <formula>M41&gt;0</formula>
    </cfRule>
    <cfRule type="expression" dxfId="392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9" priority="29">
      <formula>F25&gt;0</formula>
    </cfRule>
    <cfRule type="expression" dxfId="3918" priority="30">
      <formula>F25&lt;0</formula>
    </cfRule>
  </conditionalFormatting>
  <conditionalFormatting sqref="Q7">
    <cfRule type="expression" dxfId="3917" priority="27">
      <formula>Q7&gt;0</formula>
    </cfRule>
    <cfRule type="expression" dxfId="3916" priority="28">
      <formula>Q7&lt;0</formula>
    </cfRule>
  </conditionalFormatting>
  <conditionalFormatting sqref="Q8">
    <cfRule type="expression" dxfId="3915" priority="25">
      <formula>Q8&gt;0</formula>
    </cfRule>
    <cfRule type="expression" dxfId="3914" priority="26">
      <formula>Q8&lt;0</formula>
    </cfRule>
  </conditionalFormatting>
  <conditionalFormatting sqref="Q10">
    <cfRule type="expression" dxfId="3913" priority="13">
      <formula>Q10&gt;0</formula>
    </cfRule>
    <cfRule type="expression" dxfId="3912" priority="14">
      <formula>Q10&lt;0</formula>
    </cfRule>
  </conditionalFormatting>
  <conditionalFormatting sqref="M46">
    <cfRule type="expression" dxfId="3911" priority="11">
      <formula>M46&gt;0</formula>
    </cfRule>
    <cfRule type="expression" dxfId="3910" priority="12">
      <formula>M46&lt;0</formula>
    </cfRule>
  </conditionalFormatting>
  <conditionalFormatting sqref="F80:F88 H80:H88">
    <cfRule type="expression" dxfId="3909" priority="9">
      <formula>F80&gt;0</formula>
    </cfRule>
    <cfRule type="expression" dxfId="3908" priority="10">
      <formula>F80&lt;0</formula>
    </cfRule>
  </conditionalFormatting>
  <conditionalFormatting sqref="F75:F79">
    <cfRule type="expression" dxfId="3907" priority="7">
      <formula>F75&gt;0</formula>
    </cfRule>
    <cfRule type="expression" dxfId="3906" priority="8">
      <formula>F75&lt;0</formula>
    </cfRule>
  </conditionalFormatting>
  <conditionalFormatting sqref="H75:H79">
    <cfRule type="expression" dxfId="3905" priority="5">
      <formula>H75&gt;0</formula>
    </cfRule>
    <cfRule type="expression" dxfId="3904" priority="6">
      <formula>H75&lt;0</formula>
    </cfRule>
  </conditionalFormatting>
  <conditionalFormatting sqref="F71:F74">
    <cfRule type="expression" dxfId="3903" priority="3">
      <formula>F71&gt;0</formula>
    </cfRule>
    <cfRule type="expression" dxfId="3902" priority="4">
      <formula>F71&lt;0</formula>
    </cfRule>
  </conditionalFormatting>
  <conditionalFormatting sqref="H71:H74">
    <cfRule type="expression" dxfId="3901" priority="1">
      <formula>H71&gt;0</formula>
    </cfRule>
    <cfRule type="expression" dxfId="390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9" priority="21">
      <formula>F47&gt;0</formula>
    </cfRule>
    <cfRule type="expression" dxfId="3898" priority="22">
      <formula>F47&lt;0</formula>
    </cfRule>
  </conditionalFormatting>
  <conditionalFormatting sqref="Q7">
    <cfRule type="expression" dxfId="3897" priority="19">
      <formula>Q7&gt;0</formula>
    </cfRule>
    <cfRule type="expression" dxfId="3896" priority="20">
      <formula>Q7&lt;0</formula>
    </cfRule>
  </conditionalFormatting>
  <conditionalFormatting sqref="Q8">
    <cfRule type="expression" dxfId="3895" priority="17">
      <formula>Q8&gt;0</formula>
    </cfRule>
    <cfRule type="expression" dxfId="3894" priority="18">
      <formula>Q8&lt;0</formula>
    </cfRule>
  </conditionalFormatting>
  <conditionalFormatting sqref="F25:F46">
    <cfRule type="expression" dxfId="3893" priority="15">
      <formula>F25&gt;0</formula>
    </cfRule>
    <cfRule type="expression" dxfId="3892" priority="16">
      <formula>F25&lt;0</formula>
    </cfRule>
  </conditionalFormatting>
  <conditionalFormatting sqref="H25:H46">
    <cfRule type="expression" dxfId="3891" priority="13">
      <formula>H25&gt;0</formula>
    </cfRule>
    <cfRule type="expression" dxfId="3890" priority="14">
      <formula>H25&lt;0</formula>
    </cfRule>
  </conditionalFormatting>
  <conditionalFormatting sqref="F89:F110">
    <cfRule type="expression" dxfId="3889" priority="11">
      <formula>F89&gt;0</formula>
    </cfRule>
    <cfRule type="expression" dxfId="3888" priority="12">
      <formula>F89&lt;0</formula>
    </cfRule>
  </conditionalFormatting>
  <conditionalFormatting sqref="H89:H110">
    <cfRule type="expression" dxfId="3887" priority="9">
      <formula>H89&gt;0</formula>
    </cfRule>
    <cfRule type="expression" dxfId="3886" priority="10">
      <formula>H89&lt;0</formula>
    </cfRule>
  </conditionalFormatting>
  <conditionalFormatting sqref="Q10">
    <cfRule type="expression" dxfId="3885" priority="7">
      <formula>Q10&gt;0</formula>
    </cfRule>
    <cfRule type="expression" dxfId="3884" priority="8">
      <formula>Q10&lt;0</formula>
    </cfRule>
  </conditionalFormatting>
  <conditionalFormatting sqref="J25:J38">
    <cfRule type="expression" dxfId="3883" priority="5">
      <formula>J25&gt;0</formula>
    </cfRule>
    <cfRule type="expression" dxfId="3882" priority="6">
      <formula>J25&lt;0</formula>
    </cfRule>
  </conditionalFormatting>
  <conditionalFormatting sqref="K25:K38">
    <cfRule type="expression" dxfId="3881" priority="3">
      <formula>K25&gt;0</formula>
    </cfRule>
    <cfRule type="expression" dxfId="3880" priority="4">
      <formula>K25&lt;0</formula>
    </cfRule>
  </conditionalFormatting>
  <conditionalFormatting sqref="L25:L38">
    <cfRule type="expression" dxfId="3879" priority="1">
      <formula>L25&gt;0</formula>
    </cfRule>
    <cfRule type="expression" dxfId="387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7" priority="23">
      <formula>F34&gt;0</formula>
    </cfRule>
    <cfRule type="expression" dxfId="3876" priority="24">
      <formula>F34&lt;0</formula>
    </cfRule>
  </conditionalFormatting>
  <conditionalFormatting sqref="Q7">
    <cfRule type="expression" dxfId="3875" priority="21">
      <formula>Q7&gt;0</formula>
    </cfRule>
    <cfRule type="expression" dxfId="3874" priority="22">
      <formula>Q7&lt;0</formula>
    </cfRule>
  </conditionalFormatting>
  <conditionalFormatting sqref="Q8">
    <cfRule type="expression" dxfId="3873" priority="19">
      <formula>Q8&gt;0</formula>
    </cfRule>
    <cfRule type="expression" dxfId="3872" priority="20">
      <formula>Q8&lt;0</formula>
    </cfRule>
  </conditionalFormatting>
  <conditionalFormatting sqref="F25:F33">
    <cfRule type="expression" dxfId="3871" priority="17">
      <formula>F25&gt;0</formula>
    </cfRule>
    <cfRule type="expression" dxfId="3870" priority="18">
      <formula>F25&lt;0</formula>
    </cfRule>
  </conditionalFormatting>
  <conditionalFormatting sqref="H25:H33">
    <cfRule type="expression" dxfId="3869" priority="15">
      <formula>H25&gt;0</formula>
    </cfRule>
    <cfRule type="expression" dxfId="3868" priority="16">
      <formula>H25&lt;0</formula>
    </cfRule>
  </conditionalFormatting>
  <conditionalFormatting sqref="M46">
    <cfRule type="expression" dxfId="3867" priority="13">
      <formula>M46&gt;0</formula>
    </cfRule>
    <cfRule type="expression" dxfId="3866" priority="14">
      <formula>M46&lt;0</formula>
    </cfRule>
  </conditionalFormatting>
  <conditionalFormatting sqref="F79:F87 H79:H87">
    <cfRule type="expression" dxfId="3865" priority="11">
      <formula>F79&gt;0</formula>
    </cfRule>
    <cfRule type="expression" dxfId="3864" priority="12">
      <formula>F79&lt;0</formula>
    </cfRule>
  </conditionalFormatting>
  <conditionalFormatting sqref="F70:F78">
    <cfRule type="expression" dxfId="3863" priority="9">
      <formula>F70&gt;0</formula>
    </cfRule>
    <cfRule type="expression" dxfId="3862" priority="10">
      <formula>F70&lt;0</formula>
    </cfRule>
  </conditionalFormatting>
  <conditionalFormatting sqref="H70:H78">
    <cfRule type="expression" dxfId="3861" priority="7">
      <formula>H70&gt;0</formula>
    </cfRule>
    <cfRule type="expression" dxfId="3860" priority="8">
      <formula>H70&lt;0</formula>
    </cfRule>
  </conditionalFormatting>
  <conditionalFormatting sqref="J27:K27 J30:K30 J33:K33 J36:K36 J39:K39 J42:K42">
    <cfRule type="expression" dxfId="3859" priority="5">
      <formula>J27&gt;0</formula>
    </cfRule>
    <cfRule type="expression" dxfId="3858" priority="6">
      <formula>J27&lt;0</formula>
    </cfRule>
  </conditionalFormatting>
  <conditionalFormatting sqref="J28:K29 J31:K32 J34:K35 J37:K38 J40:K41">
    <cfRule type="expression" dxfId="3857" priority="3">
      <formula>J28&gt;0</formula>
    </cfRule>
    <cfRule type="expression" dxfId="3856" priority="4">
      <formula>J28&lt;0</formula>
    </cfRule>
  </conditionalFormatting>
  <conditionalFormatting sqref="L27:L42">
    <cfRule type="expression" dxfId="3855" priority="1">
      <formula>L27&gt;0</formula>
    </cfRule>
    <cfRule type="expression" dxfId="385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3" priority="9">
      <formula>F57&gt;0</formula>
    </cfRule>
    <cfRule type="expression" dxfId="3852" priority="10">
      <formula>F57&lt;0</formula>
    </cfRule>
  </conditionalFormatting>
  <conditionalFormatting sqref="Q7">
    <cfRule type="expression" dxfId="3851" priority="7">
      <formula>Q7&gt;0</formula>
    </cfRule>
    <cfRule type="expression" dxfId="3850" priority="8">
      <formula>Q7&lt;0</formula>
    </cfRule>
  </conditionalFormatting>
  <conditionalFormatting sqref="Q8">
    <cfRule type="expression" dxfId="3849" priority="5">
      <formula>Q8&gt;0</formula>
    </cfRule>
    <cfRule type="expression" dxfId="3848" priority="6">
      <formula>Q8&lt;0</formula>
    </cfRule>
  </conditionalFormatting>
  <conditionalFormatting sqref="F25:F56">
    <cfRule type="expression" dxfId="3847" priority="3">
      <formula>F25&gt;0</formula>
    </cfRule>
    <cfRule type="expression" dxfId="3846" priority="4">
      <formula>F25&lt;0</formula>
    </cfRule>
  </conditionalFormatting>
  <conditionalFormatting sqref="H25:H56">
    <cfRule type="expression" dxfId="3845" priority="1">
      <formula>H25&gt;0</formula>
    </cfRule>
    <cfRule type="expression" dxfId="384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134.87</v>
      </c>
      <c r="R4" s="420">
        <v>-2.3199999999999998E-2</v>
      </c>
      <c r="T4" s="688">
        <v>43193</v>
      </c>
      <c r="U4" s="30" t="s">
        <v>944</v>
      </c>
    </row>
    <row r="5" spans="1:21" x14ac:dyDescent="0.25">
      <c r="B5" s="70"/>
      <c r="C5" s="4"/>
      <c r="D5" s="3"/>
      <c r="E5" s="3"/>
      <c r="F5" s="3"/>
      <c r="G5" s="70"/>
      <c r="H5" s="159"/>
      <c r="I5" s="3"/>
      <c r="J5" s="3"/>
      <c r="K5" s="3"/>
      <c r="L5" s="70"/>
      <c r="M5" s="3"/>
      <c r="O5" s="11" t="s">
        <v>67</v>
      </c>
      <c r="Q5" s="3">
        <f>Q4*Q2</f>
        <v>4046.1000000000004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2917.2499999999832</v>
      </c>
      <c r="R7">
        <v>30</v>
      </c>
      <c r="T7" s="1">
        <v>43221</v>
      </c>
      <c r="U7" s="736" t="s">
        <v>1013</v>
      </c>
    </row>
    <row r="8" spans="1:21" x14ac:dyDescent="0.25">
      <c r="B8" s="70"/>
      <c r="C8" s="4"/>
      <c r="D8" s="3"/>
      <c r="E8" s="3"/>
      <c r="F8" s="3"/>
      <c r="G8" s="70"/>
      <c r="H8" s="159"/>
      <c r="I8" s="3"/>
      <c r="J8" s="3"/>
      <c r="K8" s="3"/>
      <c r="L8" s="4"/>
      <c r="M8" s="4"/>
      <c r="O8" s="11" t="s">
        <v>179</v>
      </c>
      <c r="P8" s="33"/>
      <c r="Q8" s="2">
        <f>K29+M29-F29+Q2*Q4</f>
        <v>515.55000000000064</v>
      </c>
      <c r="U8" t="s">
        <v>1014</v>
      </c>
    </row>
    <row r="9" spans="1:21" x14ac:dyDescent="0.25">
      <c r="B9" s="70"/>
      <c r="C9" s="4"/>
      <c r="D9" s="3"/>
      <c r="E9" s="3"/>
      <c r="F9" s="3"/>
      <c r="G9" s="70"/>
      <c r="H9" s="159"/>
      <c r="I9" s="3"/>
      <c r="J9" s="3"/>
      <c r="K9" s="3"/>
      <c r="L9" s="4"/>
      <c r="M9" s="4"/>
      <c r="O9" s="11" t="s">
        <v>204</v>
      </c>
      <c r="Q9" s="132">
        <f>IF(Q2=0, 0, Q8/Q6)</f>
        <v>0.14602540680630516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3.8555646177800846E-3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15.6461716937355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148.35700000000003</v>
      </c>
    </row>
    <row r="20" spans="1:21" x14ac:dyDescent="0.25">
      <c r="B20" s="70"/>
      <c r="C20" s="4"/>
      <c r="D20" s="3"/>
      <c r="E20" s="3"/>
      <c r="F20" s="3"/>
      <c r="G20" s="70"/>
      <c r="H20" s="159"/>
      <c r="I20" s="3"/>
      <c r="J20" s="3"/>
      <c r="K20" s="3"/>
      <c r="L20" s="4"/>
      <c r="M20" s="4"/>
      <c r="O20" s="79">
        <v>1.0900000000000001</v>
      </c>
      <c r="P20" s="79">
        <f t="shared" ref="P20:P39" si="2">O20*$Q$4</f>
        <v>147.00830000000002</v>
      </c>
      <c r="T20" s="1">
        <v>43279</v>
      </c>
      <c r="U20" t="s">
        <v>1116</v>
      </c>
    </row>
    <row r="21" spans="1:21" x14ac:dyDescent="0.25">
      <c r="B21" s="70"/>
      <c r="C21" s="4"/>
      <c r="D21" s="3"/>
      <c r="E21" s="3"/>
      <c r="F21" s="3"/>
      <c r="G21" s="4"/>
      <c r="H21" s="4"/>
      <c r="I21" s="3"/>
      <c r="J21" s="3"/>
      <c r="K21" s="3"/>
      <c r="L21" s="4"/>
      <c r="M21" s="4"/>
      <c r="O21" s="79">
        <v>1.08</v>
      </c>
      <c r="P21" s="79">
        <f t="shared" si="2"/>
        <v>145.65960000000001</v>
      </c>
    </row>
    <row r="22" spans="1:21" x14ac:dyDescent="0.25">
      <c r="B22" s="70"/>
      <c r="C22" s="4"/>
      <c r="D22" s="3"/>
      <c r="E22" s="3"/>
      <c r="F22" s="3"/>
      <c r="G22" s="4"/>
      <c r="H22" s="4"/>
      <c r="I22" s="3"/>
      <c r="J22" s="3"/>
      <c r="K22" s="3"/>
      <c r="L22" s="4"/>
      <c r="M22" s="4"/>
      <c r="O22" s="79">
        <v>1.07</v>
      </c>
      <c r="P22" s="79">
        <f t="shared" si="2"/>
        <v>144.3109</v>
      </c>
    </row>
    <row r="23" spans="1:21" x14ac:dyDescent="0.25">
      <c r="B23" s="70"/>
      <c r="C23" s="4"/>
      <c r="D23" s="3"/>
      <c r="E23" s="3"/>
      <c r="F23" s="3"/>
      <c r="G23" s="4"/>
      <c r="H23" s="4"/>
      <c r="I23" s="3"/>
      <c r="J23" s="3"/>
      <c r="K23" s="3"/>
      <c r="L23" s="4"/>
      <c r="M23" s="4"/>
      <c r="O23" s="79">
        <v>1.06</v>
      </c>
      <c r="P23" s="79">
        <f t="shared" si="2"/>
        <v>142.96220000000002</v>
      </c>
    </row>
    <row r="24" spans="1:21" x14ac:dyDescent="0.25">
      <c r="B24" s="70"/>
      <c r="C24" s="4"/>
      <c r="D24" s="3"/>
      <c r="E24" s="3"/>
      <c r="F24" s="3"/>
      <c r="G24" s="4"/>
      <c r="H24" s="4"/>
      <c r="I24" s="3"/>
      <c r="J24" s="3"/>
      <c r="K24" s="3"/>
      <c r="L24" s="4"/>
      <c r="M24" s="4"/>
      <c r="O24" s="79">
        <v>1.05</v>
      </c>
      <c r="P24" s="79">
        <f t="shared" si="2"/>
        <v>141.61350000000002</v>
      </c>
    </row>
    <row r="25" spans="1:21" x14ac:dyDescent="0.25">
      <c r="O25" s="79">
        <v>1.04</v>
      </c>
      <c r="P25" s="79">
        <f t="shared" si="2"/>
        <v>140.26480000000001</v>
      </c>
      <c r="T25" s="154">
        <v>43305</v>
      </c>
      <c r="U25" t="s">
        <v>1147</v>
      </c>
    </row>
    <row r="26" spans="1:21" x14ac:dyDescent="0.25">
      <c r="O26" s="79">
        <v>1.03</v>
      </c>
      <c r="P26" s="79">
        <f t="shared" si="2"/>
        <v>138.9161</v>
      </c>
      <c r="T26" s="65"/>
    </row>
    <row r="27" spans="1:21" x14ac:dyDescent="0.25">
      <c r="O27" s="79">
        <v>1.02</v>
      </c>
      <c r="P27" s="79">
        <f t="shared" si="2"/>
        <v>137.56740000000002</v>
      </c>
      <c r="T27" s="154">
        <v>43313</v>
      </c>
      <c r="U27" t="s">
        <v>1146</v>
      </c>
    </row>
    <row r="28" spans="1:21" x14ac:dyDescent="0.25">
      <c r="O28" s="79">
        <v>1.01</v>
      </c>
      <c r="P28" s="79">
        <f t="shared" si="2"/>
        <v>136.21870000000001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134.87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133.5213</v>
      </c>
    </row>
    <row r="31" spans="1:21" x14ac:dyDescent="0.25">
      <c r="O31" s="79">
        <v>0.98</v>
      </c>
      <c r="P31" s="79">
        <f t="shared" si="2"/>
        <v>132.17259999999999</v>
      </c>
      <c r="T31" s="1">
        <v>43474</v>
      </c>
      <c r="U31" t="s">
        <v>1348</v>
      </c>
    </row>
    <row r="32" spans="1:21" x14ac:dyDescent="0.25">
      <c r="O32" s="79">
        <v>0.97</v>
      </c>
      <c r="P32" s="79">
        <f t="shared" si="2"/>
        <v>130.82390000000001</v>
      </c>
    </row>
    <row r="33" spans="1:17" x14ac:dyDescent="0.25">
      <c r="O33" s="79">
        <v>0.96</v>
      </c>
      <c r="P33" s="79">
        <f t="shared" si="2"/>
        <v>129.4752</v>
      </c>
    </row>
    <row r="34" spans="1:17" x14ac:dyDescent="0.25">
      <c r="O34" s="79">
        <v>0.95</v>
      </c>
      <c r="P34" s="79">
        <f t="shared" si="2"/>
        <v>128.12649999999999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126.7778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125.42910000000001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124.08040000000001</v>
      </c>
    </row>
    <row r="38" spans="1:17" x14ac:dyDescent="0.25">
      <c r="A38" s="4"/>
      <c r="B38" s="162"/>
      <c r="C38" s="10"/>
      <c r="D38" s="39"/>
      <c r="E38" s="39"/>
      <c r="F38" s="39"/>
      <c r="G38" s="39"/>
      <c r="H38" s="177"/>
      <c r="I38" s="39"/>
      <c r="J38" s="39"/>
      <c r="K38" s="39"/>
      <c r="L38" s="39"/>
      <c r="O38" s="79">
        <v>0.91</v>
      </c>
      <c r="P38" s="79">
        <f t="shared" si="2"/>
        <v>122.7317</v>
      </c>
    </row>
    <row r="39" spans="1:17" x14ac:dyDescent="0.25">
      <c r="A39" s="4"/>
      <c r="B39" s="162"/>
      <c r="C39" s="10"/>
      <c r="D39" s="39"/>
      <c r="E39" s="39"/>
      <c r="F39" s="39"/>
      <c r="G39" s="39"/>
      <c r="H39" s="177"/>
      <c r="I39" s="39"/>
      <c r="J39" s="39"/>
      <c r="K39" s="39"/>
      <c r="L39" s="39"/>
      <c r="O39" s="79">
        <v>0.9</v>
      </c>
      <c r="P39" s="79">
        <f t="shared" si="2"/>
        <v>121.38300000000001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3" priority="175">
      <formula>F7&gt;0</formula>
    </cfRule>
    <cfRule type="expression" dxfId="3842" priority="176">
      <formula>F7&lt;0</formula>
    </cfRule>
  </conditionalFormatting>
  <conditionalFormatting sqref="Q8">
    <cfRule type="expression" dxfId="3841" priority="173">
      <formula>Q8&gt;0</formula>
    </cfRule>
    <cfRule type="expression" dxfId="3840" priority="174">
      <formula>Q8&lt;0</formula>
    </cfRule>
  </conditionalFormatting>
  <conditionalFormatting sqref="Q10">
    <cfRule type="expression" dxfId="3839" priority="167">
      <formula>Q10&gt;0</formula>
    </cfRule>
    <cfRule type="expression" dxfId="3838" priority="168">
      <formula>Q10&lt;0</formula>
    </cfRule>
  </conditionalFormatting>
  <conditionalFormatting sqref="F75:F76">
    <cfRule type="expression" dxfId="3837" priority="159">
      <formula>F75&gt;0</formula>
    </cfRule>
    <cfRule type="expression" dxfId="3836" priority="160">
      <formula>F75&lt;0</formula>
    </cfRule>
  </conditionalFormatting>
  <conditionalFormatting sqref="H75:H76">
    <cfRule type="expression" dxfId="3835" priority="157">
      <formula>H75&gt;0</formula>
    </cfRule>
    <cfRule type="expression" dxfId="3834" priority="158">
      <formula>H75&lt;0</formula>
    </cfRule>
  </conditionalFormatting>
  <conditionalFormatting sqref="J75:J76">
    <cfRule type="expression" dxfId="3833" priority="155">
      <formula>J75&gt;0</formula>
    </cfRule>
    <cfRule type="expression" dxfId="3832" priority="156">
      <formula>J75&lt;0</formula>
    </cfRule>
  </conditionalFormatting>
  <conditionalFormatting sqref="K75:K76">
    <cfRule type="expression" dxfId="3831" priority="153">
      <formula>K75&gt;0</formula>
    </cfRule>
    <cfRule type="expression" dxfId="3830" priority="154">
      <formula>K75&lt;0</formula>
    </cfRule>
  </conditionalFormatting>
  <conditionalFormatting sqref="L75:L76">
    <cfRule type="expression" dxfId="3829" priority="151">
      <formula>L75&gt;0</formula>
    </cfRule>
    <cfRule type="expression" dxfId="3828" priority="152">
      <formula>L75&lt;0</formula>
    </cfRule>
  </conditionalFormatting>
  <conditionalFormatting sqref="F39 H39">
    <cfRule type="expression" dxfId="3827" priority="113">
      <formula>F39&gt;0</formula>
    </cfRule>
    <cfRule type="expression" dxfId="3826" priority="114">
      <formula>F39&lt;0</formula>
    </cfRule>
  </conditionalFormatting>
  <conditionalFormatting sqref="F38 H38">
    <cfRule type="expression" dxfId="3825" priority="111">
      <formula>F38&gt;0</formula>
    </cfRule>
    <cfRule type="expression" dxfId="3824" priority="112">
      <formula>F38&lt;0</formula>
    </cfRule>
  </conditionalFormatting>
  <conditionalFormatting sqref="H36:H37">
    <cfRule type="expression" dxfId="3823" priority="109">
      <formula>H36&gt;0</formula>
    </cfRule>
    <cfRule type="expression" dxfId="3822" priority="110">
      <formula>H36&lt;0</formula>
    </cfRule>
  </conditionalFormatting>
  <conditionalFormatting sqref="M44">
    <cfRule type="expression" dxfId="3821" priority="107">
      <formula>M44&gt;0</formula>
    </cfRule>
    <cfRule type="expression" dxfId="3820" priority="108">
      <formula>M44&lt;0</formula>
    </cfRule>
  </conditionalFormatting>
  <conditionalFormatting sqref="J36:J37">
    <cfRule type="expression" dxfId="3819" priority="77">
      <formula>J36&gt;0</formula>
    </cfRule>
    <cfRule type="expression" dxfId="3818" priority="78">
      <formula>J36&lt;0</formula>
    </cfRule>
  </conditionalFormatting>
  <conditionalFormatting sqref="F111:F113 H111:H113 H120 F120 F146:F148 H146:H148">
    <cfRule type="expression" dxfId="3817" priority="75">
      <formula>F111&gt;0</formula>
    </cfRule>
    <cfRule type="expression" dxfId="3816" priority="76">
      <formula>F111&lt;0</formula>
    </cfRule>
  </conditionalFormatting>
  <conditionalFormatting sqref="F87:F107">
    <cfRule type="expression" dxfId="3815" priority="73">
      <formula>F87&gt;0</formula>
    </cfRule>
    <cfRule type="expression" dxfId="3814" priority="74">
      <formula>F87&lt;0</formula>
    </cfRule>
  </conditionalFormatting>
  <conditionalFormatting sqref="H87:H107">
    <cfRule type="expression" dxfId="3813" priority="71">
      <formula>H87&gt;0</formula>
    </cfRule>
    <cfRule type="expression" dxfId="3812" priority="72">
      <formula>H87&lt;0</formula>
    </cfRule>
  </conditionalFormatting>
  <conditionalFormatting sqref="K78:K88 K90:K91">
    <cfRule type="expression" dxfId="3811" priority="69">
      <formula>K78&gt;0</formula>
    </cfRule>
    <cfRule type="expression" dxfId="3810" priority="70">
      <formula>K78&lt;0</formula>
    </cfRule>
  </conditionalFormatting>
  <conditionalFormatting sqref="L78">
    <cfRule type="expression" dxfId="3809" priority="67">
      <formula>L78&gt;0</formula>
    </cfRule>
    <cfRule type="expression" dxfId="3808" priority="68">
      <formula>L78&lt;0</formula>
    </cfRule>
  </conditionalFormatting>
  <conditionalFormatting sqref="F78:F86">
    <cfRule type="expression" dxfId="3807" priority="65">
      <formula>F78&gt;0</formula>
    </cfRule>
    <cfRule type="expression" dxfId="3806" priority="66">
      <formula>F78&lt;0</formula>
    </cfRule>
  </conditionalFormatting>
  <conditionalFormatting sqref="H78:H86">
    <cfRule type="expression" dxfId="3805" priority="63">
      <formula>H78&gt;0</formula>
    </cfRule>
    <cfRule type="expression" dxfId="3804" priority="64">
      <formula>H78&lt;0</formula>
    </cfRule>
  </conditionalFormatting>
  <conditionalFormatting sqref="F108:F110">
    <cfRule type="expression" dxfId="3803" priority="61">
      <formula>F108&gt;0</formula>
    </cfRule>
    <cfRule type="expression" dxfId="3802" priority="62">
      <formula>F108&lt;0</formula>
    </cfRule>
  </conditionalFormatting>
  <conditionalFormatting sqref="H108:H110">
    <cfRule type="expression" dxfId="3801" priority="59">
      <formula>H108&gt;0</formula>
    </cfRule>
    <cfRule type="expression" dxfId="3800" priority="60">
      <formula>H108&lt;0</formula>
    </cfRule>
  </conditionalFormatting>
  <conditionalFormatting sqref="H114:H116 F114:F116">
    <cfRule type="expression" dxfId="3799" priority="57">
      <formula>F114&gt;0</formula>
    </cfRule>
    <cfRule type="expression" dxfId="3798" priority="58">
      <formula>F114&lt;0</formula>
    </cfRule>
  </conditionalFormatting>
  <conditionalFormatting sqref="H117:H119 F117:F119">
    <cfRule type="expression" dxfId="3797" priority="55">
      <formula>F117&gt;0</formula>
    </cfRule>
    <cfRule type="expression" dxfId="3796" priority="56">
      <formula>F117&lt;0</formula>
    </cfRule>
  </conditionalFormatting>
  <conditionalFormatting sqref="F125:F127 H125:H127">
    <cfRule type="expression" dxfId="3795" priority="53">
      <formula>F125&gt;0</formula>
    </cfRule>
    <cfRule type="expression" dxfId="3794" priority="54">
      <formula>F125&lt;0</formula>
    </cfRule>
  </conditionalFormatting>
  <conditionalFormatting sqref="F124 H124">
    <cfRule type="expression" dxfId="3793" priority="51">
      <formula>F124&gt;0</formula>
    </cfRule>
    <cfRule type="expression" dxfId="3792" priority="52">
      <formula>F124&lt;0</formula>
    </cfRule>
  </conditionalFormatting>
  <conditionalFormatting sqref="F121:F123 H121:H123">
    <cfRule type="expression" dxfId="3791" priority="49">
      <formula>F121&gt;0</formula>
    </cfRule>
    <cfRule type="expression" dxfId="3790" priority="50">
      <formula>F121&lt;0</formula>
    </cfRule>
  </conditionalFormatting>
  <conditionalFormatting sqref="F134:F136 H134:H136">
    <cfRule type="expression" dxfId="3789" priority="47">
      <formula>F134&gt;0</formula>
    </cfRule>
    <cfRule type="expression" dxfId="3788" priority="48">
      <formula>F134&lt;0</formula>
    </cfRule>
  </conditionalFormatting>
  <conditionalFormatting sqref="H129:H131 F129:F133">
    <cfRule type="expression" dxfId="3787" priority="45">
      <formula>F129&gt;0</formula>
    </cfRule>
    <cfRule type="expression" dxfId="3786" priority="46">
      <formula>F129&lt;0</formula>
    </cfRule>
  </conditionalFormatting>
  <conditionalFormatting sqref="F128 H128">
    <cfRule type="expression" dxfId="3785" priority="43">
      <formula>F128&gt;0</formula>
    </cfRule>
    <cfRule type="expression" dxfId="3784" priority="44">
      <formula>F128&lt;0</formula>
    </cfRule>
  </conditionalFormatting>
  <conditionalFormatting sqref="H132:H133">
    <cfRule type="expression" dxfId="3783" priority="41">
      <formula>H132&gt;0</formula>
    </cfRule>
    <cfRule type="expression" dxfId="3782" priority="42">
      <formula>H132&lt;0</formula>
    </cfRule>
  </conditionalFormatting>
  <conditionalFormatting sqref="H139:H141 F139:F142">
    <cfRule type="expression" dxfId="3781" priority="39">
      <formula>F139&gt;0</formula>
    </cfRule>
    <cfRule type="expression" dxfId="3780" priority="40">
      <formula>F139&lt;0</formula>
    </cfRule>
  </conditionalFormatting>
  <conditionalFormatting sqref="F137:F138 H137:H138">
    <cfRule type="expression" dxfId="3779" priority="37">
      <formula>F137&gt;0</formula>
    </cfRule>
    <cfRule type="expression" dxfId="3778" priority="38">
      <formula>F137&lt;0</formula>
    </cfRule>
  </conditionalFormatting>
  <conditionalFormatting sqref="F145 H145">
    <cfRule type="expression" dxfId="3777" priority="35">
      <formula>F145&gt;0</formula>
    </cfRule>
    <cfRule type="expression" dxfId="3776" priority="36">
      <formula>F145&lt;0</formula>
    </cfRule>
  </conditionalFormatting>
  <conditionalFormatting sqref="F143:F144 H143:H144">
    <cfRule type="expression" dxfId="3775" priority="33">
      <formula>F143&gt;0</formula>
    </cfRule>
    <cfRule type="expression" dxfId="3774" priority="34">
      <formula>F143&lt;0</formula>
    </cfRule>
  </conditionalFormatting>
  <conditionalFormatting sqref="H142">
    <cfRule type="expression" dxfId="3773" priority="31">
      <formula>H142&gt;0</formula>
    </cfRule>
    <cfRule type="expression" dxfId="3772" priority="32">
      <formula>H142&lt;0</formula>
    </cfRule>
  </conditionalFormatting>
  <conditionalFormatting sqref="J111:J113 J120">
    <cfRule type="expression" dxfId="3771" priority="29">
      <formula>J111&gt;0</formula>
    </cfRule>
    <cfRule type="expression" dxfId="3770" priority="30">
      <formula>J111&lt;0</formula>
    </cfRule>
  </conditionalFormatting>
  <conditionalFormatting sqref="J87:J107">
    <cfRule type="expression" dxfId="3769" priority="27">
      <formula>J87&gt;0</formula>
    </cfRule>
    <cfRule type="expression" dxfId="3768" priority="28">
      <formula>J87&lt;0</formula>
    </cfRule>
  </conditionalFormatting>
  <conditionalFormatting sqref="J78:J86">
    <cfRule type="expression" dxfId="3767" priority="25">
      <formula>J78&gt;0</formula>
    </cfRule>
    <cfRule type="expression" dxfId="3766" priority="26">
      <formula>J78&lt;0</formula>
    </cfRule>
  </conditionalFormatting>
  <conditionalFormatting sqref="J108:J110">
    <cfRule type="expression" dxfId="3765" priority="23">
      <formula>J108&gt;0</formula>
    </cfRule>
    <cfRule type="expression" dxfId="3764" priority="24">
      <formula>J108&lt;0</formula>
    </cfRule>
  </conditionalFormatting>
  <conditionalFormatting sqref="J114:J116">
    <cfRule type="expression" dxfId="3763" priority="21">
      <formula>J114&gt;0</formula>
    </cfRule>
    <cfRule type="expression" dxfId="3762" priority="22">
      <formula>J114&lt;0</formula>
    </cfRule>
  </conditionalFormatting>
  <conditionalFormatting sqref="J117:J119">
    <cfRule type="expression" dxfId="3761" priority="19">
      <formula>J117&gt;0</formula>
    </cfRule>
    <cfRule type="expression" dxfId="3760" priority="20">
      <formula>J117&lt;0</formula>
    </cfRule>
  </conditionalFormatting>
  <conditionalFormatting sqref="J125:J127">
    <cfRule type="expression" dxfId="3759" priority="17">
      <formula>J125&gt;0</formula>
    </cfRule>
    <cfRule type="expression" dxfId="3758" priority="18">
      <formula>J125&lt;0</formula>
    </cfRule>
  </conditionalFormatting>
  <conditionalFormatting sqref="J124">
    <cfRule type="expression" dxfId="3757" priority="15">
      <formula>J124&gt;0</formula>
    </cfRule>
    <cfRule type="expression" dxfId="3756" priority="16">
      <formula>J124&lt;0</formula>
    </cfRule>
  </conditionalFormatting>
  <conditionalFormatting sqref="J121:J123">
    <cfRule type="expression" dxfId="3755" priority="13">
      <formula>J121&gt;0</formula>
    </cfRule>
    <cfRule type="expression" dxfId="3754" priority="14">
      <formula>J121&lt;0</formula>
    </cfRule>
  </conditionalFormatting>
  <conditionalFormatting sqref="J134:J136">
    <cfRule type="expression" dxfId="3753" priority="11">
      <formula>J134&gt;0</formula>
    </cfRule>
    <cfRule type="expression" dxfId="3752" priority="12">
      <formula>J134&lt;0</formula>
    </cfRule>
  </conditionalFormatting>
  <conditionalFormatting sqref="J129:J133">
    <cfRule type="expression" dxfId="3751" priority="9">
      <formula>J129&gt;0</formula>
    </cfRule>
    <cfRule type="expression" dxfId="3750" priority="10">
      <formula>J129&lt;0</formula>
    </cfRule>
  </conditionalFormatting>
  <conditionalFormatting sqref="J128">
    <cfRule type="expression" dxfId="3749" priority="7">
      <formula>J128&gt;0</formula>
    </cfRule>
    <cfRule type="expression" dxfId="3748" priority="8">
      <formula>J128&lt;0</formula>
    </cfRule>
  </conditionalFormatting>
  <conditionalFormatting sqref="J139:J141">
    <cfRule type="expression" dxfId="3747" priority="5">
      <formula>J139&gt;0</formula>
    </cfRule>
    <cfRule type="expression" dxfId="3746" priority="6">
      <formula>J139&lt;0</formula>
    </cfRule>
  </conditionalFormatting>
  <conditionalFormatting sqref="J137:J138">
    <cfRule type="expression" dxfId="3745" priority="3">
      <formula>J137&gt;0</formula>
    </cfRule>
    <cfRule type="expression" dxfId="3744" priority="4">
      <formula>J137&lt;0</formula>
    </cfRule>
  </conditionalFormatting>
  <conditionalFormatting sqref="J142">
    <cfRule type="expression" dxfId="3743" priority="1">
      <formula>J142&gt;0</formula>
    </cfRule>
    <cfRule type="expression" dxfId="374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1" priority="58">
      <formula>F19&gt;0</formula>
    </cfRule>
    <cfRule type="expression" dxfId="374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9" priority="47">
      <formula>H25&gt;0</formula>
    </cfRule>
    <cfRule type="expression" dxfId="3738" priority="48">
      <formula>H25&lt;0</formula>
    </cfRule>
  </conditionalFormatting>
  <conditionalFormatting sqref="M39">
    <cfRule type="expression" dxfId="3737" priority="45">
      <formula>M39&gt;0</formula>
    </cfRule>
    <cfRule type="expression" dxfId="3736" priority="46">
      <formula>M39&lt;0</formula>
    </cfRule>
  </conditionalFormatting>
  <conditionalFormatting sqref="F61:F67">
    <cfRule type="expression" dxfId="3735" priority="43">
      <formula>F61&gt;0</formula>
    </cfRule>
    <cfRule type="expression" dxfId="3734" priority="44">
      <formula>F61&lt;0</formula>
    </cfRule>
  </conditionalFormatting>
  <conditionalFormatting sqref="H61:H67">
    <cfRule type="expression" dxfId="3733" priority="41">
      <formula>H61&gt;0</formula>
    </cfRule>
    <cfRule type="expression" dxfId="3732" priority="42">
      <formula>H61&lt;0</formula>
    </cfRule>
  </conditionalFormatting>
  <conditionalFormatting sqref="F21:F24">
    <cfRule type="expression" dxfId="3731" priority="39">
      <formula>F21&gt;0</formula>
    </cfRule>
    <cfRule type="expression" dxfId="3730" priority="40">
      <formula>F21&lt;0</formula>
    </cfRule>
  </conditionalFormatting>
  <conditionalFormatting sqref="H21:H24">
    <cfRule type="expression" dxfId="3729" priority="37">
      <formula>H21&gt;0</formula>
    </cfRule>
    <cfRule type="expression" dxfId="3728" priority="38">
      <formula>H21&lt;0</formula>
    </cfRule>
  </conditionalFormatting>
  <conditionalFormatting sqref="I25:I28">
    <cfRule type="expression" dxfId="3727" priority="31">
      <formula>I25&gt;0</formula>
    </cfRule>
    <cfRule type="expression" dxfId="3726" priority="32">
      <formula>I25&lt;0</formula>
    </cfRule>
  </conditionalFormatting>
  <conditionalFormatting sqref="I21:I24">
    <cfRule type="expression" dxfId="3725" priority="29">
      <formula>I21&gt;0</formula>
    </cfRule>
    <cfRule type="expression" dxfId="3724" priority="30">
      <formula>I21&lt;0</formula>
    </cfRule>
  </conditionalFormatting>
  <conditionalFormatting sqref="H29">
    <cfRule type="expression" dxfId="3723" priority="27">
      <formula>H29&gt;0</formula>
    </cfRule>
    <cfRule type="expression" dxfId="3722" priority="28">
      <formula>H29&lt;0</formula>
    </cfRule>
  </conditionalFormatting>
  <conditionalFormatting sqref="H30">
    <cfRule type="expression" dxfId="3721" priority="25">
      <formula>H30&gt;0</formula>
    </cfRule>
    <cfRule type="expression" dxfId="3720" priority="26">
      <formula>H30&lt;0</formula>
    </cfRule>
  </conditionalFormatting>
  <conditionalFormatting sqref="H31">
    <cfRule type="expression" dxfId="3719" priority="23">
      <formula>H31&gt;0</formula>
    </cfRule>
    <cfRule type="expression" dxfId="3718" priority="24">
      <formula>H31&lt;0</formula>
    </cfRule>
  </conditionalFormatting>
  <conditionalFormatting sqref="Q7">
    <cfRule type="expression" dxfId="3717" priority="21">
      <formula>Q7&gt;0</formula>
    </cfRule>
    <cfRule type="expression" dxfId="3716" priority="22">
      <formula>Q7&lt;0</formula>
    </cfRule>
  </conditionalFormatting>
  <conditionalFormatting sqref="Q8">
    <cfRule type="expression" dxfId="3715" priority="19">
      <formula>Q8&gt;0</formula>
    </cfRule>
    <cfRule type="expression" dxfId="3714" priority="20">
      <formula>Q8&lt;0</formula>
    </cfRule>
  </conditionalFormatting>
  <conditionalFormatting sqref="F73:F82">
    <cfRule type="expression" dxfId="3713" priority="17">
      <formula>F73&gt;0</formula>
    </cfRule>
    <cfRule type="expression" dxfId="3712" priority="18">
      <formula>F73&lt;0</formula>
    </cfRule>
  </conditionalFormatting>
  <conditionalFormatting sqref="H73:H76">
    <cfRule type="expression" dxfId="3711" priority="15">
      <formula>H73&gt;0</formula>
    </cfRule>
    <cfRule type="expression" dxfId="3710" priority="16">
      <formula>H73&lt;0</formula>
    </cfRule>
  </conditionalFormatting>
  <conditionalFormatting sqref="F69:F72">
    <cfRule type="expression" dxfId="3709" priority="13">
      <formula>F69&gt;0</formula>
    </cfRule>
    <cfRule type="expression" dxfId="3708" priority="14">
      <formula>F69&lt;0</formula>
    </cfRule>
  </conditionalFormatting>
  <conditionalFormatting sqref="H69:H72">
    <cfRule type="expression" dxfId="3707" priority="11">
      <formula>H69&gt;0</formula>
    </cfRule>
    <cfRule type="expression" dxfId="3706" priority="12">
      <formula>H69&lt;0</formula>
    </cfRule>
  </conditionalFormatting>
  <conditionalFormatting sqref="I73:I76">
    <cfRule type="expression" dxfId="3705" priority="9">
      <formula>I73&gt;0</formula>
    </cfRule>
    <cfRule type="expression" dxfId="3704" priority="10">
      <formula>I73&lt;0</formula>
    </cfRule>
  </conditionalFormatting>
  <conditionalFormatting sqref="I69:I72">
    <cfRule type="expression" dxfId="3703" priority="7">
      <formula>I69&gt;0</formula>
    </cfRule>
    <cfRule type="expression" dxfId="3702" priority="8">
      <formula>I69&lt;0</formula>
    </cfRule>
  </conditionalFormatting>
  <conditionalFormatting sqref="H77">
    <cfRule type="expression" dxfId="3701" priority="5">
      <formula>H77&gt;0</formula>
    </cfRule>
    <cfRule type="expression" dxfId="3700" priority="6">
      <formula>H77&lt;0</formula>
    </cfRule>
  </conditionalFormatting>
  <conditionalFormatting sqref="H78">
    <cfRule type="expression" dxfId="3699" priority="3">
      <formula>H78&gt;0</formula>
    </cfRule>
    <cfRule type="expression" dxfId="3698" priority="4">
      <formula>H78&lt;0</formula>
    </cfRule>
  </conditionalFormatting>
  <conditionalFormatting sqref="H79">
    <cfRule type="expression" dxfId="3697" priority="1">
      <formula>H79&gt;0</formula>
    </cfRule>
    <cfRule type="expression" dxfId="369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29.14</v>
      </c>
      <c r="R4" s="420">
        <v>5.9999999999999995E-4</v>
      </c>
      <c r="T4" s="1"/>
    </row>
    <row r="5" spans="1:21" x14ac:dyDescent="0.25">
      <c r="B5" s="70"/>
      <c r="C5" s="4"/>
      <c r="D5" s="3"/>
      <c r="E5" s="3"/>
      <c r="F5" s="3"/>
      <c r="G5" s="70"/>
      <c r="H5" s="159"/>
      <c r="I5" s="3"/>
      <c r="J5" s="3"/>
      <c r="K5" s="3"/>
      <c r="L5" s="70"/>
      <c r="M5" s="4"/>
      <c r="O5" s="11" t="s">
        <v>67</v>
      </c>
      <c r="Q5" s="3">
        <f>Q4*Q2</f>
        <v>3846.48</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-80.550000000000182</v>
      </c>
      <c r="R7">
        <v>66</v>
      </c>
    </row>
    <row r="8" spans="1:21" x14ac:dyDescent="0.25">
      <c r="B8" s="70"/>
      <c r="C8" s="4"/>
      <c r="D8" s="3"/>
      <c r="E8" s="3"/>
      <c r="F8" s="3"/>
      <c r="G8" s="70"/>
      <c r="H8" s="159"/>
      <c r="I8" s="3"/>
      <c r="J8" s="3"/>
      <c r="K8" s="3"/>
      <c r="L8" s="4"/>
      <c r="M8" s="4"/>
      <c r="O8" s="11" t="s">
        <v>179</v>
      </c>
      <c r="P8" s="33"/>
      <c r="Q8" s="2">
        <f>K18+M18-F18+Q2*Q4</f>
        <v>-80.550000000000182</v>
      </c>
      <c r="T8" s="1"/>
      <c r="U8" s="736"/>
    </row>
    <row r="9" spans="1:21" x14ac:dyDescent="0.25">
      <c r="B9" s="70"/>
      <c r="C9" s="4"/>
      <c r="D9" s="3"/>
      <c r="E9" s="3"/>
      <c r="F9" s="3"/>
      <c r="G9" s="4"/>
      <c r="H9" s="159"/>
      <c r="I9" s="3"/>
      <c r="J9" s="3"/>
      <c r="K9" s="3"/>
      <c r="L9" s="4"/>
      <c r="M9" s="4"/>
      <c r="O9" s="11" t="s">
        <v>204</v>
      </c>
      <c r="Q9" s="132">
        <f>IF(Q2=0, 0, Q8/Q6)</f>
        <v>-2.0511684402716605E-2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1.7844886753603295E-2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32.054000000000002</v>
      </c>
    </row>
    <row r="20" spans="1:20" x14ac:dyDescent="0.25">
      <c r="O20" s="79">
        <v>1.0900000000000001</v>
      </c>
      <c r="P20" s="79">
        <f t="shared" ref="P20:P39" si="0">O20*$Q$4</f>
        <v>31.762600000000003</v>
      </c>
    </row>
    <row r="21" spans="1:20" x14ac:dyDescent="0.25">
      <c r="O21" s="79">
        <v>1.08</v>
      </c>
      <c r="P21" s="79">
        <f t="shared" si="0"/>
        <v>31.471200000000003</v>
      </c>
      <c r="T21" s="1"/>
    </row>
    <row r="22" spans="1:20" x14ac:dyDescent="0.25">
      <c r="O22" s="79">
        <v>1.07</v>
      </c>
      <c r="P22" s="79">
        <f t="shared" si="0"/>
        <v>31.179800000000004</v>
      </c>
    </row>
    <row r="23" spans="1:20" x14ac:dyDescent="0.25">
      <c r="O23" s="79">
        <v>1.06</v>
      </c>
      <c r="P23" s="79">
        <f t="shared" si="0"/>
        <v>30.888400000000001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30.597000000000001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30.305600000000002</v>
      </c>
    </row>
    <row r="26" spans="1:20" x14ac:dyDescent="0.25">
      <c r="B26" s="162">
        <v>43676</v>
      </c>
      <c r="C26" s="10">
        <v>66</v>
      </c>
      <c r="D26" s="39">
        <v>31.63</v>
      </c>
      <c r="E26" s="39">
        <v>29.13</v>
      </c>
      <c r="F26" s="39">
        <f>(E26-D26)*C26</f>
        <v>-165</v>
      </c>
      <c r="G26" s="39"/>
      <c r="H26" s="177"/>
      <c r="I26" s="39"/>
      <c r="J26" s="39"/>
      <c r="K26" s="39"/>
      <c r="L26" s="39"/>
      <c r="O26" s="79">
        <v>1.03</v>
      </c>
      <c r="P26" s="79">
        <f t="shared" si="0"/>
        <v>30.014200000000002</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29.722799999999999</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29.4314</v>
      </c>
      <c r="T28" s="154"/>
    </row>
    <row r="29" spans="1:20" x14ac:dyDescent="0.25">
      <c r="B29" s="162"/>
      <c r="C29" s="10"/>
      <c r="D29" s="39"/>
      <c r="E29" s="39"/>
      <c r="F29" s="39"/>
      <c r="G29" s="39"/>
      <c r="H29" s="177"/>
      <c r="I29" s="39"/>
      <c r="J29" s="39"/>
      <c r="K29" s="39"/>
      <c r="L29" s="39"/>
      <c r="O29" s="79">
        <v>1</v>
      </c>
      <c r="P29" s="79">
        <f t="shared" si="0"/>
        <v>29.14</v>
      </c>
      <c r="T29" s="154"/>
    </row>
    <row r="30" spans="1:20" x14ac:dyDescent="0.25">
      <c r="B30" s="162"/>
      <c r="C30" s="10"/>
      <c r="D30" s="39"/>
      <c r="E30" s="39"/>
      <c r="F30" s="39"/>
      <c r="G30" s="39"/>
      <c r="H30" s="177"/>
      <c r="I30" s="39"/>
      <c r="J30" s="39"/>
      <c r="K30" s="39"/>
      <c r="L30" s="39"/>
      <c r="O30" s="79">
        <v>0.99</v>
      </c>
      <c r="P30" s="79">
        <f t="shared" si="0"/>
        <v>28.848600000000001</v>
      </c>
      <c r="T30" s="154"/>
    </row>
    <row r="31" spans="1:20" x14ac:dyDescent="0.25">
      <c r="B31" s="162"/>
      <c r="C31" s="10"/>
      <c r="D31" s="39"/>
      <c r="E31" s="39"/>
      <c r="F31" s="39"/>
      <c r="G31" s="39"/>
      <c r="H31" s="177"/>
      <c r="I31" s="39"/>
      <c r="J31" s="39"/>
      <c r="K31" s="39"/>
      <c r="L31" s="39"/>
      <c r="O31" s="79">
        <v>0.98</v>
      </c>
      <c r="P31" s="79">
        <f t="shared" si="0"/>
        <v>28.557200000000002</v>
      </c>
    </row>
    <row r="32" spans="1:20" x14ac:dyDescent="0.25">
      <c r="B32" s="162"/>
      <c r="C32" s="10"/>
      <c r="D32" s="39"/>
      <c r="E32" s="39"/>
      <c r="F32" s="39"/>
      <c r="G32" s="39"/>
      <c r="H32" s="177"/>
      <c r="I32" s="39"/>
      <c r="J32" s="39"/>
      <c r="K32" s="39"/>
      <c r="L32" s="39"/>
      <c r="O32" s="79">
        <v>0.97</v>
      </c>
      <c r="P32" s="79">
        <f t="shared" si="0"/>
        <v>28.265799999999999</v>
      </c>
    </row>
    <row r="33" spans="2:17" x14ac:dyDescent="0.25">
      <c r="B33" s="162"/>
      <c r="C33" s="10"/>
      <c r="D33" s="39"/>
      <c r="E33" s="39"/>
      <c r="F33" s="39"/>
      <c r="G33" s="39"/>
      <c r="H33" s="177"/>
      <c r="I33" s="39"/>
      <c r="J33" s="39"/>
      <c r="K33" s="39"/>
      <c r="L33" s="39"/>
      <c r="O33" s="79">
        <v>0.96</v>
      </c>
      <c r="P33" s="79">
        <f t="shared" si="0"/>
        <v>27.974399999999999</v>
      </c>
    </row>
    <row r="34" spans="2:17" x14ac:dyDescent="0.25">
      <c r="B34" s="162"/>
      <c r="C34" s="10"/>
      <c r="D34" s="39"/>
      <c r="E34" s="39"/>
      <c r="F34" s="39"/>
      <c r="G34" s="39"/>
      <c r="H34" s="177"/>
      <c r="I34" s="39"/>
      <c r="J34" s="39"/>
      <c r="K34" s="39"/>
      <c r="L34" s="39"/>
      <c r="O34" s="79">
        <v>0.95</v>
      </c>
      <c r="P34" s="79">
        <f t="shared" si="0"/>
        <v>27.683</v>
      </c>
    </row>
    <row r="35" spans="2:17" x14ac:dyDescent="0.25">
      <c r="B35" s="162"/>
      <c r="C35" s="10"/>
      <c r="D35" s="39"/>
      <c r="E35" s="39"/>
      <c r="F35" s="39"/>
      <c r="G35" s="39"/>
      <c r="H35" s="177"/>
      <c r="I35" s="39"/>
      <c r="J35" s="39"/>
      <c r="K35" s="39"/>
      <c r="L35" s="39"/>
      <c r="O35" s="79">
        <v>0.94</v>
      </c>
      <c r="P35" s="79">
        <f t="shared" si="0"/>
        <v>27.3916</v>
      </c>
    </row>
    <row r="36" spans="2:17" x14ac:dyDescent="0.25">
      <c r="B36" s="162"/>
      <c r="C36" s="10"/>
      <c r="D36" s="39"/>
      <c r="E36" s="39"/>
      <c r="F36" s="39"/>
      <c r="G36" s="39"/>
      <c r="H36" s="177"/>
      <c r="I36" s="39"/>
      <c r="J36" s="39"/>
      <c r="K36" s="39"/>
      <c r="L36" s="39"/>
      <c r="O36" s="79">
        <v>0.93</v>
      </c>
      <c r="P36" s="79">
        <f t="shared" si="0"/>
        <v>27.100200000000001</v>
      </c>
    </row>
    <row r="37" spans="2:17" x14ac:dyDescent="0.25">
      <c r="B37" s="162"/>
      <c r="C37" s="10"/>
      <c r="D37" s="39"/>
      <c r="E37" s="39"/>
      <c r="F37" s="39"/>
      <c r="G37" s="39"/>
      <c r="H37" s="177"/>
      <c r="I37" s="39"/>
      <c r="J37" s="39"/>
      <c r="K37" s="39"/>
      <c r="L37" s="39"/>
      <c r="O37" s="79">
        <v>0.92</v>
      </c>
      <c r="P37" s="79">
        <f t="shared" si="0"/>
        <v>26.808800000000002</v>
      </c>
    </row>
    <row r="38" spans="2:17" x14ac:dyDescent="0.25">
      <c r="B38" s="162"/>
      <c r="C38" s="10"/>
      <c r="D38" s="39"/>
      <c r="E38" s="39"/>
      <c r="F38" s="39"/>
      <c r="G38" s="39"/>
      <c r="H38" s="177"/>
      <c r="I38" s="39"/>
      <c r="J38" s="39"/>
      <c r="K38" s="39"/>
      <c r="L38" s="39"/>
      <c r="O38" s="79">
        <v>0.91</v>
      </c>
      <c r="P38" s="79">
        <f t="shared" si="0"/>
        <v>26.517400000000002</v>
      </c>
    </row>
    <row r="39" spans="2:17" x14ac:dyDescent="0.25">
      <c r="B39" s="162"/>
      <c r="C39" s="10"/>
      <c r="D39" s="39"/>
      <c r="E39" s="39"/>
      <c r="F39" s="39"/>
      <c r="G39" s="39"/>
      <c r="H39" s="177"/>
      <c r="I39" s="39"/>
      <c r="J39" s="39"/>
      <c r="K39" s="39"/>
      <c r="L39" s="39"/>
      <c r="O39" s="79">
        <v>0.9</v>
      </c>
      <c r="P39" s="79">
        <f t="shared" si="0"/>
        <v>26.226000000000003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5" priority="33">
      <formula>Q7&gt;0</formula>
    </cfRule>
    <cfRule type="expression" dxfId="3694" priority="34">
      <formula>Q7&lt;0</formula>
    </cfRule>
  </conditionalFormatting>
  <conditionalFormatting sqref="Q8">
    <cfRule type="expression" dxfId="3693" priority="31">
      <formula>Q8&gt;0</formula>
    </cfRule>
    <cfRule type="expression" dxfId="3692" priority="32">
      <formula>Q8&lt;0</formula>
    </cfRule>
  </conditionalFormatting>
  <conditionalFormatting sqref="F34:F54 F58:F63">
    <cfRule type="expression" dxfId="3691" priority="29">
      <formula>F34&gt;0</formula>
    </cfRule>
    <cfRule type="expression" dxfId="3690" priority="30">
      <formula>F34&lt;0</formula>
    </cfRule>
  </conditionalFormatting>
  <conditionalFormatting sqref="H34:H54 H58:H63">
    <cfRule type="expression" dxfId="3689" priority="27">
      <formula>H34&gt;0</formula>
    </cfRule>
    <cfRule type="expression" dxfId="3688" priority="28">
      <formula>H34&lt;0</formula>
    </cfRule>
  </conditionalFormatting>
  <conditionalFormatting sqref="Q10">
    <cfRule type="expression" dxfId="3687" priority="25">
      <formula>Q10&gt;0</formula>
    </cfRule>
    <cfRule type="expression" dxfId="3686" priority="26">
      <formula>Q10&lt;0</formula>
    </cfRule>
  </conditionalFormatting>
  <conditionalFormatting sqref="J25:J38">
    <cfRule type="expression" dxfId="3685" priority="23">
      <formula>J25&gt;0</formula>
    </cfRule>
    <cfRule type="expression" dxfId="3684" priority="24">
      <formula>J25&lt;0</formula>
    </cfRule>
  </conditionalFormatting>
  <conditionalFormatting sqref="K25:K35 K37:K38">
    <cfRule type="expression" dxfId="3683" priority="21">
      <formula>K25&gt;0</formula>
    </cfRule>
    <cfRule type="expression" dxfId="3682" priority="22">
      <formula>K25&lt;0</formula>
    </cfRule>
  </conditionalFormatting>
  <conditionalFormatting sqref="F89:F110">
    <cfRule type="expression" dxfId="3681" priority="19">
      <formula>F89&gt;0</formula>
    </cfRule>
    <cfRule type="expression" dxfId="3680" priority="20">
      <formula>F89&lt;0</formula>
    </cfRule>
  </conditionalFormatting>
  <conditionalFormatting sqref="H89:H110">
    <cfRule type="expression" dxfId="3679" priority="17">
      <formula>H89&gt;0</formula>
    </cfRule>
    <cfRule type="expression" dxfId="3678" priority="18">
      <formula>H89&lt;0</formula>
    </cfRule>
  </conditionalFormatting>
  <conditionalFormatting sqref="J89:J102">
    <cfRule type="expression" dxfId="3677" priority="15">
      <formula>J89&gt;0</formula>
    </cfRule>
    <cfRule type="expression" dxfId="3676" priority="16">
      <formula>J89&lt;0</formula>
    </cfRule>
  </conditionalFormatting>
  <conditionalFormatting sqref="K89:K102">
    <cfRule type="expression" dxfId="3675" priority="13">
      <formula>K89&gt;0</formula>
    </cfRule>
    <cfRule type="expression" dxfId="3674" priority="14">
      <formula>K89&lt;0</formula>
    </cfRule>
  </conditionalFormatting>
  <conditionalFormatting sqref="L89:L102">
    <cfRule type="expression" dxfId="3673" priority="11">
      <formula>L89&gt;0</formula>
    </cfRule>
    <cfRule type="expression" dxfId="3672" priority="12">
      <formula>L89&lt;0</formula>
    </cfRule>
  </conditionalFormatting>
  <conditionalFormatting sqref="F25:F33">
    <cfRule type="expression" dxfId="3671" priority="9">
      <formula>F25&gt;0</formula>
    </cfRule>
    <cfRule type="expression" dxfId="3670" priority="10">
      <formula>F25&lt;0</formula>
    </cfRule>
  </conditionalFormatting>
  <conditionalFormatting sqref="H25:H33">
    <cfRule type="expression" dxfId="3669" priority="7">
      <formula>H25&gt;0</formula>
    </cfRule>
    <cfRule type="expression" dxfId="3668" priority="8">
      <formula>H25&lt;0</formula>
    </cfRule>
  </conditionalFormatting>
  <conditionalFormatting sqref="J54">
    <cfRule type="expression" dxfId="3667" priority="5">
      <formula>J54&gt;0</formula>
    </cfRule>
    <cfRule type="expression" dxfId="3666" priority="6">
      <formula>J54&lt;0</formula>
    </cfRule>
  </conditionalFormatting>
  <conditionalFormatting sqref="F55:F57">
    <cfRule type="expression" dxfId="3665" priority="3">
      <formula>F55&gt;0</formula>
    </cfRule>
    <cfRule type="expression" dxfId="3664" priority="4">
      <formula>F55&lt;0</formula>
    </cfRule>
  </conditionalFormatting>
  <conditionalFormatting sqref="H55:H57">
    <cfRule type="expression" dxfId="3663" priority="1">
      <formula>H55&gt;0</formula>
    </cfRule>
    <cfRule type="expression" dxfId="366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1" priority="11">
      <formula>Q8&gt;0</formula>
    </cfRule>
    <cfRule type="expression" dxfId="3660" priority="12">
      <formula>Q8&lt;0</formula>
    </cfRule>
  </conditionalFormatting>
  <conditionalFormatting sqref="Q7">
    <cfRule type="expression" dxfId="3659" priority="13">
      <formula>Q7&gt;0</formula>
    </cfRule>
    <cfRule type="expression" dxfId="3658" priority="14">
      <formula>Q7&lt;0</formula>
    </cfRule>
  </conditionalFormatting>
  <conditionalFormatting sqref="F22">
    <cfRule type="expression" dxfId="3657" priority="9">
      <formula>F22&gt;0</formula>
    </cfRule>
    <cfRule type="expression" dxfId="3656" priority="10">
      <formula>F22&lt;0</formula>
    </cfRule>
  </conditionalFormatting>
  <conditionalFormatting sqref="H22">
    <cfRule type="expression" dxfId="3655" priority="7">
      <formula>H22&gt;0</formula>
    </cfRule>
    <cfRule type="expression" dxfId="3654" priority="8">
      <formula>H22&lt;0</formula>
    </cfRule>
  </conditionalFormatting>
  <conditionalFormatting sqref="F59">
    <cfRule type="expression" dxfId="3653" priority="5">
      <formula>F59&gt;0</formula>
    </cfRule>
    <cfRule type="expression" dxfId="3652" priority="6">
      <formula>F59&lt;0</formula>
    </cfRule>
  </conditionalFormatting>
  <conditionalFormatting sqref="H59">
    <cfRule type="expression" dxfId="3651" priority="3">
      <formula>H59&gt;0</formula>
    </cfRule>
    <cfRule type="expression" dxfId="3650" priority="4">
      <formula>H59&lt;0</formula>
    </cfRule>
  </conditionalFormatting>
  <conditionalFormatting sqref="M30">
    <cfRule type="expression" dxfId="3649" priority="1">
      <formula>M30&gt;0</formula>
    </cfRule>
    <cfRule type="expression" dxfId="36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7" priority="32">
      <formula>F51&gt;0</formula>
    </cfRule>
    <cfRule type="expression" dxfId="3646" priority="33">
      <formula>F51&lt;0</formula>
    </cfRule>
  </conditionalFormatting>
  <conditionalFormatting sqref="Q7">
    <cfRule type="expression" dxfId="3645" priority="30">
      <formula>Q7&gt;0</formula>
    </cfRule>
    <cfRule type="expression" dxfId="3644" priority="31">
      <formula>Q7&lt;0</formula>
    </cfRule>
  </conditionalFormatting>
  <conditionalFormatting sqref="Q8">
    <cfRule type="expression" dxfId="3643" priority="28">
      <formula>Q8&gt;0</formula>
    </cfRule>
    <cfRule type="expression" dxfId="3642" priority="29">
      <formula>Q8&lt;0</formula>
    </cfRule>
  </conditionalFormatting>
  <conditionalFormatting sqref="F25:F44 F46:F50">
    <cfRule type="expression" dxfId="3641" priority="26">
      <formula>F25&gt;0</formula>
    </cfRule>
    <cfRule type="expression" dxfId="3640" priority="27">
      <formula>F25&lt;0</formula>
    </cfRule>
  </conditionalFormatting>
  <conditionalFormatting sqref="H25:H44 H46:H50">
    <cfRule type="expression" dxfId="3639" priority="24">
      <formula>H25&gt;0</formula>
    </cfRule>
    <cfRule type="expression" dxfId="3638" priority="25">
      <formula>H25&lt;0</formula>
    </cfRule>
  </conditionalFormatting>
  <conditionalFormatting sqref="F89:F110">
    <cfRule type="expression" dxfId="3637" priority="22">
      <formula>F89&gt;0</formula>
    </cfRule>
    <cfRule type="expression" dxfId="3636" priority="23">
      <formula>F89&lt;0</formula>
    </cfRule>
  </conditionalFormatting>
  <conditionalFormatting sqref="H89:H110">
    <cfRule type="expression" dxfId="3635" priority="20">
      <formula>H89&gt;0</formula>
    </cfRule>
    <cfRule type="expression" dxfId="3634" priority="21">
      <formula>H89&lt;0</formula>
    </cfRule>
  </conditionalFormatting>
  <conditionalFormatting sqref="Q10">
    <cfRule type="expression" dxfId="3633" priority="18">
      <formula>Q10&gt;0</formula>
    </cfRule>
    <cfRule type="expression" dxfId="3632" priority="19">
      <formula>Q10&lt;0</formula>
    </cfRule>
  </conditionalFormatting>
  <conditionalFormatting sqref="J25:J39">
    <cfRule type="expression" dxfId="3631" priority="16">
      <formula>J25&gt;0</formula>
    </cfRule>
    <cfRule type="expression" dxfId="3630" priority="17">
      <formula>J25&lt;0</formula>
    </cfRule>
  </conditionalFormatting>
  <conditionalFormatting sqref="K25:K38">
    <cfRule type="expression" dxfId="3629" priority="14">
      <formula>K25&gt;0</formula>
    </cfRule>
    <cfRule type="expression" dxfId="3628" priority="15">
      <formula>K25&lt;0</formula>
    </cfRule>
  </conditionalFormatting>
  <conditionalFormatting sqref="L25:L38">
    <cfRule type="expression" dxfId="3627" priority="12">
      <formula>L25&gt;0</formula>
    </cfRule>
    <cfRule type="expression" dxfId="362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5" priority="9">
      <formula>J40&gt;0</formula>
    </cfRule>
    <cfRule type="expression" dxfId="362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3" priority="7">
      <formula>F45&gt;0</formula>
    </cfRule>
    <cfRule type="expression" dxfId="3622" priority="8">
      <formula>F45&lt;0</formula>
    </cfRule>
  </conditionalFormatting>
  <conditionalFormatting sqref="H45">
    <cfRule type="expression" dxfId="3621" priority="5">
      <formula>H45&gt;0</formula>
    </cfRule>
    <cfRule type="expression" dxfId="3620" priority="6">
      <formula>H45&lt;0</formula>
    </cfRule>
  </conditionalFormatting>
  <conditionalFormatting sqref="J45">
    <cfRule type="expression" dxfId="3619" priority="3">
      <formula>J45&gt;0</formula>
    </cfRule>
    <cfRule type="expression" dxfId="3618" priority="4">
      <formula>J45&lt;0</formula>
    </cfRule>
  </conditionalFormatting>
  <conditionalFormatting sqref="J46">
    <cfRule type="expression" dxfId="3617" priority="1">
      <formula>J46&gt;0</formula>
    </cfRule>
    <cfRule type="expression" dxfId="361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5" priority="66">
      <formula>F22&gt;0</formula>
    </cfRule>
    <cfRule type="expression" dxfId="361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3" priority="53">
      <formula>F41&gt;0</formula>
    </cfRule>
    <cfRule type="expression" dxfId="3612" priority="54">
      <formula>F41&lt;0</formula>
    </cfRule>
  </conditionalFormatting>
  <conditionalFormatting sqref="F41">
    <cfRule type="expression" dxfId="3611" priority="57">
      <formula>F41&gt;0</formula>
    </cfRule>
    <cfRule type="expression" dxfId="3610" priority="58">
      <formula>F41&lt;0</formula>
    </cfRule>
  </conditionalFormatting>
  <conditionalFormatting sqref="H41">
    <cfRule type="expression" dxfId="3609" priority="35">
      <formula>H41&gt;0</formula>
    </cfRule>
    <cfRule type="expression" dxfId="3608" priority="36">
      <formula>H41&lt;0</formula>
    </cfRule>
  </conditionalFormatting>
  <conditionalFormatting sqref="F89:F95">
    <cfRule type="expression" dxfId="3607" priority="29">
      <formula>F89&gt;0</formula>
    </cfRule>
    <cfRule type="expression" dxfId="3606" priority="30">
      <formula>F89&lt;0</formula>
    </cfRule>
  </conditionalFormatting>
  <conditionalFormatting sqref="F96:F110">
    <cfRule type="expression" dxfId="3605" priority="25">
      <formula>F96&gt;0</formula>
    </cfRule>
    <cfRule type="expression" dxfId="3604" priority="26">
      <formula>F96&lt;0</formula>
    </cfRule>
  </conditionalFormatting>
  <conditionalFormatting sqref="F96:F110">
    <cfRule type="expression" dxfId="3603" priority="27">
      <formula>F96&gt;0</formula>
    </cfRule>
    <cfRule type="expression" dxfId="3602" priority="28">
      <formula>F96&lt;0</formula>
    </cfRule>
  </conditionalFormatting>
  <conditionalFormatting sqref="H89:H100">
    <cfRule type="expression" dxfId="3601" priority="23">
      <formula>H89&gt;0</formula>
    </cfRule>
    <cfRule type="expression" dxfId="3600" priority="24">
      <formula>H89&lt;0</formula>
    </cfRule>
  </conditionalFormatting>
  <conditionalFormatting sqref="H101">
    <cfRule type="expression" dxfId="3599" priority="21">
      <formula>H101&gt;0</formula>
    </cfRule>
    <cfRule type="expression" dxfId="3598" priority="22">
      <formula>H101&lt;0</formula>
    </cfRule>
  </conditionalFormatting>
  <conditionalFormatting sqref="F111:F116">
    <cfRule type="expression" dxfId="3597" priority="19">
      <formula>F111&gt;0</formula>
    </cfRule>
    <cfRule type="expression" dxfId="3596" priority="20">
      <formula>F111&lt;0</formula>
    </cfRule>
  </conditionalFormatting>
  <conditionalFormatting sqref="H103:H116">
    <cfRule type="expression" dxfId="3595" priority="17">
      <formula>H103&gt;0</formula>
    </cfRule>
    <cfRule type="expression" dxfId="3594" priority="18">
      <formula>H103&lt;0</formula>
    </cfRule>
  </conditionalFormatting>
  <conditionalFormatting sqref="H102">
    <cfRule type="expression" dxfId="3593" priority="15">
      <formula>H102&gt;0</formula>
    </cfRule>
    <cfRule type="expression" dxfId="3592" priority="16">
      <formula>H102&lt;0</formula>
    </cfRule>
  </conditionalFormatting>
  <conditionalFormatting sqref="M42">
    <cfRule type="expression" dxfId="3591" priority="13">
      <formula>M42&gt;0</formula>
    </cfRule>
    <cfRule type="expression" dxfId="3590" priority="14">
      <formula>M42&lt;0</formula>
    </cfRule>
  </conditionalFormatting>
  <conditionalFormatting sqref="Q7">
    <cfRule type="expression" dxfId="3589" priority="9">
      <formula>Q7&gt;0</formula>
    </cfRule>
    <cfRule type="expression" dxfId="3588" priority="10">
      <formula>Q7&lt;0</formula>
    </cfRule>
  </conditionalFormatting>
  <conditionalFormatting sqref="Q8">
    <cfRule type="expression" dxfId="3587" priority="7">
      <formula>Q8&gt;0</formula>
    </cfRule>
    <cfRule type="expression" dxfId="3586" priority="8">
      <formula>Q8&lt;0</formula>
    </cfRule>
  </conditionalFormatting>
  <conditionalFormatting sqref="F117:F130 H117:H130">
    <cfRule type="expression" dxfId="3585" priority="1">
      <formula>F117&gt;0</formula>
    </cfRule>
    <cfRule type="expression" dxfId="358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3" priority="21">
      <formula>F47&gt;0</formula>
    </cfRule>
    <cfRule type="expression" dxfId="3582" priority="22">
      <formula>F47&lt;0</formula>
    </cfRule>
  </conditionalFormatting>
  <conditionalFormatting sqref="Q7">
    <cfRule type="expression" dxfId="3581" priority="19">
      <formula>Q7&gt;0</formula>
    </cfRule>
    <cfRule type="expression" dxfId="3580" priority="20">
      <formula>Q7&lt;0</formula>
    </cfRule>
  </conditionalFormatting>
  <conditionalFormatting sqref="Q8">
    <cfRule type="expression" dxfId="3579" priority="17">
      <formula>Q8&gt;0</formula>
    </cfRule>
    <cfRule type="expression" dxfId="3578" priority="18">
      <formula>Q8&lt;0</formula>
    </cfRule>
  </conditionalFormatting>
  <conditionalFormatting sqref="F25:F46">
    <cfRule type="expression" dxfId="3577" priority="15">
      <formula>F25&gt;0</formula>
    </cfRule>
    <cfRule type="expression" dxfId="3576" priority="16">
      <formula>F25&lt;0</formula>
    </cfRule>
  </conditionalFormatting>
  <conditionalFormatting sqref="H25:H46">
    <cfRule type="expression" dxfId="3575" priority="13">
      <formula>H25&gt;0</formula>
    </cfRule>
    <cfRule type="expression" dxfId="3574" priority="14">
      <formula>H25&lt;0</formula>
    </cfRule>
  </conditionalFormatting>
  <conditionalFormatting sqref="F89:F110">
    <cfRule type="expression" dxfId="3573" priority="11">
      <formula>F89&gt;0</formula>
    </cfRule>
    <cfRule type="expression" dxfId="3572" priority="12">
      <formula>F89&lt;0</formula>
    </cfRule>
  </conditionalFormatting>
  <conditionalFormatting sqref="H89:H110">
    <cfRule type="expression" dxfId="3571" priority="9">
      <formula>H89&gt;0</formula>
    </cfRule>
    <cfRule type="expression" dxfId="3570" priority="10">
      <formula>H89&lt;0</formula>
    </cfRule>
  </conditionalFormatting>
  <conditionalFormatting sqref="Q10">
    <cfRule type="expression" dxfId="3569" priority="7">
      <formula>Q10&gt;0</formula>
    </cfRule>
    <cfRule type="expression" dxfId="3568" priority="8">
      <formula>Q10&lt;0</formula>
    </cfRule>
  </conditionalFormatting>
  <conditionalFormatting sqref="J25:J38">
    <cfRule type="expression" dxfId="3567" priority="5">
      <formula>J25&gt;0</formula>
    </cfRule>
    <cfRule type="expression" dxfId="3566" priority="6">
      <formula>J25&lt;0</formula>
    </cfRule>
  </conditionalFormatting>
  <conditionalFormatting sqref="K25:K38">
    <cfRule type="expression" dxfId="3565" priority="3">
      <formula>K25&gt;0</formula>
    </cfRule>
    <cfRule type="expression" dxfId="3564" priority="4">
      <formula>K25&lt;0</formula>
    </cfRule>
  </conditionalFormatting>
  <conditionalFormatting sqref="L25:L38">
    <cfRule type="expression" dxfId="3563" priority="1">
      <formula>L25&gt;0</formula>
    </cfRule>
    <cfRule type="expression" dxfId="356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1" priority="35">
      <formula>F47&gt;0</formula>
    </cfRule>
    <cfRule type="expression" dxfId="3560" priority="36">
      <formula>F47&lt;0</formula>
    </cfRule>
  </conditionalFormatting>
  <conditionalFormatting sqref="Q7">
    <cfRule type="expression" dxfId="3559" priority="33">
      <formula>Q7&gt;0</formula>
    </cfRule>
    <cfRule type="expression" dxfId="3558" priority="34">
      <formula>Q7&lt;0</formula>
    </cfRule>
  </conditionalFormatting>
  <conditionalFormatting sqref="Q8">
    <cfRule type="expression" dxfId="3557" priority="31">
      <formula>Q8&gt;0</formula>
    </cfRule>
    <cfRule type="expression" dxfId="3556" priority="32">
      <formula>Q8&lt;0</formula>
    </cfRule>
  </conditionalFormatting>
  <conditionalFormatting sqref="F30:F46">
    <cfRule type="expression" dxfId="3555" priority="29">
      <formula>F30&gt;0</formula>
    </cfRule>
    <cfRule type="expression" dxfId="3554" priority="30">
      <formula>F30&lt;0</formula>
    </cfRule>
  </conditionalFormatting>
  <conditionalFormatting sqref="H30:H46">
    <cfRule type="expression" dxfId="3553" priority="27">
      <formula>H30&gt;0</formula>
    </cfRule>
    <cfRule type="expression" dxfId="3552" priority="28">
      <formula>H30&lt;0</formula>
    </cfRule>
  </conditionalFormatting>
  <conditionalFormatting sqref="Q10">
    <cfRule type="expression" dxfId="3551" priority="25">
      <formula>Q10&gt;0</formula>
    </cfRule>
    <cfRule type="expression" dxfId="3550" priority="26">
      <formula>Q10&lt;0</formula>
    </cfRule>
  </conditionalFormatting>
  <conditionalFormatting sqref="J25:J38">
    <cfRule type="expression" dxfId="3549" priority="23">
      <formula>J25&gt;0</formula>
    </cfRule>
    <cfRule type="expression" dxfId="3548" priority="24">
      <formula>J25&lt;0</formula>
    </cfRule>
  </conditionalFormatting>
  <conditionalFormatting sqref="K25:K38">
    <cfRule type="expression" dxfId="3547" priority="21">
      <formula>K25&gt;0</formula>
    </cfRule>
    <cfRule type="expression" dxfId="3546" priority="22">
      <formula>K25&lt;0</formula>
    </cfRule>
  </conditionalFormatting>
  <conditionalFormatting sqref="L25 L38">
    <cfRule type="expression" dxfId="3545" priority="19">
      <formula>L25&gt;0</formula>
    </cfRule>
    <cfRule type="expression" dxfId="3544" priority="20">
      <formula>L25&lt;0</formula>
    </cfRule>
  </conditionalFormatting>
  <conditionalFormatting sqref="F89:F110">
    <cfRule type="expression" dxfId="3543" priority="17">
      <formula>F89&gt;0</formula>
    </cfRule>
    <cfRule type="expression" dxfId="3542" priority="18">
      <formula>F89&lt;0</formula>
    </cfRule>
  </conditionalFormatting>
  <conditionalFormatting sqref="H89:H110">
    <cfRule type="expression" dxfId="3541" priority="15">
      <formula>H89&gt;0</formula>
    </cfRule>
    <cfRule type="expression" dxfId="3540" priority="16">
      <formula>H89&lt;0</formula>
    </cfRule>
  </conditionalFormatting>
  <conditionalFormatting sqref="J89:J102">
    <cfRule type="expression" dxfId="3539" priority="13">
      <formula>J89&gt;0</formula>
    </cfRule>
    <cfRule type="expression" dxfId="3538" priority="14">
      <formula>J89&lt;0</formula>
    </cfRule>
  </conditionalFormatting>
  <conditionalFormatting sqref="K89:K102">
    <cfRule type="expression" dxfId="3537" priority="11">
      <formula>K89&gt;0</formula>
    </cfRule>
    <cfRule type="expression" dxfId="3536" priority="12">
      <formula>K89&lt;0</formula>
    </cfRule>
  </conditionalFormatting>
  <conditionalFormatting sqref="L89:L102">
    <cfRule type="expression" dxfId="3535" priority="9">
      <formula>L89&gt;0</formula>
    </cfRule>
    <cfRule type="expression" dxfId="3534" priority="10">
      <formula>L89&lt;0</formula>
    </cfRule>
  </conditionalFormatting>
  <conditionalFormatting sqref="F29 F25:F26">
    <cfRule type="expression" dxfId="3533" priority="7">
      <formula>F25&gt;0</formula>
    </cfRule>
    <cfRule type="expression" dxfId="3532" priority="8">
      <formula>F25&lt;0</formula>
    </cfRule>
  </conditionalFormatting>
  <conditionalFormatting sqref="H29 H25:H27">
    <cfRule type="expression" dxfId="3531" priority="5">
      <formula>H25&gt;0</formula>
    </cfRule>
    <cfRule type="expression" dxfId="3530" priority="6">
      <formula>H25&lt;0</formula>
    </cfRule>
  </conditionalFormatting>
  <conditionalFormatting sqref="F27:F28">
    <cfRule type="expression" dxfId="3529" priority="3">
      <formula>F27&gt;0</formula>
    </cfRule>
    <cfRule type="expression" dxfId="3528" priority="4">
      <formula>F27&lt;0</formula>
    </cfRule>
  </conditionalFormatting>
  <conditionalFormatting sqref="H28">
    <cfRule type="expression" dxfId="3527" priority="1">
      <formula>H28&gt;0</formula>
    </cfRule>
    <cfRule type="expression" dxfId="352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5" priority="25">
      <formula>F7&gt;0</formula>
    </cfRule>
    <cfRule type="expression" dxfId="3524" priority="26">
      <formula>F7&lt;0</formula>
    </cfRule>
  </conditionalFormatting>
  <conditionalFormatting sqref="Q8">
    <cfRule type="expression" dxfId="3523" priority="23">
      <formula>Q8&gt;0</formula>
    </cfRule>
    <cfRule type="expression" dxfId="3522" priority="24">
      <formula>Q8&lt;0</formula>
    </cfRule>
  </conditionalFormatting>
  <conditionalFormatting sqref="F93:F114">
    <cfRule type="expression" dxfId="3521" priority="17">
      <formula>F93&gt;0</formula>
    </cfRule>
    <cfRule type="expression" dxfId="3520" priority="18">
      <formula>F93&lt;0</formula>
    </cfRule>
  </conditionalFormatting>
  <conditionalFormatting sqref="H93:H114">
    <cfRule type="expression" dxfId="3519" priority="15">
      <formula>H93&gt;0</formula>
    </cfRule>
    <cfRule type="expression" dxfId="3518" priority="16">
      <formula>H93&lt;0</formula>
    </cfRule>
  </conditionalFormatting>
  <conditionalFormatting sqref="Q10">
    <cfRule type="expression" dxfId="3517" priority="13">
      <formula>Q10&gt;0</formula>
    </cfRule>
    <cfRule type="expression" dxfId="3516" priority="14">
      <formula>Q10&lt;0</formula>
    </cfRule>
  </conditionalFormatting>
  <conditionalFormatting sqref="J25:J38">
    <cfRule type="expression" dxfId="3515" priority="11">
      <formula>J25&gt;0</formula>
    </cfRule>
    <cfRule type="expression" dxfId="3514" priority="12">
      <formula>J25&lt;0</formula>
    </cfRule>
  </conditionalFormatting>
  <conditionalFormatting sqref="K25:K38">
    <cfRule type="expression" dxfId="3513" priority="9">
      <formula>K25&gt;0</formula>
    </cfRule>
    <cfRule type="expression" dxfId="3512" priority="10">
      <formula>K25&lt;0</formula>
    </cfRule>
  </conditionalFormatting>
  <conditionalFormatting sqref="L25:L34">
    <cfRule type="expression" dxfId="3511" priority="7">
      <formula>L25&gt;0</formula>
    </cfRule>
    <cfRule type="expression" dxfId="3510" priority="8">
      <formula>L25&lt;0</formula>
    </cfRule>
  </conditionalFormatting>
  <conditionalFormatting sqref="J43">
    <cfRule type="expression" dxfId="3509" priority="5">
      <formula>J43&gt;0</formula>
    </cfRule>
    <cfRule type="expression" dxfId="3508" priority="6">
      <formula>J43&lt;0</formula>
    </cfRule>
  </conditionalFormatting>
  <conditionalFormatting sqref="M25:M34">
    <cfRule type="expression" dxfId="3507" priority="3">
      <formula>M25&gt;0</formula>
    </cfRule>
    <cfRule type="expression" dxfId="3506" priority="4">
      <formula>M25&lt;0</formula>
    </cfRule>
  </conditionalFormatting>
  <conditionalFormatting sqref="H61:H64 F61:F64">
    <cfRule type="expression" dxfId="3505" priority="1">
      <formula>F61&gt;0</formula>
    </cfRule>
    <cfRule type="expression" dxfId="350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3" priority="21">
      <formula>F47&gt;0</formula>
    </cfRule>
    <cfRule type="expression" dxfId="3502" priority="22">
      <formula>F47&lt;0</formula>
    </cfRule>
  </conditionalFormatting>
  <conditionalFormatting sqref="Q7">
    <cfRule type="expression" dxfId="3501" priority="19">
      <formula>Q7&gt;0</formula>
    </cfRule>
    <cfRule type="expression" dxfId="3500" priority="20">
      <formula>Q7&lt;0</formula>
    </cfRule>
  </conditionalFormatting>
  <conditionalFormatting sqref="Q8">
    <cfRule type="expression" dxfId="3499" priority="17">
      <formula>Q8&gt;0</formula>
    </cfRule>
    <cfRule type="expression" dxfId="3498" priority="18">
      <formula>Q8&lt;0</formula>
    </cfRule>
  </conditionalFormatting>
  <conditionalFormatting sqref="F25:F46">
    <cfRule type="expression" dxfId="3497" priority="15">
      <formula>F25&gt;0</formula>
    </cfRule>
    <cfRule type="expression" dxfId="3496" priority="16">
      <formula>F25&lt;0</formula>
    </cfRule>
  </conditionalFormatting>
  <conditionalFormatting sqref="H25:H46">
    <cfRule type="expression" dxfId="3495" priority="13">
      <formula>H25&gt;0</formula>
    </cfRule>
    <cfRule type="expression" dxfId="3494" priority="14">
      <formula>H25&lt;0</formula>
    </cfRule>
  </conditionalFormatting>
  <conditionalFormatting sqref="F89:F110">
    <cfRule type="expression" dxfId="3493" priority="11">
      <formula>F89&gt;0</formula>
    </cfRule>
    <cfRule type="expression" dxfId="3492" priority="12">
      <formula>F89&lt;0</formula>
    </cfRule>
  </conditionalFormatting>
  <conditionalFormatting sqref="H89:H110">
    <cfRule type="expression" dxfId="3491" priority="9">
      <formula>H89&gt;0</formula>
    </cfRule>
    <cfRule type="expression" dxfId="3490" priority="10">
      <formula>H89&lt;0</formula>
    </cfRule>
  </conditionalFormatting>
  <conditionalFormatting sqref="Q10">
    <cfRule type="expression" dxfId="3489" priority="7">
      <formula>Q10&gt;0</formula>
    </cfRule>
    <cfRule type="expression" dxfId="3488" priority="8">
      <formula>Q10&lt;0</formula>
    </cfRule>
  </conditionalFormatting>
  <conditionalFormatting sqref="J25:J38">
    <cfRule type="expression" dxfId="3487" priority="5">
      <formula>J25&gt;0</formula>
    </cfRule>
    <cfRule type="expression" dxfId="3486" priority="6">
      <formula>J25&lt;0</formula>
    </cfRule>
  </conditionalFormatting>
  <conditionalFormatting sqref="K25:K38">
    <cfRule type="expression" dxfId="3485" priority="3">
      <formula>K25&gt;0</formula>
    </cfRule>
    <cfRule type="expression" dxfId="3484" priority="4">
      <formula>K25&lt;0</formula>
    </cfRule>
  </conditionalFormatting>
  <conditionalFormatting sqref="L25:L38">
    <cfRule type="expression" dxfId="3483" priority="1">
      <formula>L25&gt;0</formula>
    </cfRule>
    <cfRule type="expression" dxfId="34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1" priority="29">
      <formula>F29&gt;0</formula>
    </cfRule>
    <cfRule type="expression" dxfId="3480" priority="30">
      <formula>F29&lt;0</formula>
    </cfRule>
  </conditionalFormatting>
  <conditionalFormatting sqref="Q7">
    <cfRule type="expression" dxfId="3479" priority="27">
      <formula>Q7&gt;0</formula>
    </cfRule>
    <cfRule type="expression" dxfId="3478" priority="28">
      <formula>Q7&lt;0</formula>
    </cfRule>
  </conditionalFormatting>
  <conditionalFormatting sqref="Q8">
    <cfRule type="expression" dxfId="3477" priority="25">
      <formula>Q8&gt;0</formula>
    </cfRule>
    <cfRule type="expression" dxfId="3476" priority="26">
      <formula>Q8&lt;0</formula>
    </cfRule>
  </conditionalFormatting>
  <conditionalFormatting sqref="F96:F110">
    <cfRule type="expression" dxfId="3475" priority="19">
      <formula>F96&gt;0</formula>
    </cfRule>
    <cfRule type="expression" dxfId="3474" priority="20">
      <formula>F96&lt;0</formula>
    </cfRule>
  </conditionalFormatting>
  <conditionalFormatting sqref="H96:H110">
    <cfRule type="expression" dxfId="3473" priority="17">
      <formula>H96&gt;0</formula>
    </cfRule>
    <cfRule type="expression" dxfId="3472" priority="18">
      <formula>H96&lt;0</formula>
    </cfRule>
  </conditionalFormatting>
  <conditionalFormatting sqref="Q10">
    <cfRule type="expression" dxfId="3471" priority="15">
      <formula>Q10&gt;0</formula>
    </cfRule>
    <cfRule type="expression" dxfId="3470" priority="16">
      <formula>Q10&lt;0</formula>
    </cfRule>
  </conditionalFormatting>
  <conditionalFormatting sqref="L29:L38">
    <cfRule type="expression" dxfId="3469" priority="9">
      <formula>L29&gt;0</formula>
    </cfRule>
    <cfRule type="expression" dxfId="3468" priority="10">
      <formula>L29&lt;0</formula>
    </cfRule>
  </conditionalFormatting>
  <conditionalFormatting sqref="F27:F29 H27:H29 J25:K29">
    <cfRule type="expression" dxfId="3467" priority="7">
      <formula>F25&gt;0</formula>
    </cfRule>
    <cfRule type="expression" dxfId="3466" priority="8">
      <formula>F25&lt;0</formula>
    </cfRule>
  </conditionalFormatting>
  <conditionalFormatting sqref="L25:L29">
    <cfRule type="expression" dxfId="3465" priority="5">
      <formula>L25&gt;0</formula>
    </cfRule>
    <cfRule type="expression" dxfId="3464" priority="6">
      <formula>L25&lt;0</formula>
    </cfRule>
  </conditionalFormatting>
  <conditionalFormatting sqref="F25:F26">
    <cfRule type="expression" dxfId="3463" priority="3">
      <formula>F25&gt;0</formula>
    </cfRule>
    <cfRule type="expression" dxfId="3462" priority="4">
      <formula>F25&lt;0</formula>
    </cfRule>
  </conditionalFormatting>
  <conditionalFormatting sqref="H25:H26">
    <cfRule type="expression" dxfId="3461" priority="1">
      <formula>H25&gt;0</formula>
    </cfRule>
    <cfRule type="expression" dxfId="346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63.63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6363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2916.1099999999969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2718.9000000000015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0.74611015065448316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3.1431714600031434E-2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9.3849557522123899</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69.993000000000009</v>
      </c>
      <c r="U21" s="892"/>
    </row>
    <row r="22" spans="1:21" x14ac:dyDescent="0.25">
      <c r="O22" s="79">
        <v>1.0900000000000001</v>
      </c>
      <c r="P22" s="79">
        <f t="shared" ref="P22:P41" si="3">O22*$Q$4</f>
        <v>69.356700000000004</v>
      </c>
      <c r="U22" s="892"/>
    </row>
    <row r="23" spans="1:21" x14ac:dyDescent="0.25">
      <c r="O23" s="79">
        <v>1.08</v>
      </c>
      <c r="P23" s="79">
        <f t="shared" si="3"/>
        <v>68.720400000000012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68.084100000000007</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67.447800000000001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66.811500000000009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66.175200000000004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65.538899999999998</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64.902600000000007</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64.266300000000001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63.63</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62.993700000000004</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62.357399999999998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61.7211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61.084800000000001</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60.448500000000003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59.812199999999997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59.175900000000006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58.539600000000007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57.903300000000002</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57.267000000000003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9" priority="51">
      <formula>F25&gt;0</formula>
    </cfRule>
    <cfRule type="expression" dxfId="3458" priority="52">
      <formula>F25&lt;0</formula>
    </cfRule>
  </conditionalFormatting>
  <conditionalFormatting sqref="Q7">
    <cfRule type="expression" dxfId="3457" priority="49">
      <formula>Q7&gt;0</formula>
    </cfRule>
    <cfRule type="expression" dxfId="3456" priority="50">
      <formula>Q7&lt;0</formula>
    </cfRule>
  </conditionalFormatting>
  <conditionalFormatting sqref="Q8">
    <cfRule type="expression" dxfId="3455" priority="47">
      <formula>Q8&gt;0</formula>
    </cfRule>
    <cfRule type="expression" dxfId="3454" priority="48">
      <formula>Q8&lt;0</formula>
    </cfRule>
  </conditionalFormatting>
  <conditionalFormatting sqref="M68">
    <cfRule type="expression" dxfId="3453" priority="41">
      <formula>M68&gt;0</formula>
    </cfRule>
    <cfRule type="expression" dxfId="3452" priority="42">
      <formula>M68&lt;0</formula>
    </cfRule>
  </conditionalFormatting>
  <conditionalFormatting sqref="F94:F125">
    <cfRule type="expression" dxfId="3451" priority="39">
      <formula>F94&gt;0</formula>
    </cfRule>
    <cfRule type="expression" dxfId="3450" priority="40">
      <formula>F94&lt;0</formula>
    </cfRule>
  </conditionalFormatting>
  <conditionalFormatting sqref="H94:H125">
    <cfRule type="expression" dxfId="3449" priority="37">
      <formula>H94&gt;0</formula>
    </cfRule>
    <cfRule type="expression" dxfId="3448" priority="38">
      <formula>H94&lt;0</formula>
    </cfRule>
  </conditionalFormatting>
  <conditionalFormatting sqref="J28:J30 K25:K30 J31:K38">
    <cfRule type="expression" dxfId="3447" priority="31">
      <formula>J25&gt;0</formula>
    </cfRule>
    <cfRule type="expression" dxfId="3446" priority="32">
      <formula>J25&lt;0</formula>
    </cfRule>
  </conditionalFormatting>
  <conditionalFormatting sqref="K39:K42">
    <cfRule type="expression" dxfId="3445" priority="29">
      <formula>K39&gt;0</formula>
    </cfRule>
    <cfRule type="expression" dxfId="3444" priority="30">
      <formula>K39&lt;0</formula>
    </cfRule>
  </conditionalFormatting>
  <conditionalFormatting sqref="K43">
    <cfRule type="expression" dxfId="3443" priority="27">
      <formula>K43&gt;0</formula>
    </cfRule>
    <cfRule type="expression" dxfId="3442" priority="28">
      <formula>K43&lt;0</formula>
    </cfRule>
  </conditionalFormatting>
  <conditionalFormatting sqref="K44">
    <cfRule type="expression" dxfId="3441" priority="25">
      <formula>K44&gt;0</formula>
    </cfRule>
    <cfRule type="expression" dxfId="3440" priority="26">
      <formula>K44&lt;0</formula>
    </cfRule>
  </conditionalFormatting>
  <conditionalFormatting sqref="K45">
    <cfRule type="expression" dxfId="3439" priority="23">
      <formula>K45&gt;0</formula>
    </cfRule>
    <cfRule type="expression" dxfId="3438" priority="24">
      <formula>K45&lt;0</formula>
    </cfRule>
  </conditionalFormatting>
  <conditionalFormatting sqref="K46:K51">
    <cfRule type="expression" dxfId="3437" priority="11">
      <formula>K46&gt;0</formula>
    </cfRule>
    <cfRule type="expression" dxfId="3436" priority="12">
      <formula>K46&lt;0</formula>
    </cfRule>
  </conditionalFormatting>
  <conditionalFormatting sqref="K52:K59">
    <cfRule type="expression" dxfId="3435" priority="9">
      <formula>K52&gt;0</formula>
    </cfRule>
    <cfRule type="expression" dxfId="3434" priority="10">
      <formula>K52&lt;0</formula>
    </cfRule>
  </conditionalFormatting>
  <conditionalFormatting sqref="H55:H57 F54:F57">
    <cfRule type="expression" dxfId="3433" priority="7">
      <formula>F54&gt;0</formula>
    </cfRule>
    <cfRule type="expression" dxfId="3432" priority="8">
      <formula>F54&lt;0</formula>
    </cfRule>
  </conditionalFormatting>
  <conditionalFormatting sqref="F63:F64 H63:H64">
    <cfRule type="expression" dxfId="3431" priority="5">
      <formula>F63&gt;0</formula>
    </cfRule>
    <cfRule type="expression" dxfId="3430" priority="6">
      <formula>F63&lt;0</formula>
    </cfRule>
  </conditionalFormatting>
  <conditionalFormatting sqref="F61:F62 H61:H62">
    <cfRule type="expression" dxfId="3429" priority="3">
      <formula>F61&gt;0</formula>
    </cfRule>
    <cfRule type="expression" dxfId="3428" priority="4">
      <formula>F61&lt;0</formula>
    </cfRule>
  </conditionalFormatting>
  <conditionalFormatting sqref="F59:F60 H59:H60">
    <cfRule type="expression" dxfId="3427" priority="1">
      <formula>F59&gt;0</formula>
    </cfRule>
    <cfRule type="expression" dxfId="342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5" priority="35">
      <formula>F47&gt;0</formula>
    </cfRule>
    <cfRule type="expression" dxfId="3424" priority="36">
      <formula>F47&lt;0</formula>
    </cfRule>
  </conditionalFormatting>
  <conditionalFormatting sqref="Q7">
    <cfRule type="expression" dxfId="3423" priority="33">
      <formula>Q7&gt;0</formula>
    </cfRule>
    <cfRule type="expression" dxfId="3422" priority="34">
      <formula>Q7&lt;0</formula>
    </cfRule>
  </conditionalFormatting>
  <conditionalFormatting sqref="Q8">
    <cfRule type="expression" dxfId="3421" priority="31">
      <formula>Q8&gt;0</formula>
    </cfRule>
    <cfRule type="expression" dxfId="3420" priority="32">
      <formula>Q8&lt;0</formula>
    </cfRule>
  </conditionalFormatting>
  <conditionalFormatting sqref="F30:F46">
    <cfRule type="expression" dxfId="3419" priority="29">
      <formula>F30&gt;0</formula>
    </cfRule>
    <cfRule type="expression" dxfId="3418" priority="30">
      <formula>F30&lt;0</formula>
    </cfRule>
  </conditionalFormatting>
  <conditionalFormatting sqref="H30:H46">
    <cfRule type="expression" dxfId="3417" priority="27">
      <formula>H30&gt;0</formula>
    </cfRule>
    <cfRule type="expression" dxfId="3416" priority="28">
      <formula>H30&lt;0</formula>
    </cfRule>
  </conditionalFormatting>
  <conditionalFormatting sqref="Q10">
    <cfRule type="expression" dxfId="3415" priority="25">
      <formula>Q10&gt;0</formula>
    </cfRule>
    <cfRule type="expression" dxfId="3414" priority="26">
      <formula>Q10&lt;0</formula>
    </cfRule>
  </conditionalFormatting>
  <conditionalFormatting sqref="J25:J38">
    <cfRule type="expression" dxfId="3413" priority="23">
      <formula>J25&gt;0</formula>
    </cfRule>
    <cfRule type="expression" dxfId="3412" priority="24">
      <formula>J25&lt;0</formula>
    </cfRule>
  </conditionalFormatting>
  <conditionalFormatting sqref="K25:K38">
    <cfRule type="expression" dxfId="3411" priority="21">
      <formula>K25&gt;0</formula>
    </cfRule>
    <cfRule type="expression" dxfId="3410" priority="22">
      <formula>K25&lt;0</formula>
    </cfRule>
  </conditionalFormatting>
  <conditionalFormatting sqref="L25 L38">
    <cfRule type="expression" dxfId="3409" priority="19">
      <formula>L25&gt;0</formula>
    </cfRule>
    <cfRule type="expression" dxfId="3408" priority="20">
      <formula>L25&lt;0</formula>
    </cfRule>
  </conditionalFormatting>
  <conditionalFormatting sqref="F89:F110">
    <cfRule type="expression" dxfId="3407" priority="17">
      <formula>F89&gt;0</formula>
    </cfRule>
    <cfRule type="expression" dxfId="3406" priority="18">
      <formula>F89&lt;0</formula>
    </cfRule>
  </conditionalFormatting>
  <conditionalFormatting sqref="H89:H110">
    <cfRule type="expression" dxfId="3405" priority="15">
      <formula>H89&gt;0</formula>
    </cfRule>
    <cfRule type="expression" dxfId="3404" priority="16">
      <formula>H89&lt;0</formula>
    </cfRule>
  </conditionalFormatting>
  <conditionalFormatting sqref="J89:J102">
    <cfRule type="expression" dxfId="3403" priority="13">
      <formula>J89&gt;0</formula>
    </cfRule>
    <cfRule type="expression" dxfId="3402" priority="14">
      <formula>J89&lt;0</formula>
    </cfRule>
  </conditionalFormatting>
  <conditionalFormatting sqref="K89:K102">
    <cfRule type="expression" dxfId="3401" priority="11">
      <formula>K89&gt;0</formula>
    </cfRule>
    <cfRule type="expression" dxfId="3400" priority="12">
      <formula>K89&lt;0</formula>
    </cfRule>
  </conditionalFormatting>
  <conditionalFormatting sqref="L89:L102">
    <cfRule type="expression" dxfId="3399" priority="9">
      <formula>L89&gt;0</formula>
    </cfRule>
    <cfRule type="expression" dxfId="3398" priority="10">
      <formula>L89&lt;0</formula>
    </cfRule>
  </conditionalFormatting>
  <conditionalFormatting sqref="F29 F25:F26">
    <cfRule type="expression" dxfId="3397" priority="7">
      <formula>F25&gt;0</formula>
    </cfRule>
    <cfRule type="expression" dxfId="3396" priority="8">
      <formula>F25&lt;0</formula>
    </cfRule>
  </conditionalFormatting>
  <conditionalFormatting sqref="H29 H25:H27">
    <cfRule type="expression" dxfId="3395" priority="5">
      <formula>H25&gt;0</formula>
    </cfRule>
    <cfRule type="expression" dxfId="3394" priority="6">
      <formula>H25&lt;0</formula>
    </cfRule>
  </conditionalFormatting>
  <conditionalFormatting sqref="F27:F28">
    <cfRule type="expression" dxfId="3393" priority="3">
      <formula>F27&gt;0</formula>
    </cfRule>
    <cfRule type="expression" dxfId="3392" priority="4">
      <formula>F27&lt;0</formula>
    </cfRule>
  </conditionalFormatting>
  <conditionalFormatting sqref="H28">
    <cfRule type="expression" dxfId="3391" priority="1">
      <formula>H28&gt;0</formula>
    </cfRule>
    <cfRule type="expression" dxfId="339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9" priority="43">
      <formula>F54&gt;0</formula>
    </cfRule>
    <cfRule type="expression" dxfId="3388" priority="44">
      <formula>F54&lt;0</formula>
    </cfRule>
  </conditionalFormatting>
  <conditionalFormatting sqref="Q7">
    <cfRule type="expression" dxfId="3387" priority="41">
      <formula>Q7&gt;0</formula>
    </cfRule>
    <cfRule type="expression" dxfId="3386" priority="42">
      <formula>Q7&lt;0</formula>
    </cfRule>
  </conditionalFormatting>
  <conditionalFormatting sqref="Q8">
    <cfRule type="expression" dxfId="3385" priority="39">
      <formula>Q8&gt;0</formula>
    </cfRule>
    <cfRule type="expression" dxfId="3384" priority="40">
      <formula>Q8&lt;0</formula>
    </cfRule>
  </conditionalFormatting>
  <conditionalFormatting sqref="F33:F36 F38:F53">
    <cfRule type="expression" dxfId="3383" priority="37">
      <formula>F33&gt;0</formula>
    </cfRule>
    <cfRule type="expression" dxfId="3382" priority="38">
      <formula>F33&lt;0</formula>
    </cfRule>
  </conditionalFormatting>
  <conditionalFormatting sqref="H33:H36 H38:H53">
    <cfRule type="expression" dxfId="3381" priority="35">
      <formula>H33&gt;0</formula>
    </cfRule>
    <cfRule type="expression" dxfId="3380" priority="36">
      <formula>H33&lt;0</formula>
    </cfRule>
  </conditionalFormatting>
  <conditionalFormatting sqref="Q10">
    <cfRule type="expression" dxfId="3379" priority="33">
      <formula>Q10&gt;0</formula>
    </cfRule>
    <cfRule type="expression" dxfId="3378" priority="34">
      <formula>Q10&lt;0</formula>
    </cfRule>
  </conditionalFormatting>
  <conditionalFormatting sqref="J25:J37">
    <cfRule type="expression" dxfId="3377" priority="31">
      <formula>J25&gt;0</formula>
    </cfRule>
    <cfRule type="expression" dxfId="3376" priority="32">
      <formula>J25&lt;0</formula>
    </cfRule>
  </conditionalFormatting>
  <conditionalFormatting sqref="K25:K38">
    <cfRule type="expression" dxfId="3375" priority="29">
      <formula>K25&gt;0</formula>
    </cfRule>
    <cfRule type="expression" dxfId="3374" priority="30">
      <formula>K25&lt;0</formula>
    </cfRule>
  </conditionalFormatting>
  <conditionalFormatting sqref="L25">
    <cfRule type="expression" dxfId="3373" priority="27">
      <formula>L25&gt;0</formula>
    </cfRule>
    <cfRule type="expression" dxfId="3372" priority="28">
      <formula>L25&lt;0</formula>
    </cfRule>
  </conditionalFormatting>
  <conditionalFormatting sqref="F89:F110">
    <cfRule type="expression" dxfId="3371" priority="25">
      <formula>F89&gt;0</formula>
    </cfRule>
    <cfRule type="expression" dxfId="3370" priority="26">
      <formula>F89&lt;0</formula>
    </cfRule>
  </conditionalFormatting>
  <conditionalFormatting sqref="H89:H110">
    <cfRule type="expression" dxfId="3369" priority="23">
      <formula>H89&gt;0</formula>
    </cfRule>
    <cfRule type="expression" dxfId="3368" priority="24">
      <formula>H89&lt;0</formula>
    </cfRule>
  </conditionalFormatting>
  <conditionalFormatting sqref="J89:J102">
    <cfRule type="expression" dxfId="3367" priority="21">
      <formula>J89&gt;0</formula>
    </cfRule>
    <cfRule type="expression" dxfId="3366" priority="22">
      <formula>J89&lt;0</formula>
    </cfRule>
  </conditionalFormatting>
  <conditionalFormatting sqref="K89:K102">
    <cfRule type="expression" dxfId="3365" priority="19">
      <formula>K89&gt;0</formula>
    </cfRule>
    <cfRule type="expression" dxfId="3364" priority="20">
      <formula>K89&lt;0</formula>
    </cfRule>
  </conditionalFormatting>
  <conditionalFormatting sqref="L89:L102">
    <cfRule type="expression" dxfId="3363" priority="17">
      <formula>L89&gt;0</formula>
    </cfRule>
    <cfRule type="expression" dxfId="3362" priority="18">
      <formula>L89&lt;0</formula>
    </cfRule>
  </conditionalFormatting>
  <conditionalFormatting sqref="F29:F32">
    <cfRule type="expression" dxfId="3361" priority="15">
      <formula>F29&gt;0</formula>
    </cfRule>
    <cfRule type="expression" dxfId="3360" priority="16">
      <formula>F29&lt;0</formula>
    </cfRule>
  </conditionalFormatting>
  <conditionalFormatting sqref="H29:H32">
    <cfRule type="expression" dxfId="3359" priority="13">
      <formula>H29&gt;0</formula>
    </cfRule>
    <cfRule type="expression" dxfId="3358" priority="14">
      <formula>H29&lt;0</formula>
    </cfRule>
  </conditionalFormatting>
  <conditionalFormatting sqref="F25:F28">
    <cfRule type="expression" dxfId="3357" priority="11">
      <formula>F25&gt;0</formula>
    </cfRule>
    <cfRule type="expression" dxfId="3356" priority="12">
      <formula>F25&lt;0</formula>
    </cfRule>
  </conditionalFormatting>
  <conditionalFormatting sqref="H25:H28">
    <cfRule type="expression" dxfId="3355" priority="9">
      <formula>H25&gt;0</formula>
    </cfRule>
    <cfRule type="expression" dxfId="3354" priority="10">
      <formula>H25&lt;0</formula>
    </cfRule>
  </conditionalFormatting>
  <conditionalFormatting sqref="F37">
    <cfRule type="expression" dxfId="3353" priority="7">
      <formula>F37&gt;0</formula>
    </cfRule>
    <cfRule type="expression" dxfId="3352" priority="8">
      <formula>F37&lt;0</formula>
    </cfRule>
  </conditionalFormatting>
  <conditionalFormatting sqref="H37">
    <cfRule type="expression" dxfId="3351" priority="5">
      <formula>H37&gt;0</formula>
    </cfRule>
    <cfRule type="expression" dxfId="3350" priority="6">
      <formula>H37&lt;0</formula>
    </cfRule>
  </conditionalFormatting>
  <conditionalFormatting sqref="J49">
    <cfRule type="expression" dxfId="3349" priority="3">
      <formula>J49&gt;0</formula>
    </cfRule>
    <cfRule type="expression" dxfId="3348" priority="4">
      <formula>J49&lt;0</formula>
    </cfRule>
  </conditionalFormatting>
  <conditionalFormatting sqref="J38:J48">
    <cfRule type="expression" dxfId="3347" priority="1">
      <formula>J38&gt;0</formula>
    </cfRule>
    <cfRule type="expression" dxfId="334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71.06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4689.96</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-827.10999999999967</v>
      </c>
      <c r="R7">
        <v>66</v>
      </c>
    </row>
    <row r="8" spans="1:21" x14ac:dyDescent="0.25">
      <c r="B8" s="402"/>
      <c r="C8" s="4"/>
      <c r="D8" s="3"/>
      <c r="E8" s="3"/>
      <c r="F8" s="3"/>
      <c r="G8" s="402"/>
      <c r="H8" s="159"/>
      <c r="I8" s="3"/>
      <c r="J8" s="3"/>
      <c r="K8" s="3"/>
      <c r="L8" s="4"/>
      <c r="M8" s="4"/>
      <c r="O8" s="11" t="s">
        <v>179</v>
      </c>
      <c r="P8" s="33"/>
      <c r="Q8" s="2">
        <f>K18+M18-F18+Q2*Q4</f>
        <v>-827.10999999999967</v>
      </c>
      <c r="T8" s="1"/>
      <c r="U8" s="736"/>
    </row>
    <row r="9" spans="1:21" x14ac:dyDescent="0.25">
      <c r="B9" s="402"/>
      <c r="C9" s="4"/>
      <c r="D9" s="3"/>
      <c r="E9" s="3"/>
      <c r="F9" s="3"/>
      <c r="G9" s="402"/>
      <c r="H9" s="159"/>
      <c r="I9" s="3"/>
      <c r="J9" s="3"/>
      <c r="K9" s="3"/>
      <c r="L9" s="4"/>
      <c r="M9" s="4"/>
      <c r="O9" s="11" t="s">
        <v>204</v>
      </c>
      <c r="Q9" s="132">
        <f>IF(Q2=0, 0, Q8/Q6)</f>
        <v>-0.14991834433857093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78.166000000000011</v>
      </c>
    </row>
    <row r="20" spans="1:20" x14ac:dyDescent="0.25">
      <c r="O20" s="79">
        <v>1.0900000000000001</v>
      </c>
      <c r="P20" s="79">
        <f t="shared" ref="P20:P39" si="1">O20*$Q$4</f>
        <v>77.455400000000012</v>
      </c>
    </row>
    <row r="21" spans="1:20" x14ac:dyDescent="0.25">
      <c r="O21" s="79">
        <v>1.08</v>
      </c>
      <c r="P21" s="79">
        <f t="shared" si="1"/>
        <v>76.744800000000012</v>
      </c>
      <c r="T21" s="1"/>
    </row>
    <row r="22" spans="1:20" x14ac:dyDescent="0.25">
      <c r="O22" s="79">
        <v>1.07</v>
      </c>
      <c r="P22" s="79">
        <f t="shared" si="1"/>
        <v>76.034200000000013</v>
      </c>
    </row>
    <row r="23" spans="1:20" x14ac:dyDescent="0.25">
      <c r="O23" s="79">
        <v>1.06</v>
      </c>
      <c r="P23" s="79">
        <f t="shared" si="1"/>
        <v>75.323600000000013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74.613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73.9024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73.191800000000001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72.481200000000001</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71.770600000000002</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71.06</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70.349400000000003</v>
      </c>
      <c r="T30" s="154"/>
    </row>
    <row r="31" spans="1:20" x14ac:dyDescent="0.25">
      <c r="B31" s="162"/>
      <c r="C31" s="10"/>
      <c r="D31" s="39"/>
      <c r="E31" s="39"/>
      <c r="F31" s="39"/>
      <c r="G31" s="39"/>
      <c r="H31" s="177"/>
      <c r="I31" s="39"/>
      <c r="J31" s="39"/>
      <c r="K31" s="39"/>
      <c r="L31" s="39"/>
      <c r="O31" s="79">
        <v>0.98</v>
      </c>
      <c r="P31" s="79">
        <f t="shared" si="1"/>
        <v>69.638800000000003</v>
      </c>
    </row>
    <row r="32" spans="1:20" x14ac:dyDescent="0.25">
      <c r="B32" s="162"/>
      <c r="C32" s="10"/>
      <c r="D32" s="39"/>
      <c r="E32" s="39"/>
      <c r="F32" s="39"/>
      <c r="G32" s="39"/>
      <c r="H32" s="177"/>
      <c r="I32" s="39"/>
      <c r="J32" s="39"/>
      <c r="K32" s="39"/>
      <c r="L32" s="39"/>
      <c r="O32" s="79">
        <v>0.97</v>
      </c>
      <c r="P32" s="79">
        <f t="shared" si="1"/>
        <v>68.928200000000004</v>
      </c>
    </row>
    <row r="33" spans="1:17" x14ac:dyDescent="0.25">
      <c r="B33" s="162"/>
      <c r="C33" s="10"/>
      <c r="D33" s="39"/>
      <c r="E33" s="39"/>
      <c r="F33" s="39"/>
      <c r="G33" s="39"/>
      <c r="H33" s="177"/>
      <c r="I33" s="39"/>
      <c r="J33" s="39"/>
      <c r="K33" s="39"/>
      <c r="L33" s="39"/>
      <c r="O33" s="79">
        <v>0.96</v>
      </c>
      <c r="P33" s="79">
        <f t="shared" si="1"/>
        <v>68.217600000000004</v>
      </c>
    </row>
    <row r="34" spans="1:17" x14ac:dyDescent="0.25">
      <c r="B34" s="162"/>
      <c r="C34" s="10"/>
      <c r="D34" s="39"/>
      <c r="E34" s="39"/>
      <c r="F34" s="39"/>
      <c r="G34" s="39"/>
      <c r="H34" s="177"/>
      <c r="I34" s="39"/>
      <c r="J34" s="39"/>
      <c r="K34" s="39"/>
      <c r="L34" s="39"/>
      <c r="O34" s="79">
        <v>0.95</v>
      </c>
      <c r="P34" s="79">
        <f t="shared" si="1"/>
        <v>67.507000000000005</v>
      </c>
    </row>
    <row r="35" spans="1:17" x14ac:dyDescent="0.25">
      <c r="B35" s="162"/>
      <c r="C35" s="10"/>
      <c r="D35" s="39"/>
      <c r="E35" s="39"/>
      <c r="F35" s="39"/>
      <c r="G35" s="39"/>
      <c r="H35" s="177"/>
      <c r="I35" s="39"/>
      <c r="J35" s="39"/>
      <c r="K35" s="39"/>
      <c r="L35" s="39"/>
      <c r="O35" s="79">
        <v>0.94</v>
      </c>
      <c r="P35" s="79">
        <f t="shared" si="1"/>
        <v>66.796399999999991</v>
      </c>
    </row>
    <row r="36" spans="1:17" x14ac:dyDescent="0.25">
      <c r="B36" s="162"/>
      <c r="C36" s="10"/>
      <c r="D36" s="39"/>
      <c r="E36" s="39"/>
      <c r="F36" s="39"/>
      <c r="G36" s="39"/>
      <c r="H36" s="177"/>
      <c r="I36" s="39"/>
      <c r="J36" s="39"/>
      <c r="K36" s="39"/>
      <c r="L36" s="39"/>
      <c r="O36" s="79">
        <v>0.93</v>
      </c>
      <c r="P36" s="79">
        <f t="shared" si="1"/>
        <v>66.085800000000006</v>
      </c>
    </row>
    <row r="37" spans="1:17" x14ac:dyDescent="0.25">
      <c r="B37" s="162"/>
      <c r="C37" s="10"/>
      <c r="D37" s="39"/>
      <c r="E37" s="39"/>
      <c r="F37" s="39"/>
      <c r="G37" s="39"/>
      <c r="H37" s="177"/>
      <c r="I37" s="39"/>
      <c r="J37" s="39"/>
      <c r="K37" s="39"/>
      <c r="L37" s="39"/>
      <c r="O37" s="79">
        <v>0.92</v>
      </c>
      <c r="P37" s="79">
        <f t="shared" si="1"/>
        <v>65.375200000000007</v>
      </c>
    </row>
    <row r="38" spans="1:17" x14ac:dyDescent="0.25">
      <c r="B38" s="162"/>
      <c r="C38" s="10"/>
      <c r="D38" s="39"/>
      <c r="E38" s="39"/>
      <c r="F38" s="39"/>
      <c r="G38" s="39"/>
      <c r="H38" s="177"/>
      <c r="I38" s="39"/>
      <c r="J38" s="39"/>
      <c r="K38" s="39"/>
      <c r="L38" s="39"/>
      <c r="O38" s="79">
        <v>0.91</v>
      </c>
      <c r="P38" s="79">
        <f t="shared" si="1"/>
        <v>64.664600000000007</v>
      </c>
    </row>
    <row r="39" spans="1:17" x14ac:dyDescent="0.25">
      <c r="B39" s="162"/>
      <c r="C39" s="10"/>
      <c r="D39" s="39"/>
      <c r="E39" s="39"/>
      <c r="F39" s="39"/>
      <c r="G39" s="39"/>
      <c r="H39" s="177"/>
      <c r="I39" s="39"/>
      <c r="J39" s="39"/>
      <c r="K39" s="39"/>
      <c r="L39" s="39"/>
      <c r="O39" s="79">
        <v>0.9</v>
      </c>
      <c r="P39" s="79">
        <f t="shared" si="1"/>
        <v>63.954000000000001</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5" priority="37">
      <formula>F7&gt;0</formula>
    </cfRule>
    <cfRule type="expression" dxfId="3344" priority="38">
      <formula>F7&lt;0</formula>
    </cfRule>
  </conditionalFormatting>
  <conditionalFormatting sqref="Q8">
    <cfRule type="expression" dxfId="3343" priority="35">
      <formula>Q8&gt;0</formula>
    </cfRule>
    <cfRule type="expression" dxfId="3342" priority="36">
      <formula>Q8&lt;0</formula>
    </cfRule>
  </conditionalFormatting>
  <conditionalFormatting sqref="F46:F51">
    <cfRule type="expression" dxfId="3341" priority="33">
      <formula>F46&gt;0</formula>
    </cfRule>
    <cfRule type="expression" dxfId="3340" priority="34">
      <formula>F46&lt;0</formula>
    </cfRule>
  </conditionalFormatting>
  <conditionalFormatting sqref="H46:H51">
    <cfRule type="expression" dxfId="3339" priority="31">
      <formula>H46&gt;0</formula>
    </cfRule>
    <cfRule type="expression" dxfId="3338" priority="32">
      <formula>H46&lt;0</formula>
    </cfRule>
  </conditionalFormatting>
  <conditionalFormatting sqref="Q10">
    <cfRule type="expression" dxfId="3337" priority="29">
      <formula>Q10&gt;0</formula>
    </cfRule>
    <cfRule type="expression" dxfId="3336" priority="30">
      <formula>Q10&lt;0</formula>
    </cfRule>
  </conditionalFormatting>
  <conditionalFormatting sqref="K25:K26">
    <cfRule type="expression" dxfId="3335" priority="25">
      <formula>K25&gt;0</formula>
    </cfRule>
    <cfRule type="expression" dxfId="3334" priority="26">
      <formula>K25&lt;0</formula>
    </cfRule>
  </conditionalFormatting>
  <conditionalFormatting sqref="F77:F98">
    <cfRule type="expression" dxfId="3333" priority="21">
      <formula>F77&gt;0</formula>
    </cfRule>
    <cfRule type="expression" dxfId="3332" priority="22">
      <formula>F77&lt;0</formula>
    </cfRule>
  </conditionalFormatting>
  <conditionalFormatting sqref="H77:H98">
    <cfRule type="expression" dxfId="3331" priority="19">
      <formula>H77&gt;0</formula>
    </cfRule>
    <cfRule type="expression" dxfId="3330" priority="20">
      <formula>H77&lt;0</formula>
    </cfRule>
  </conditionalFormatting>
  <conditionalFormatting sqref="J77:J90">
    <cfRule type="expression" dxfId="3329" priority="17">
      <formula>J77&gt;0</formula>
    </cfRule>
    <cfRule type="expression" dxfId="3328" priority="18">
      <formula>J77&lt;0</formula>
    </cfRule>
  </conditionalFormatting>
  <conditionalFormatting sqref="K77:K90">
    <cfRule type="expression" dxfId="3327" priority="15">
      <formula>K77&gt;0</formula>
    </cfRule>
    <cfRule type="expression" dxfId="3326" priority="16">
      <formula>K77&lt;0</formula>
    </cfRule>
  </conditionalFormatting>
  <conditionalFormatting sqref="L77:L90">
    <cfRule type="expression" dxfId="3325" priority="13">
      <formula>L77&gt;0</formula>
    </cfRule>
    <cfRule type="expression" dxfId="3324" priority="14">
      <formula>L77&lt;0</formula>
    </cfRule>
  </conditionalFormatting>
  <conditionalFormatting sqref="J42">
    <cfRule type="expression" dxfId="3323" priority="7">
      <formula>J42&gt;0</formula>
    </cfRule>
    <cfRule type="expression" dxfId="3322" priority="8">
      <formula>J42&lt;0</formula>
    </cfRule>
  </conditionalFormatting>
  <conditionalFormatting sqref="F43:F45">
    <cfRule type="expression" dxfId="3321" priority="5">
      <formula>F43&gt;0</formula>
    </cfRule>
    <cfRule type="expression" dxfId="3320" priority="6">
      <formula>F43&lt;0</formula>
    </cfRule>
  </conditionalFormatting>
  <conditionalFormatting sqref="H43:H45">
    <cfRule type="expression" dxfId="3319" priority="3">
      <formula>H43&gt;0</formula>
    </cfRule>
    <cfRule type="expression" dxfId="3318" priority="4">
      <formula>H43&lt;0</formula>
    </cfRule>
  </conditionalFormatting>
  <conditionalFormatting sqref="F26:F28 H26:H28">
    <cfRule type="expression" dxfId="3317" priority="1">
      <formula>F26&gt;0</formula>
    </cfRule>
    <cfRule type="expression" dxfId="331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5" priority="43">
      <formula>F54&gt;0</formula>
    </cfRule>
    <cfRule type="expression" dxfId="3314" priority="44">
      <formula>F54&lt;0</formula>
    </cfRule>
  </conditionalFormatting>
  <conditionalFormatting sqref="Q7">
    <cfRule type="expression" dxfId="3313" priority="41">
      <formula>Q7&gt;0</formula>
    </cfRule>
    <cfRule type="expression" dxfId="3312" priority="42">
      <formula>Q7&lt;0</formula>
    </cfRule>
  </conditionalFormatting>
  <conditionalFormatting sqref="Q8">
    <cfRule type="expression" dxfId="3311" priority="39">
      <formula>Q8&gt;0</formula>
    </cfRule>
    <cfRule type="expression" dxfId="3310" priority="40">
      <formula>Q8&lt;0</formula>
    </cfRule>
  </conditionalFormatting>
  <conditionalFormatting sqref="F33:F36 F38:F53">
    <cfRule type="expression" dxfId="3309" priority="37">
      <formula>F33&gt;0</formula>
    </cfRule>
    <cfRule type="expression" dxfId="3308" priority="38">
      <formula>F33&lt;0</formula>
    </cfRule>
  </conditionalFormatting>
  <conditionalFormatting sqref="H33:H36 H38:H53">
    <cfRule type="expression" dxfId="3307" priority="35">
      <formula>H33&gt;0</formula>
    </cfRule>
    <cfRule type="expression" dxfId="3306" priority="36">
      <formula>H33&lt;0</formula>
    </cfRule>
  </conditionalFormatting>
  <conditionalFormatting sqref="Q10">
    <cfRule type="expression" dxfId="3305" priority="33">
      <formula>Q10&gt;0</formula>
    </cfRule>
    <cfRule type="expression" dxfId="3304" priority="34">
      <formula>Q10&lt;0</formula>
    </cfRule>
  </conditionalFormatting>
  <conditionalFormatting sqref="J25:J37">
    <cfRule type="expression" dxfId="3303" priority="31">
      <formula>J25&gt;0</formula>
    </cfRule>
    <cfRule type="expression" dxfId="3302" priority="32">
      <formula>J25&lt;0</formula>
    </cfRule>
  </conditionalFormatting>
  <conditionalFormatting sqref="K25:K38">
    <cfRule type="expression" dxfId="3301" priority="29">
      <formula>K25&gt;0</formula>
    </cfRule>
    <cfRule type="expression" dxfId="3300" priority="30">
      <formula>K25&lt;0</formula>
    </cfRule>
  </conditionalFormatting>
  <conditionalFormatting sqref="L25">
    <cfRule type="expression" dxfId="3299" priority="27">
      <formula>L25&gt;0</formula>
    </cfRule>
    <cfRule type="expression" dxfId="3298" priority="28">
      <formula>L25&lt;0</formula>
    </cfRule>
  </conditionalFormatting>
  <conditionalFormatting sqref="F89:F110">
    <cfRule type="expression" dxfId="3297" priority="25">
      <formula>F89&gt;0</formula>
    </cfRule>
    <cfRule type="expression" dxfId="3296" priority="26">
      <formula>F89&lt;0</formula>
    </cfRule>
  </conditionalFormatting>
  <conditionalFormatting sqref="H89:H110">
    <cfRule type="expression" dxfId="3295" priority="23">
      <formula>H89&gt;0</formula>
    </cfRule>
    <cfRule type="expression" dxfId="3294" priority="24">
      <formula>H89&lt;0</formula>
    </cfRule>
  </conditionalFormatting>
  <conditionalFormatting sqref="J89:J102">
    <cfRule type="expression" dxfId="3293" priority="21">
      <formula>J89&gt;0</formula>
    </cfRule>
    <cfRule type="expression" dxfId="3292" priority="22">
      <formula>J89&lt;0</formula>
    </cfRule>
  </conditionalFormatting>
  <conditionalFormatting sqref="K89:K102">
    <cfRule type="expression" dxfId="3291" priority="19">
      <formula>K89&gt;0</formula>
    </cfRule>
    <cfRule type="expression" dxfId="3290" priority="20">
      <formula>K89&lt;0</formula>
    </cfRule>
  </conditionalFormatting>
  <conditionalFormatting sqref="L89:L102">
    <cfRule type="expression" dxfId="3289" priority="17">
      <formula>L89&gt;0</formula>
    </cfRule>
    <cfRule type="expression" dxfId="3288" priority="18">
      <formula>L89&lt;0</formula>
    </cfRule>
  </conditionalFormatting>
  <conditionalFormatting sqref="F29:F32">
    <cfRule type="expression" dxfId="3287" priority="15">
      <formula>F29&gt;0</formula>
    </cfRule>
    <cfRule type="expression" dxfId="3286" priority="16">
      <formula>F29&lt;0</formula>
    </cfRule>
  </conditionalFormatting>
  <conditionalFormatting sqref="H29:H32">
    <cfRule type="expression" dxfId="3285" priority="13">
      <formula>H29&gt;0</formula>
    </cfRule>
    <cfRule type="expression" dxfId="3284" priority="14">
      <formula>H29&lt;0</formula>
    </cfRule>
  </conditionalFormatting>
  <conditionalFormatting sqref="F25:F28">
    <cfRule type="expression" dxfId="3283" priority="11">
      <formula>F25&gt;0</formula>
    </cfRule>
    <cfRule type="expression" dxfId="3282" priority="12">
      <formula>F25&lt;0</formula>
    </cfRule>
  </conditionalFormatting>
  <conditionalFormatting sqref="H25:H28">
    <cfRule type="expression" dxfId="3281" priority="9">
      <formula>H25&gt;0</formula>
    </cfRule>
    <cfRule type="expression" dxfId="3280" priority="10">
      <formula>H25&lt;0</formula>
    </cfRule>
  </conditionalFormatting>
  <conditionalFormatting sqref="F37">
    <cfRule type="expression" dxfId="3279" priority="7">
      <formula>F37&gt;0</formula>
    </cfRule>
    <cfRule type="expression" dxfId="3278" priority="8">
      <formula>F37&lt;0</formula>
    </cfRule>
  </conditionalFormatting>
  <conditionalFormatting sqref="H37">
    <cfRule type="expression" dxfId="3277" priority="5">
      <formula>H37&gt;0</formula>
    </cfRule>
    <cfRule type="expression" dxfId="3276" priority="6">
      <formula>H37&lt;0</formula>
    </cfRule>
  </conditionalFormatting>
  <conditionalFormatting sqref="J49">
    <cfRule type="expression" dxfId="3275" priority="3">
      <formula>J49&gt;0</formula>
    </cfRule>
    <cfRule type="expression" dxfId="3274" priority="4">
      <formula>J49&lt;0</formula>
    </cfRule>
  </conditionalFormatting>
  <conditionalFormatting sqref="J38:J48">
    <cfRule type="expression" dxfId="3273" priority="1">
      <formula>J38&gt;0</formula>
    </cfRule>
    <cfRule type="expression" dxfId="327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1" priority="11">
      <formula>F33&gt;0</formula>
    </cfRule>
    <cfRule type="expression" dxfId="3270" priority="12">
      <formula>F33&lt;0</formula>
    </cfRule>
  </conditionalFormatting>
  <conditionalFormatting sqref="Q7">
    <cfRule type="expression" dxfId="3269" priority="9">
      <formula>Q7&gt;0</formula>
    </cfRule>
    <cfRule type="expression" dxfId="3268" priority="10">
      <formula>Q7&lt;0</formula>
    </cfRule>
  </conditionalFormatting>
  <conditionalFormatting sqref="Q8">
    <cfRule type="expression" dxfId="3267" priority="7">
      <formula>Q8&gt;0</formula>
    </cfRule>
    <cfRule type="expression" dxfId="3266" priority="8">
      <formula>Q8&lt;0</formula>
    </cfRule>
  </conditionalFormatting>
  <conditionalFormatting sqref="F25:F32">
    <cfRule type="expression" dxfId="3265" priority="5">
      <formula>F25&gt;0</formula>
    </cfRule>
    <cfRule type="expression" dxfId="3264" priority="6">
      <formula>F25&lt;0</formula>
    </cfRule>
  </conditionalFormatting>
  <conditionalFormatting sqref="H25:H32">
    <cfRule type="expression" dxfId="3263" priority="3">
      <formula>H25&gt;0</formula>
    </cfRule>
    <cfRule type="expression" dxfId="3262" priority="4">
      <formula>H25&lt;0</formula>
    </cfRule>
  </conditionalFormatting>
  <conditionalFormatting sqref="Q10">
    <cfRule type="expression" dxfId="3261" priority="1">
      <formula>Q10&gt;0</formula>
    </cfRule>
    <cfRule type="expression" dxfId="326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9" priority="39">
      <formula>F47&gt;0</formula>
    </cfRule>
    <cfRule type="expression" dxfId="3258" priority="40">
      <formula>F47&lt;0</formula>
    </cfRule>
  </conditionalFormatting>
  <conditionalFormatting sqref="Q7">
    <cfRule type="expression" dxfId="3257" priority="37">
      <formula>Q7&gt;0</formula>
    </cfRule>
    <cfRule type="expression" dxfId="3256" priority="38">
      <formula>Q7&lt;0</formula>
    </cfRule>
  </conditionalFormatting>
  <conditionalFormatting sqref="Q8">
    <cfRule type="expression" dxfId="3255" priority="35">
      <formula>Q8&gt;0</formula>
    </cfRule>
    <cfRule type="expression" dxfId="3254" priority="36">
      <formula>Q8&lt;0</formula>
    </cfRule>
  </conditionalFormatting>
  <conditionalFormatting sqref="F30:F46">
    <cfRule type="expression" dxfId="3253" priority="33">
      <formula>F30&gt;0</formula>
    </cfRule>
    <cfRule type="expression" dxfId="3252" priority="34">
      <formula>F30&lt;0</formula>
    </cfRule>
  </conditionalFormatting>
  <conditionalFormatting sqref="H30:H46">
    <cfRule type="expression" dxfId="3251" priority="31">
      <formula>H30&gt;0</formula>
    </cfRule>
    <cfRule type="expression" dxfId="3250" priority="32">
      <formula>H30&lt;0</formula>
    </cfRule>
  </conditionalFormatting>
  <conditionalFormatting sqref="Q10">
    <cfRule type="expression" dxfId="3249" priority="29">
      <formula>Q10&gt;0</formula>
    </cfRule>
    <cfRule type="expression" dxfId="3248" priority="30">
      <formula>Q10&lt;0</formula>
    </cfRule>
  </conditionalFormatting>
  <conditionalFormatting sqref="J25:J38">
    <cfRule type="expression" dxfId="3247" priority="27">
      <formula>J25&gt;0</formula>
    </cfRule>
    <cfRule type="expression" dxfId="3246" priority="28">
      <formula>J25&lt;0</formula>
    </cfRule>
  </conditionalFormatting>
  <conditionalFormatting sqref="K25:K38">
    <cfRule type="expression" dxfId="3245" priority="25">
      <formula>K25&gt;0</formula>
    </cfRule>
    <cfRule type="expression" dxfId="3244" priority="26">
      <formula>K25&lt;0</formula>
    </cfRule>
  </conditionalFormatting>
  <conditionalFormatting sqref="L25 L38">
    <cfRule type="expression" dxfId="3243" priority="23">
      <formula>L25&gt;0</formula>
    </cfRule>
    <cfRule type="expression" dxfId="3242" priority="24">
      <formula>L25&lt;0</formula>
    </cfRule>
  </conditionalFormatting>
  <conditionalFormatting sqref="F89:F110">
    <cfRule type="expression" dxfId="3241" priority="21">
      <formula>F89&gt;0</formula>
    </cfRule>
    <cfRule type="expression" dxfId="3240" priority="22">
      <formula>F89&lt;0</formula>
    </cfRule>
  </conditionalFormatting>
  <conditionalFormatting sqref="H89:H110">
    <cfRule type="expression" dxfId="3239" priority="19">
      <formula>H89&gt;0</formula>
    </cfRule>
    <cfRule type="expression" dxfId="3238" priority="20">
      <formula>H89&lt;0</formula>
    </cfRule>
  </conditionalFormatting>
  <conditionalFormatting sqref="J89:J102">
    <cfRule type="expression" dxfId="3237" priority="17">
      <formula>J89&gt;0</formula>
    </cfRule>
    <cfRule type="expression" dxfId="3236" priority="18">
      <formula>J89&lt;0</formula>
    </cfRule>
  </conditionalFormatting>
  <conditionalFormatting sqref="K89:K102">
    <cfRule type="expression" dxfId="3235" priority="15">
      <formula>K89&gt;0</formula>
    </cfRule>
    <cfRule type="expression" dxfId="3234" priority="16">
      <formula>K89&lt;0</formula>
    </cfRule>
  </conditionalFormatting>
  <conditionalFormatting sqref="L89:L102">
    <cfRule type="expression" dxfId="3233" priority="13">
      <formula>L89&gt;0</formula>
    </cfRule>
    <cfRule type="expression" dxfId="3232" priority="14">
      <formula>L89&lt;0</formula>
    </cfRule>
  </conditionalFormatting>
  <conditionalFormatting sqref="F25">
    <cfRule type="expression" dxfId="3231" priority="11">
      <formula>F25&gt;0</formula>
    </cfRule>
    <cfRule type="expression" dxfId="3230" priority="12">
      <formula>F25&lt;0</formula>
    </cfRule>
  </conditionalFormatting>
  <conditionalFormatting sqref="H25:H26">
    <cfRule type="expression" dxfId="3229" priority="9">
      <formula>H25&gt;0</formula>
    </cfRule>
    <cfRule type="expression" dxfId="3228" priority="10">
      <formula>H25&lt;0</formula>
    </cfRule>
  </conditionalFormatting>
  <conditionalFormatting sqref="F26">
    <cfRule type="expression" dxfId="3227" priority="7">
      <formula>F26&gt;0</formula>
    </cfRule>
    <cfRule type="expression" dxfId="3226" priority="8">
      <formula>F26&lt;0</formula>
    </cfRule>
  </conditionalFormatting>
  <conditionalFormatting sqref="F27:F29">
    <cfRule type="expression" dxfId="3225" priority="3">
      <formula>F27&gt;0</formula>
    </cfRule>
    <cfRule type="expression" dxfId="3224" priority="4">
      <formula>F27&lt;0</formula>
    </cfRule>
  </conditionalFormatting>
  <conditionalFormatting sqref="H27:H29">
    <cfRule type="expression" dxfId="3223" priority="1">
      <formula>H27&gt;0</formula>
    </cfRule>
    <cfRule type="expression" dxfId="322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1" priority="43">
      <formula>F54&gt;0</formula>
    </cfRule>
    <cfRule type="expression" dxfId="3220" priority="44">
      <formula>F54&lt;0</formula>
    </cfRule>
  </conditionalFormatting>
  <conditionalFormatting sqref="Q7">
    <cfRule type="expression" dxfId="3219" priority="41">
      <formula>Q7&gt;0</formula>
    </cfRule>
    <cfRule type="expression" dxfId="3218" priority="42">
      <formula>Q7&lt;0</formula>
    </cfRule>
  </conditionalFormatting>
  <conditionalFormatting sqref="Q8">
    <cfRule type="expression" dxfId="3217" priority="39">
      <formula>Q8&gt;0</formula>
    </cfRule>
    <cfRule type="expression" dxfId="3216" priority="40">
      <formula>Q8&lt;0</formula>
    </cfRule>
  </conditionalFormatting>
  <conditionalFormatting sqref="F33:F36 F38:F53">
    <cfRule type="expression" dxfId="3215" priority="37">
      <formula>F33&gt;0</formula>
    </cfRule>
    <cfRule type="expression" dxfId="3214" priority="38">
      <formula>F33&lt;0</formula>
    </cfRule>
  </conditionalFormatting>
  <conditionalFormatting sqref="H33:H36 H38:H53">
    <cfRule type="expression" dxfId="3213" priority="35">
      <formula>H33&gt;0</formula>
    </cfRule>
    <cfRule type="expression" dxfId="3212" priority="36">
      <formula>H33&lt;0</formula>
    </cfRule>
  </conditionalFormatting>
  <conditionalFormatting sqref="Q10">
    <cfRule type="expression" dxfId="3211" priority="33">
      <formula>Q10&gt;0</formula>
    </cfRule>
    <cfRule type="expression" dxfId="3210" priority="34">
      <formula>Q10&lt;0</formula>
    </cfRule>
  </conditionalFormatting>
  <conditionalFormatting sqref="J25:J37">
    <cfRule type="expression" dxfId="3209" priority="31">
      <formula>J25&gt;0</formula>
    </cfRule>
    <cfRule type="expression" dxfId="3208" priority="32">
      <formula>J25&lt;0</formula>
    </cfRule>
  </conditionalFormatting>
  <conditionalFormatting sqref="K25:K38">
    <cfRule type="expression" dxfId="3207" priority="29">
      <formula>K25&gt;0</formula>
    </cfRule>
    <cfRule type="expression" dxfId="3206" priority="30">
      <formula>K25&lt;0</formula>
    </cfRule>
  </conditionalFormatting>
  <conditionalFormatting sqref="L25">
    <cfRule type="expression" dxfId="3205" priority="27">
      <formula>L25&gt;0</formula>
    </cfRule>
    <cfRule type="expression" dxfId="3204" priority="28">
      <formula>L25&lt;0</formula>
    </cfRule>
  </conditionalFormatting>
  <conditionalFormatting sqref="F89:F110">
    <cfRule type="expression" dxfId="3203" priority="25">
      <formula>F89&gt;0</formula>
    </cfRule>
    <cfRule type="expression" dxfId="3202" priority="26">
      <formula>F89&lt;0</formula>
    </cfRule>
  </conditionalFormatting>
  <conditionalFormatting sqref="H89:H110">
    <cfRule type="expression" dxfId="3201" priority="23">
      <formula>H89&gt;0</formula>
    </cfRule>
    <cfRule type="expression" dxfId="3200" priority="24">
      <formula>H89&lt;0</formula>
    </cfRule>
  </conditionalFormatting>
  <conditionalFormatting sqref="J89:J102">
    <cfRule type="expression" dxfId="3199" priority="21">
      <formula>J89&gt;0</formula>
    </cfRule>
    <cfRule type="expression" dxfId="3198" priority="22">
      <formula>J89&lt;0</formula>
    </cfRule>
  </conditionalFormatting>
  <conditionalFormatting sqref="K89:K102">
    <cfRule type="expression" dxfId="3197" priority="19">
      <formula>K89&gt;0</formula>
    </cfRule>
    <cfRule type="expression" dxfId="3196" priority="20">
      <formula>K89&lt;0</formula>
    </cfRule>
  </conditionalFormatting>
  <conditionalFormatting sqref="L89:L102">
    <cfRule type="expression" dxfId="3195" priority="17">
      <formula>L89&gt;0</formula>
    </cfRule>
    <cfRule type="expression" dxfId="3194" priority="18">
      <formula>L89&lt;0</formula>
    </cfRule>
  </conditionalFormatting>
  <conditionalFormatting sqref="F29:F32">
    <cfRule type="expression" dxfId="3193" priority="15">
      <formula>F29&gt;0</formula>
    </cfRule>
    <cfRule type="expression" dxfId="3192" priority="16">
      <formula>F29&lt;0</formula>
    </cfRule>
  </conditionalFormatting>
  <conditionalFormatting sqref="H29:H32">
    <cfRule type="expression" dxfId="3191" priority="13">
      <formula>H29&gt;0</formula>
    </cfRule>
    <cfRule type="expression" dxfId="3190" priority="14">
      <formula>H29&lt;0</formula>
    </cfRule>
  </conditionalFormatting>
  <conditionalFormatting sqref="F25:F28">
    <cfRule type="expression" dxfId="3189" priority="11">
      <formula>F25&gt;0</formula>
    </cfRule>
    <cfRule type="expression" dxfId="3188" priority="12">
      <formula>F25&lt;0</formula>
    </cfRule>
  </conditionalFormatting>
  <conditionalFormatting sqref="H25:H28">
    <cfRule type="expression" dxfId="3187" priority="9">
      <formula>H25&gt;0</formula>
    </cfRule>
    <cfRule type="expression" dxfId="3186" priority="10">
      <formula>H25&lt;0</formula>
    </cfRule>
  </conditionalFormatting>
  <conditionalFormatting sqref="F37">
    <cfRule type="expression" dxfId="3185" priority="7">
      <formula>F37&gt;0</formula>
    </cfRule>
    <cfRule type="expression" dxfId="3184" priority="8">
      <formula>F37&lt;0</formula>
    </cfRule>
  </conditionalFormatting>
  <conditionalFormatting sqref="H37">
    <cfRule type="expression" dxfId="3183" priority="5">
      <formula>H37&gt;0</formula>
    </cfRule>
    <cfRule type="expression" dxfId="3182" priority="6">
      <formula>H37&lt;0</formula>
    </cfRule>
  </conditionalFormatting>
  <conditionalFormatting sqref="J49">
    <cfRule type="expression" dxfId="3181" priority="3">
      <formula>J49&gt;0</formula>
    </cfRule>
    <cfRule type="expression" dxfId="3180" priority="4">
      <formula>J49&lt;0</formula>
    </cfRule>
  </conditionalFormatting>
  <conditionalFormatting sqref="J38:J48">
    <cfRule type="expression" dxfId="3179" priority="1">
      <formula>J38&gt;0</formula>
    </cfRule>
    <cfRule type="expression" dxfId="317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47.64</v>
      </c>
      <c r="R4" s="420">
        <v>-3.2000000000000002E-3</v>
      </c>
      <c r="T4" s="1"/>
    </row>
    <row r="5" spans="1:21" x14ac:dyDescent="0.25">
      <c r="B5" s="402"/>
      <c r="C5" s="4"/>
      <c r="D5" s="3"/>
      <c r="E5" s="3"/>
      <c r="F5" s="3"/>
      <c r="G5" s="402"/>
      <c r="H5" s="159"/>
      <c r="I5" s="3"/>
      <c r="J5" s="3"/>
      <c r="K5" s="3"/>
      <c r="L5" s="4"/>
      <c r="M5" s="4"/>
      <c r="O5" s="11" t="s">
        <v>67</v>
      </c>
      <c r="Q5" s="3">
        <f>Q4*Q2</f>
        <v>4001.76</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-282.48000000000047</v>
      </c>
      <c r="R7">
        <v>84</v>
      </c>
    </row>
    <row r="8" spans="1:21" x14ac:dyDescent="0.25">
      <c r="B8" s="402"/>
      <c r="C8" s="4"/>
      <c r="D8" s="3"/>
      <c r="E8" s="3"/>
      <c r="F8" s="3"/>
      <c r="G8" s="402"/>
      <c r="H8" s="159"/>
      <c r="I8" s="3"/>
      <c r="J8" s="3"/>
      <c r="K8" s="3"/>
      <c r="L8" s="4"/>
      <c r="M8" s="4"/>
      <c r="O8" s="11" t="s">
        <v>179</v>
      </c>
      <c r="P8" s="33"/>
      <c r="Q8" s="2">
        <f>K18+M18-F18+Q2*Q4</f>
        <v>-282.48000000000047</v>
      </c>
      <c r="T8" s="1"/>
      <c r="U8" s="736"/>
    </row>
    <row r="9" spans="1:21" x14ac:dyDescent="0.25">
      <c r="B9" s="402"/>
      <c r="C9" s="4"/>
      <c r="D9" s="3"/>
      <c r="E9" s="3"/>
      <c r="F9" s="3"/>
      <c r="G9" s="402"/>
      <c r="H9" s="159"/>
      <c r="I9" s="3"/>
      <c r="J9" s="3"/>
      <c r="K9" s="3"/>
      <c r="L9" s="4"/>
      <c r="M9" s="4"/>
      <c r="O9" s="11" t="s">
        <v>204</v>
      </c>
      <c r="Q9" s="177">
        <f>IF(Q2=0, 0, Q8/Q6)</f>
        <v>-6.5934681530446571E-2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52.404000000000003</v>
      </c>
    </row>
    <row r="20" spans="1:20" x14ac:dyDescent="0.25">
      <c r="O20" s="79">
        <v>1.0900000000000001</v>
      </c>
      <c r="P20" s="79">
        <f t="shared" ref="P20:P39" si="0">O20*$Q$4</f>
        <v>51.927600000000005</v>
      </c>
    </row>
    <row r="21" spans="1:20" x14ac:dyDescent="0.25">
      <c r="O21" s="79">
        <v>1.08</v>
      </c>
      <c r="P21" s="79">
        <f t="shared" si="0"/>
        <v>51.451200000000007</v>
      </c>
      <c r="T21" s="1"/>
    </row>
    <row r="22" spans="1:20" x14ac:dyDescent="0.25">
      <c r="O22" s="79">
        <v>1.07</v>
      </c>
      <c r="P22" s="79">
        <f t="shared" si="0"/>
        <v>50.974800000000002</v>
      </c>
    </row>
    <row r="23" spans="1:20" x14ac:dyDescent="0.25">
      <c r="O23" s="79">
        <v>1.06</v>
      </c>
      <c r="P23" s="79">
        <f t="shared" si="0"/>
        <v>50.498400000000004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50.022000000000006</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49.5456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49.069200000000002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48.592800000000004</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48.116399999999999</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47.64</v>
      </c>
      <c r="T29" s="154"/>
    </row>
    <row r="30" spans="1:20" x14ac:dyDescent="0.25">
      <c r="B30" s="162"/>
      <c r="C30" s="10"/>
      <c r="D30" s="39"/>
      <c r="E30" s="39"/>
      <c r="F30" s="39"/>
      <c r="G30" s="39"/>
      <c r="H30" s="177"/>
      <c r="I30" s="39"/>
      <c r="J30" s="39"/>
      <c r="K30" s="39"/>
      <c r="L30" s="39"/>
      <c r="O30" s="79">
        <v>0.99</v>
      </c>
      <c r="P30" s="79">
        <f t="shared" si="0"/>
        <v>47.163600000000002</v>
      </c>
      <c r="T30" s="154"/>
    </row>
    <row r="31" spans="1:20" x14ac:dyDescent="0.25">
      <c r="B31" s="162"/>
      <c r="C31" s="10"/>
      <c r="D31" s="39"/>
      <c r="E31" s="39"/>
      <c r="F31" s="39"/>
      <c r="G31" s="39"/>
      <c r="H31" s="177"/>
      <c r="I31" s="39"/>
      <c r="J31" s="39"/>
      <c r="K31" s="39"/>
      <c r="L31" s="39"/>
      <c r="O31" s="79">
        <v>0.98</v>
      </c>
      <c r="P31" s="79">
        <f t="shared" si="0"/>
        <v>46.687199999999997</v>
      </c>
    </row>
    <row r="32" spans="1:20" x14ac:dyDescent="0.25">
      <c r="B32" s="162"/>
      <c r="C32" s="10"/>
      <c r="D32" s="39"/>
      <c r="E32" s="39"/>
      <c r="F32" s="39"/>
      <c r="G32" s="39"/>
      <c r="H32" s="177"/>
      <c r="I32" s="39"/>
      <c r="J32" s="39"/>
      <c r="K32" s="39"/>
      <c r="L32" s="39"/>
      <c r="O32" s="79">
        <v>0.97</v>
      </c>
      <c r="P32" s="79">
        <f t="shared" si="0"/>
        <v>46.210799999999999</v>
      </c>
    </row>
    <row r="33" spans="2:17" x14ac:dyDescent="0.25">
      <c r="B33" s="162"/>
      <c r="C33" s="10"/>
      <c r="D33" s="39"/>
      <c r="E33" s="39"/>
      <c r="F33" s="39"/>
      <c r="G33" s="39"/>
      <c r="H33" s="177"/>
      <c r="I33" s="39"/>
      <c r="J33" s="39"/>
      <c r="K33" s="39"/>
      <c r="L33" s="39"/>
      <c r="O33" s="79">
        <v>0.96</v>
      </c>
      <c r="P33" s="79">
        <f t="shared" si="0"/>
        <v>45.734400000000001</v>
      </c>
    </row>
    <row r="34" spans="2:17" x14ac:dyDescent="0.25">
      <c r="B34" s="162"/>
      <c r="C34" s="10"/>
      <c r="D34" s="39"/>
      <c r="E34" s="39"/>
      <c r="F34" s="39"/>
      <c r="G34" s="39"/>
      <c r="H34" s="177"/>
      <c r="I34" s="39"/>
      <c r="J34" s="39"/>
      <c r="K34" s="39"/>
      <c r="L34" s="39"/>
      <c r="O34" s="79">
        <v>0.95</v>
      </c>
      <c r="P34" s="79">
        <f t="shared" si="0"/>
        <v>45.257999999999996</v>
      </c>
    </row>
    <row r="35" spans="2:17" x14ac:dyDescent="0.25">
      <c r="B35" s="162"/>
      <c r="C35" s="10"/>
      <c r="D35" s="39"/>
      <c r="E35" s="39"/>
      <c r="F35" s="39"/>
      <c r="G35" s="39"/>
      <c r="H35" s="177"/>
      <c r="I35" s="39"/>
      <c r="J35" s="39"/>
      <c r="K35" s="39"/>
      <c r="L35" s="39"/>
      <c r="O35" s="79">
        <v>0.94</v>
      </c>
      <c r="P35" s="79">
        <f t="shared" si="0"/>
        <v>44.781599999999997</v>
      </c>
    </row>
    <row r="36" spans="2:17" x14ac:dyDescent="0.25">
      <c r="B36" s="162"/>
      <c r="C36" s="10"/>
      <c r="D36" s="39"/>
      <c r="E36" s="39"/>
      <c r="F36" s="39"/>
      <c r="G36" s="39"/>
      <c r="H36" s="177"/>
      <c r="I36" s="39"/>
      <c r="J36" s="39"/>
      <c r="K36" s="39"/>
      <c r="L36" s="39"/>
      <c r="O36" s="79">
        <v>0.93</v>
      </c>
      <c r="P36" s="79">
        <f t="shared" si="0"/>
        <v>44.305200000000006</v>
      </c>
    </row>
    <row r="37" spans="2:17" x14ac:dyDescent="0.25">
      <c r="B37" s="162"/>
      <c r="C37" s="10"/>
      <c r="D37" s="39"/>
      <c r="E37" s="39"/>
      <c r="F37" s="39"/>
      <c r="G37" s="39"/>
      <c r="H37" s="177"/>
      <c r="I37" s="39"/>
      <c r="J37" s="39"/>
      <c r="K37" s="39"/>
      <c r="L37" s="39"/>
      <c r="O37" s="79">
        <v>0.92</v>
      </c>
      <c r="P37" s="79">
        <f t="shared" si="0"/>
        <v>43.828800000000001</v>
      </c>
    </row>
    <row r="38" spans="2:17" x14ac:dyDescent="0.25">
      <c r="B38" s="162"/>
      <c r="C38" s="10"/>
      <c r="D38" s="39"/>
      <c r="E38" s="39"/>
      <c r="F38" s="39"/>
      <c r="G38" s="39"/>
      <c r="H38" s="177"/>
      <c r="I38" s="39"/>
      <c r="J38" s="39"/>
      <c r="K38" s="39"/>
      <c r="L38" s="39"/>
      <c r="O38" s="79">
        <v>0.91</v>
      </c>
      <c r="P38" s="79">
        <f t="shared" si="0"/>
        <v>43.352400000000003</v>
      </c>
    </row>
    <row r="39" spans="2:17" x14ac:dyDescent="0.25">
      <c r="B39" s="162"/>
      <c r="C39" s="10"/>
      <c r="D39" s="39"/>
      <c r="E39" s="39"/>
      <c r="F39" s="39"/>
      <c r="G39" s="39"/>
      <c r="H39" s="177"/>
      <c r="I39" s="39"/>
      <c r="J39" s="39"/>
      <c r="K39" s="39"/>
      <c r="L39" s="39"/>
      <c r="O39" s="79">
        <v>0.9</v>
      </c>
      <c r="P39" s="79">
        <f t="shared" si="0"/>
        <v>42.876000000000005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7" priority="35">
      <formula>Q7&gt;0</formula>
    </cfRule>
    <cfRule type="expression" dxfId="3176" priority="36">
      <formula>Q7&lt;0</formula>
    </cfRule>
  </conditionalFormatting>
  <conditionalFormatting sqref="Q8">
    <cfRule type="expression" dxfId="3175" priority="33">
      <formula>Q8&gt;0</formula>
    </cfRule>
    <cfRule type="expression" dxfId="3174" priority="34">
      <formula>Q8&lt;0</formula>
    </cfRule>
  </conditionalFormatting>
  <conditionalFormatting sqref="F34:F54 F58:F63">
    <cfRule type="expression" dxfId="3173" priority="31">
      <formula>F34&gt;0</formula>
    </cfRule>
    <cfRule type="expression" dxfId="3172" priority="32">
      <formula>F34&lt;0</formula>
    </cfRule>
  </conditionalFormatting>
  <conditionalFormatting sqref="H34:H54 H58:H63">
    <cfRule type="expression" dxfId="3171" priority="29">
      <formula>H34&gt;0</formula>
    </cfRule>
    <cfRule type="expression" dxfId="3170" priority="30">
      <formula>H34&lt;0</formula>
    </cfRule>
  </conditionalFormatting>
  <conditionalFormatting sqref="Q10">
    <cfRule type="expression" dxfId="3169" priority="27">
      <formula>Q10&gt;0</formula>
    </cfRule>
    <cfRule type="expression" dxfId="3168" priority="28">
      <formula>Q10&lt;0</formula>
    </cfRule>
  </conditionalFormatting>
  <conditionalFormatting sqref="J25:J38">
    <cfRule type="expression" dxfId="3167" priority="25">
      <formula>J25&gt;0</formula>
    </cfRule>
    <cfRule type="expression" dxfId="3166" priority="26">
      <formula>J25&lt;0</formula>
    </cfRule>
  </conditionalFormatting>
  <conditionalFormatting sqref="K25:K35 K37:K38">
    <cfRule type="expression" dxfId="3165" priority="23">
      <formula>K25&gt;0</formula>
    </cfRule>
    <cfRule type="expression" dxfId="3164" priority="24">
      <formula>K25&lt;0</formula>
    </cfRule>
  </conditionalFormatting>
  <conditionalFormatting sqref="F89:F110">
    <cfRule type="expression" dxfId="3163" priority="21">
      <formula>F89&gt;0</formula>
    </cfRule>
    <cfRule type="expression" dxfId="3162" priority="22">
      <formula>F89&lt;0</formula>
    </cfRule>
  </conditionalFormatting>
  <conditionalFormatting sqref="H89:H110">
    <cfRule type="expression" dxfId="3161" priority="19">
      <formula>H89&gt;0</formula>
    </cfRule>
    <cfRule type="expression" dxfId="3160" priority="20">
      <formula>H89&lt;0</formula>
    </cfRule>
  </conditionalFormatting>
  <conditionalFormatting sqref="J89:J102">
    <cfRule type="expression" dxfId="3159" priority="17">
      <formula>J89&gt;0</formula>
    </cfRule>
    <cfRule type="expression" dxfId="3158" priority="18">
      <formula>J89&lt;0</formula>
    </cfRule>
  </conditionalFormatting>
  <conditionalFormatting sqref="K89:K102">
    <cfRule type="expression" dxfId="3157" priority="15">
      <formula>K89&gt;0</formula>
    </cfRule>
    <cfRule type="expression" dxfId="3156" priority="16">
      <formula>K89&lt;0</formula>
    </cfRule>
  </conditionalFormatting>
  <conditionalFormatting sqref="L89:L102">
    <cfRule type="expression" dxfId="3155" priority="13">
      <formula>L89&gt;0</formula>
    </cfRule>
    <cfRule type="expression" dxfId="3154" priority="14">
      <formula>L89&lt;0</formula>
    </cfRule>
  </conditionalFormatting>
  <conditionalFormatting sqref="F25:F33">
    <cfRule type="expression" dxfId="3153" priority="11">
      <formula>F25&gt;0</formula>
    </cfRule>
    <cfRule type="expression" dxfId="3152" priority="12">
      <formula>F25&lt;0</formula>
    </cfRule>
  </conditionalFormatting>
  <conditionalFormatting sqref="H25:H33">
    <cfRule type="expression" dxfId="3151" priority="9">
      <formula>H25&gt;0</formula>
    </cfRule>
    <cfRule type="expression" dxfId="3150" priority="10">
      <formula>H25&lt;0</formula>
    </cfRule>
  </conditionalFormatting>
  <conditionalFormatting sqref="J54">
    <cfRule type="expression" dxfId="3149" priority="7">
      <formula>J54&gt;0</formula>
    </cfRule>
    <cfRule type="expression" dxfId="3148" priority="8">
      <formula>J54&lt;0</formula>
    </cfRule>
  </conditionalFormatting>
  <conditionalFormatting sqref="F55:F57">
    <cfRule type="expression" dxfId="3147" priority="5">
      <formula>F55&gt;0</formula>
    </cfRule>
    <cfRule type="expression" dxfId="3146" priority="6">
      <formula>F55&lt;0</formula>
    </cfRule>
  </conditionalFormatting>
  <conditionalFormatting sqref="H55:H57">
    <cfRule type="expression" dxfId="3145" priority="3">
      <formula>H55&gt;0</formula>
    </cfRule>
    <cfRule type="expression" dxfId="3144" priority="4">
      <formula>H55&lt;0</formula>
    </cfRule>
  </conditionalFormatting>
  <conditionalFormatting sqref="Q9">
    <cfRule type="expression" dxfId="3143" priority="1">
      <formula>Q9&gt;0</formula>
    </cfRule>
    <cfRule type="expression" dxfId="314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1" priority="53">
      <formula>F54&gt;0</formula>
    </cfRule>
    <cfRule type="expression" dxfId="3140" priority="54">
      <formula>F54&lt;0</formula>
    </cfRule>
  </conditionalFormatting>
  <conditionalFormatting sqref="Q7">
    <cfRule type="expression" dxfId="3139" priority="51">
      <formula>Q7&gt;0</formula>
    </cfRule>
    <cfRule type="expression" dxfId="3138" priority="52">
      <formula>Q7&lt;0</formula>
    </cfRule>
  </conditionalFormatting>
  <conditionalFormatting sqref="Q8">
    <cfRule type="expression" dxfId="3137" priority="49">
      <formula>Q8&gt;0</formula>
    </cfRule>
    <cfRule type="expression" dxfId="3136" priority="50">
      <formula>Q8&lt;0</formula>
    </cfRule>
  </conditionalFormatting>
  <conditionalFormatting sqref="F33:F36 F38:F53">
    <cfRule type="expression" dxfId="3135" priority="47">
      <formula>F33&gt;0</formula>
    </cfRule>
    <cfRule type="expression" dxfId="3134" priority="48">
      <formula>F33&lt;0</formula>
    </cfRule>
  </conditionalFormatting>
  <conditionalFormatting sqref="H38:H53 H33:H36">
    <cfRule type="expression" dxfId="3133" priority="45">
      <formula>H33&gt;0</formula>
    </cfRule>
    <cfRule type="expression" dxfId="3132" priority="46">
      <formula>H33&lt;0</formula>
    </cfRule>
  </conditionalFormatting>
  <conditionalFormatting sqref="Q10">
    <cfRule type="expression" dxfId="3131" priority="43">
      <formula>Q10&gt;0</formula>
    </cfRule>
    <cfRule type="expression" dxfId="3130" priority="44">
      <formula>Q10&lt;0</formula>
    </cfRule>
  </conditionalFormatting>
  <conditionalFormatting sqref="J25:J27 J34:J37">
    <cfRule type="expression" dxfId="3129" priority="41">
      <formula>J25&gt;0</formula>
    </cfRule>
    <cfRule type="expression" dxfId="3128" priority="42">
      <formula>J25&lt;0</formula>
    </cfRule>
  </conditionalFormatting>
  <conditionalFormatting sqref="K25:K38">
    <cfRule type="expression" dxfId="3127" priority="39">
      <formula>K25&gt;0</formula>
    </cfRule>
    <cfRule type="expression" dxfId="3126" priority="40">
      <formula>K25&lt;0</formula>
    </cfRule>
  </conditionalFormatting>
  <conditionalFormatting sqref="L25">
    <cfRule type="expression" dxfId="3125" priority="37">
      <formula>L25&gt;0</formula>
    </cfRule>
    <cfRule type="expression" dxfId="3124" priority="38">
      <formula>L25&lt;0</formula>
    </cfRule>
  </conditionalFormatting>
  <conditionalFormatting sqref="F89:F110">
    <cfRule type="expression" dxfId="3123" priority="35">
      <formula>F89&gt;0</formula>
    </cfRule>
    <cfRule type="expression" dxfId="3122" priority="36">
      <formula>F89&lt;0</formula>
    </cfRule>
  </conditionalFormatting>
  <conditionalFormatting sqref="H89:H110">
    <cfRule type="expression" dxfId="3121" priority="33">
      <formula>H89&gt;0</formula>
    </cfRule>
    <cfRule type="expression" dxfId="3120" priority="34">
      <formula>H89&lt;0</formula>
    </cfRule>
  </conditionalFormatting>
  <conditionalFormatting sqref="J89:J102">
    <cfRule type="expression" dxfId="3119" priority="31">
      <formula>J89&gt;0</formula>
    </cfRule>
    <cfRule type="expression" dxfId="3118" priority="32">
      <formula>J89&lt;0</formula>
    </cfRule>
  </conditionalFormatting>
  <conditionalFormatting sqref="K89:K102">
    <cfRule type="expression" dxfId="3117" priority="29">
      <formula>K89&gt;0</formula>
    </cfRule>
    <cfRule type="expression" dxfId="3116" priority="30">
      <formula>K89&lt;0</formula>
    </cfRule>
  </conditionalFormatting>
  <conditionalFormatting sqref="L89:L102">
    <cfRule type="expression" dxfId="3115" priority="27">
      <formula>L89&gt;0</formula>
    </cfRule>
    <cfRule type="expression" dxfId="3114" priority="28">
      <formula>L89&lt;0</formula>
    </cfRule>
  </conditionalFormatting>
  <conditionalFormatting sqref="F31:F32">
    <cfRule type="expression" dxfId="3113" priority="25">
      <formula>F31&gt;0</formula>
    </cfRule>
    <cfRule type="expression" dxfId="3112" priority="26">
      <formula>F31&lt;0</formula>
    </cfRule>
  </conditionalFormatting>
  <conditionalFormatting sqref="H31:H32">
    <cfRule type="expression" dxfId="3111" priority="23">
      <formula>H31&gt;0</formula>
    </cfRule>
    <cfRule type="expression" dxfId="3110" priority="24">
      <formula>H31&lt;0</formula>
    </cfRule>
  </conditionalFormatting>
  <conditionalFormatting sqref="F25:F26">
    <cfRule type="expression" dxfId="3109" priority="21">
      <formula>F25&gt;0</formula>
    </cfRule>
    <cfRule type="expression" dxfId="3108" priority="22">
      <formula>F25&lt;0</formula>
    </cfRule>
  </conditionalFormatting>
  <conditionalFormatting sqref="H25:H26">
    <cfRule type="expression" dxfId="3107" priority="19">
      <formula>H25&gt;0</formula>
    </cfRule>
    <cfRule type="expression" dxfId="3106" priority="20">
      <formula>H25&lt;0</formula>
    </cfRule>
  </conditionalFormatting>
  <conditionalFormatting sqref="F37">
    <cfRule type="expression" dxfId="3105" priority="17">
      <formula>F37&gt;0</formula>
    </cfRule>
    <cfRule type="expression" dxfId="3104" priority="18">
      <formula>F37&lt;0</formula>
    </cfRule>
  </conditionalFormatting>
  <conditionalFormatting sqref="H37">
    <cfRule type="expression" dxfId="3103" priority="15">
      <formula>H37&gt;0</formula>
    </cfRule>
    <cfRule type="expression" dxfId="3102" priority="16">
      <formula>H37&lt;0</formula>
    </cfRule>
  </conditionalFormatting>
  <conditionalFormatting sqref="J49">
    <cfRule type="expression" dxfId="3101" priority="13">
      <formula>J49&gt;0</formula>
    </cfRule>
    <cfRule type="expression" dxfId="3100" priority="14">
      <formula>J49&lt;0</formula>
    </cfRule>
  </conditionalFormatting>
  <conditionalFormatting sqref="J38:J48">
    <cfRule type="expression" dxfId="3099" priority="11">
      <formula>J38&gt;0</formula>
    </cfRule>
    <cfRule type="expression" dxfId="3098" priority="12">
      <formula>J38&lt;0</formula>
    </cfRule>
  </conditionalFormatting>
  <conditionalFormatting sqref="F27:F30">
    <cfRule type="expression" dxfId="3097" priority="9">
      <formula>F27&gt;0</formula>
    </cfRule>
    <cfRule type="expression" dxfId="3096" priority="10">
      <formula>F27&lt;0</formula>
    </cfRule>
  </conditionalFormatting>
  <conditionalFormatting sqref="H27:H30">
    <cfRule type="expression" dxfId="3095" priority="7">
      <formula>H27&gt;0</formula>
    </cfRule>
    <cfRule type="expression" dxfId="3094" priority="8">
      <formula>H27&lt;0</formula>
    </cfRule>
  </conditionalFormatting>
  <conditionalFormatting sqref="J33">
    <cfRule type="expression" dxfId="3093" priority="5">
      <formula>J33&gt;0</formula>
    </cfRule>
    <cfRule type="expression" dxfId="3092" priority="6">
      <formula>J33&lt;0</formula>
    </cfRule>
  </conditionalFormatting>
  <conditionalFormatting sqref="J31:J32">
    <cfRule type="expression" dxfId="3091" priority="3">
      <formula>J31&gt;0</formula>
    </cfRule>
    <cfRule type="expression" dxfId="3090" priority="4">
      <formula>J31&lt;0</formula>
    </cfRule>
  </conditionalFormatting>
  <conditionalFormatting sqref="J28:J30">
    <cfRule type="expression" dxfId="3089" priority="1">
      <formula>J28&gt;0</formula>
    </cfRule>
    <cfRule type="expression" dxfId="308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7" priority="35">
      <formula>F47&gt;0</formula>
    </cfRule>
    <cfRule type="expression" dxfId="3086" priority="36">
      <formula>F47&lt;0</formula>
    </cfRule>
  </conditionalFormatting>
  <conditionalFormatting sqref="Q7">
    <cfRule type="expression" dxfId="3085" priority="33">
      <formula>Q7&gt;0</formula>
    </cfRule>
    <cfRule type="expression" dxfId="3084" priority="34">
      <formula>Q7&lt;0</formula>
    </cfRule>
  </conditionalFormatting>
  <conditionalFormatting sqref="Q8">
    <cfRule type="expression" dxfId="3083" priority="31">
      <formula>Q8&gt;0</formula>
    </cfRule>
    <cfRule type="expression" dxfId="3082" priority="32">
      <formula>Q8&lt;0</formula>
    </cfRule>
  </conditionalFormatting>
  <conditionalFormatting sqref="F30:F46">
    <cfRule type="expression" dxfId="3081" priority="29">
      <formula>F30&gt;0</formula>
    </cfRule>
    <cfRule type="expression" dxfId="3080" priority="30">
      <formula>F30&lt;0</formula>
    </cfRule>
  </conditionalFormatting>
  <conditionalFormatting sqref="H30:H46">
    <cfRule type="expression" dxfId="3079" priority="27">
      <formula>H30&gt;0</formula>
    </cfRule>
    <cfRule type="expression" dxfId="3078" priority="28">
      <formula>H30&lt;0</formula>
    </cfRule>
  </conditionalFormatting>
  <conditionalFormatting sqref="Q10">
    <cfRule type="expression" dxfId="3077" priority="25">
      <formula>Q10&gt;0</formula>
    </cfRule>
    <cfRule type="expression" dxfId="3076" priority="26">
      <formula>Q10&lt;0</formula>
    </cfRule>
  </conditionalFormatting>
  <conditionalFormatting sqref="J25:J38">
    <cfRule type="expression" dxfId="3075" priority="23">
      <formula>J25&gt;0</formula>
    </cfRule>
    <cfRule type="expression" dxfId="3074" priority="24">
      <formula>J25&lt;0</formula>
    </cfRule>
  </conditionalFormatting>
  <conditionalFormatting sqref="K25:K38">
    <cfRule type="expression" dxfId="3073" priority="21">
      <formula>K25&gt;0</formula>
    </cfRule>
    <cfRule type="expression" dxfId="3072" priority="22">
      <formula>K25&lt;0</formula>
    </cfRule>
  </conditionalFormatting>
  <conditionalFormatting sqref="L25 L38">
    <cfRule type="expression" dxfId="3071" priority="19">
      <formula>L25&gt;0</formula>
    </cfRule>
    <cfRule type="expression" dxfId="3070" priority="20">
      <formula>L25&lt;0</formula>
    </cfRule>
  </conditionalFormatting>
  <conditionalFormatting sqref="F89:F110">
    <cfRule type="expression" dxfId="3069" priority="17">
      <formula>F89&gt;0</formula>
    </cfRule>
    <cfRule type="expression" dxfId="3068" priority="18">
      <formula>F89&lt;0</formula>
    </cfRule>
  </conditionalFormatting>
  <conditionalFormatting sqref="H89:H110">
    <cfRule type="expression" dxfId="3067" priority="15">
      <formula>H89&gt;0</formula>
    </cfRule>
    <cfRule type="expression" dxfId="3066" priority="16">
      <formula>H89&lt;0</formula>
    </cfRule>
  </conditionalFormatting>
  <conditionalFormatting sqref="J89:J102">
    <cfRule type="expression" dxfId="3065" priority="13">
      <formula>J89&gt;0</formula>
    </cfRule>
    <cfRule type="expression" dxfId="3064" priority="14">
      <formula>J89&lt;0</formula>
    </cfRule>
  </conditionalFormatting>
  <conditionalFormatting sqref="K89:K102">
    <cfRule type="expression" dxfId="3063" priority="11">
      <formula>K89&gt;0</formula>
    </cfRule>
    <cfRule type="expression" dxfId="3062" priority="12">
      <formula>K89&lt;0</formula>
    </cfRule>
  </conditionalFormatting>
  <conditionalFormatting sqref="L89:L102">
    <cfRule type="expression" dxfId="3061" priority="9">
      <formula>L89&gt;0</formula>
    </cfRule>
    <cfRule type="expression" dxfId="3060" priority="10">
      <formula>L89&lt;0</formula>
    </cfRule>
  </conditionalFormatting>
  <conditionalFormatting sqref="F29 F25:F26">
    <cfRule type="expression" dxfId="3059" priority="7">
      <formula>F25&gt;0</formula>
    </cfRule>
    <cfRule type="expression" dxfId="3058" priority="8">
      <formula>F25&lt;0</formula>
    </cfRule>
  </conditionalFormatting>
  <conditionalFormatting sqref="H29 H25:H27">
    <cfRule type="expression" dxfId="3057" priority="5">
      <formula>H25&gt;0</formula>
    </cfRule>
    <cfRule type="expression" dxfId="3056" priority="6">
      <formula>H25&lt;0</formula>
    </cfRule>
  </conditionalFormatting>
  <conditionalFormatting sqref="F27:F28">
    <cfRule type="expression" dxfId="3055" priority="3">
      <formula>F27&gt;0</formula>
    </cfRule>
    <cfRule type="expression" dxfId="3054" priority="4">
      <formula>F27&lt;0</formula>
    </cfRule>
  </conditionalFormatting>
  <conditionalFormatting sqref="H28">
    <cfRule type="expression" dxfId="3053" priority="1">
      <formula>H28&gt;0</formula>
    </cfRule>
    <cfRule type="expression" dxfId="305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1" priority="39">
      <formula>F51&gt;0</formula>
    </cfRule>
    <cfRule type="expression" dxfId="3050" priority="40">
      <formula>F51&lt;0</formula>
    </cfRule>
  </conditionalFormatting>
  <conditionalFormatting sqref="Q7">
    <cfRule type="expression" dxfId="3049" priority="37">
      <formula>Q7&gt;0</formula>
    </cfRule>
    <cfRule type="expression" dxfId="3048" priority="38">
      <formula>Q7&lt;0</formula>
    </cfRule>
  </conditionalFormatting>
  <conditionalFormatting sqref="Q8">
    <cfRule type="expression" dxfId="3047" priority="35">
      <formula>Q8&gt;0</formula>
    </cfRule>
    <cfRule type="expression" dxfId="3046" priority="36">
      <formula>Q8&lt;0</formula>
    </cfRule>
  </conditionalFormatting>
  <conditionalFormatting sqref="F31:F49">
    <cfRule type="expression" dxfId="3045" priority="33">
      <formula>F31&gt;0</formula>
    </cfRule>
    <cfRule type="expression" dxfId="3044" priority="34">
      <formula>F31&lt;0</formula>
    </cfRule>
  </conditionalFormatting>
  <conditionalFormatting sqref="H31:H49">
    <cfRule type="expression" dxfId="3043" priority="31">
      <formula>H31&gt;0</formula>
    </cfRule>
    <cfRule type="expression" dxfId="3042" priority="32">
      <formula>H31&lt;0</formula>
    </cfRule>
  </conditionalFormatting>
  <conditionalFormatting sqref="Q10">
    <cfRule type="expression" dxfId="3041" priority="29">
      <formula>Q10&gt;0</formula>
    </cfRule>
    <cfRule type="expression" dxfId="3040" priority="30">
      <formula>Q10&lt;0</formula>
    </cfRule>
  </conditionalFormatting>
  <conditionalFormatting sqref="J25:J38">
    <cfRule type="expression" dxfId="3039" priority="27">
      <formula>J25&gt;0</formula>
    </cfRule>
    <cfRule type="expression" dxfId="3038" priority="28">
      <formula>J25&lt;0</formula>
    </cfRule>
  </conditionalFormatting>
  <conditionalFormatting sqref="K38">
    <cfRule type="expression" dxfId="3037" priority="25">
      <formula>K38&gt;0</formula>
    </cfRule>
    <cfRule type="expression" dxfId="3036" priority="26">
      <formula>K38&lt;0</formula>
    </cfRule>
  </conditionalFormatting>
  <conditionalFormatting sqref="L25:L38">
    <cfRule type="expression" dxfId="3035" priority="23">
      <formula>L25&gt;0</formula>
    </cfRule>
    <cfRule type="expression" dxfId="3034" priority="24">
      <formula>L25&lt;0</formula>
    </cfRule>
  </conditionalFormatting>
  <conditionalFormatting sqref="F95:F116">
    <cfRule type="expression" dxfId="3033" priority="21">
      <formula>F95&gt;0</formula>
    </cfRule>
    <cfRule type="expression" dxfId="3032" priority="22">
      <formula>F95&lt;0</formula>
    </cfRule>
  </conditionalFormatting>
  <conditionalFormatting sqref="H95:H116">
    <cfRule type="expression" dxfId="3031" priority="19">
      <formula>H95&gt;0</formula>
    </cfRule>
    <cfRule type="expression" dxfId="3030" priority="20">
      <formula>H95&lt;0</formula>
    </cfRule>
  </conditionalFormatting>
  <conditionalFormatting sqref="J95:J108">
    <cfRule type="expression" dxfId="3029" priority="17">
      <formula>J95&gt;0</formula>
    </cfRule>
    <cfRule type="expression" dxfId="3028" priority="18">
      <formula>J95&lt;0</formula>
    </cfRule>
  </conditionalFormatting>
  <conditionalFormatting sqref="K95:K108">
    <cfRule type="expression" dxfId="3027" priority="15">
      <formula>K95&gt;0</formula>
    </cfRule>
    <cfRule type="expression" dxfId="3026" priority="16">
      <formula>K95&lt;0</formula>
    </cfRule>
  </conditionalFormatting>
  <conditionalFormatting sqref="L95:L108">
    <cfRule type="expression" dxfId="3025" priority="13">
      <formula>L95&gt;0</formula>
    </cfRule>
    <cfRule type="expression" dxfId="3024" priority="14">
      <formula>L95&lt;0</formula>
    </cfRule>
  </conditionalFormatting>
  <conditionalFormatting sqref="F25:F30">
    <cfRule type="expression" dxfId="3023" priority="11">
      <formula>F25&gt;0</formula>
    </cfRule>
    <cfRule type="expression" dxfId="3022" priority="12">
      <formula>F25&lt;0</formula>
    </cfRule>
  </conditionalFormatting>
  <conditionalFormatting sqref="H25:H30">
    <cfRule type="expression" dxfId="3021" priority="9">
      <formula>H25&gt;0</formula>
    </cfRule>
    <cfRule type="expression" dxfId="3020" priority="10">
      <formula>H25&lt;0</formula>
    </cfRule>
  </conditionalFormatting>
  <conditionalFormatting sqref="F50">
    <cfRule type="expression" dxfId="3019" priority="7">
      <formula>F50&gt;0</formula>
    </cfRule>
    <cfRule type="expression" dxfId="3018" priority="8">
      <formula>F50&lt;0</formula>
    </cfRule>
  </conditionalFormatting>
  <conditionalFormatting sqref="H50">
    <cfRule type="expression" dxfId="3017" priority="5">
      <formula>H50&gt;0</formula>
    </cfRule>
    <cfRule type="expression" dxfId="3016" priority="6">
      <formula>H50&lt;0</formula>
    </cfRule>
  </conditionalFormatting>
  <conditionalFormatting sqref="H62:H63 F62:F63">
    <cfRule type="expression" dxfId="3015" priority="3">
      <formula>F62&gt;0</formula>
    </cfRule>
    <cfRule type="expression" dxfId="3014" priority="4">
      <formula>F62&lt;0</formula>
    </cfRule>
  </conditionalFormatting>
  <conditionalFormatting sqref="J60">
    <cfRule type="expression" dxfId="3013" priority="1">
      <formula>J60&gt;0</formula>
    </cfRule>
    <cfRule type="expression" dxfId="301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1" priority="35">
      <formula>F47&gt;0</formula>
    </cfRule>
    <cfRule type="expression" dxfId="3010" priority="36">
      <formula>F47&lt;0</formula>
    </cfRule>
  </conditionalFormatting>
  <conditionalFormatting sqref="Q7">
    <cfRule type="expression" dxfId="3009" priority="33">
      <formula>Q7&gt;0</formula>
    </cfRule>
    <cfRule type="expression" dxfId="3008" priority="34">
      <formula>Q7&lt;0</formula>
    </cfRule>
  </conditionalFormatting>
  <conditionalFormatting sqref="Q8">
    <cfRule type="expression" dxfId="3007" priority="31">
      <formula>Q8&gt;0</formula>
    </cfRule>
    <cfRule type="expression" dxfId="3006" priority="32">
      <formula>Q8&lt;0</formula>
    </cfRule>
  </conditionalFormatting>
  <conditionalFormatting sqref="F30:F46">
    <cfRule type="expression" dxfId="3005" priority="29">
      <formula>F30&gt;0</formula>
    </cfRule>
    <cfRule type="expression" dxfId="3004" priority="30">
      <formula>F30&lt;0</formula>
    </cfRule>
  </conditionalFormatting>
  <conditionalFormatting sqref="H30:H46">
    <cfRule type="expression" dxfId="3003" priority="27">
      <formula>H30&gt;0</formula>
    </cfRule>
    <cfRule type="expression" dxfId="3002" priority="28">
      <formula>H30&lt;0</formula>
    </cfRule>
  </conditionalFormatting>
  <conditionalFormatting sqref="Q10">
    <cfRule type="expression" dxfId="3001" priority="25">
      <formula>Q10&gt;0</formula>
    </cfRule>
    <cfRule type="expression" dxfId="3000" priority="26">
      <formula>Q10&lt;0</formula>
    </cfRule>
  </conditionalFormatting>
  <conditionalFormatting sqref="J25:J38">
    <cfRule type="expression" dxfId="2999" priority="23">
      <formula>J25&gt;0</formula>
    </cfRule>
    <cfRule type="expression" dxfId="2998" priority="24">
      <formula>J25&lt;0</formula>
    </cfRule>
  </conditionalFormatting>
  <conditionalFormatting sqref="K25:K38">
    <cfRule type="expression" dxfId="2997" priority="21">
      <formula>K25&gt;0</formula>
    </cfRule>
    <cfRule type="expression" dxfId="2996" priority="22">
      <formula>K25&lt;0</formula>
    </cfRule>
  </conditionalFormatting>
  <conditionalFormatting sqref="L25 L38">
    <cfRule type="expression" dxfId="2995" priority="19">
      <formula>L25&gt;0</formula>
    </cfRule>
    <cfRule type="expression" dxfId="2994" priority="20">
      <formula>L25&lt;0</formula>
    </cfRule>
  </conditionalFormatting>
  <conditionalFormatting sqref="F89:F110">
    <cfRule type="expression" dxfId="2993" priority="17">
      <formula>F89&gt;0</formula>
    </cfRule>
    <cfRule type="expression" dxfId="2992" priority="18">
      <formula>F89&lt;0</formula>
    </cfRule>
  </conditionalFormatting>
  <conditionalFormatting sqref="H89:H110">
    <cfRule type="expression" dxfId="2991" priority="15">
      <formula>H89&gt;0</formula>
    </cfRule>
    <cfRule type="expression" dxfId="2990" priority="16">
      <formula>H89&lt;0</formula>
    </cfRule>
  </conditionalFormatting>
  <conditionalFormatting sqref="J89:J102">
    <cfRule type="expression" dxfId="2989" priority="13">
      <formula>J89&gt;0</formula>
    </cfRule>
    <cfRule type="expression" dxfId="2988" priority="14">
      <formula>J89&lt;0</formula>
    </cfRule>
  </conditionalFormatting>
  <conditionalFormatting sqref="K89:K102">
    <cfRule type="expression" dxfId="2987" priority="11">
      <formula>K89&gt;0</formula>
    </cfRule>
    <cfRule type="expression" dxfId="2986" priority="12">
      <formula>K89&lt;0</formula>
    </cfRule>
  </conditionalFormatting>
  <conditionalFormatting sqref="L89:L102">
    <cfRule type="expression" dxfId="2985" priority="9">
      <formula>L89&gt;0</formula>
    </cfRule>
    <cfRule type="expression" dxfId="2984" priority="10">
      <formula>L89&lt;0</formula>
    </cfRule>
  </conditionalFormatting>
  <conditionalFormatting sqref="F25:F29">
    <cfRule type="expression" dxfId="2983" priority="7">
      <formula>F25&gt;0</formula>
    </cfRule>
    <cfRule type="expression" dxfId="2982" priority="8">
      <formula>F25&lt;0</formula>
    </cfRule>
  </conditionalFormatting>
  <conditionalFormatting sqref="H25:H29">
    <cfRule type="expression" dxfId="2981" priority="5">
      <formula>H25&gt;0</formula>
    </cfRule>
    <cfRule type="expression" dxfId="298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9" priority="35">
      <formula>F47&gt;0</formula>
    </cfRule>
    <cfRule type="expression" dxfId="2978" priority="36">
      <formula>F47&lt;0</formula>
    </cfRule>
  </conditionalFormatting>
  <conditionalFormatting sqref="Q7">
    <cfRule type="expression" dxfId="2977" priority="33">
      <formula>Q7&gt;0</formula>
    </cfRule>
    <cfRule type="expression" dxfId="2976" priority="34">
      <formula>Q7&lt;0</formula>
    </cfRule>
  </conditionalFormatting>
  <conditionalFormatting sqref="Q8">
    <cfRule type="expression" dxfId="2975" priority="31">
      <formula>Q8&gt;0</formula>
    </cfRule>
    <cfRule type="expression" dxfId="2974" priority="32">
      <formula>Q8&lt;0</formula>
    </cfRule>
  </conditionalFormatting>
  <conditionalFormatting sqref="F30:F46">
    <cfRule type="expression" dxfId="2973" priority="29">
      <formula>F30&gt;0</formula>
    </cfRule>
    <cfRule type="expression" dxfId="2972" priority="30">
      <formula>F30&lt;0</formula>
    </cfRule>
  </conditionalFormatting>
  <conditionalFormatting sqref="H30:H46">
    <cfRule type="expression" dxfId="2971" priority="27">
      <formula>H30&gt;0</formula>
    </cfRule>
    <cfRule type="expression" dxfId="2970" priority="28">
      <formula>H30&lt;0</formula>
    </cfRule>
  </conditionalFormatting>
  <conditionalFormatting sqref="Q10">
    <cfRule type="expression" dxfId="2969" priority="25">
      <formula>Q10&gt;0</formula>
    </cfRule>
    <cfRule type="expression" dxfId="2968" priority="26">
      <formula>Q10&lt;0</formula>
    </cfRule>
  </conditionalFormatting>
  <conditionalFormatting sqref="J25:J38">
    <cfRule type="expression" dxfId="2967" priority="23">
      <formula>J25&gt;0</formula>
    </cfRule>
    <cfRule type="expression" dxfId="2966" priority="24">
      <formula>J25&lt;0</formula>
    </cfRule>
  </conditionalFormatting>
  <conditionalFormatting sqref="K25:K38">
    <cfRule type="expression" dxfId="2965" priority="21">
      <formula>K25&gt;0</formula>
    </cfRule>
    <cfRule type="expression" dxfId="2964" priority="22">
      <formula>K25&lt;0</formula>
    </cfRule>
  </conditionalFormatting>
  <conditionalFormatting sqref="L25 L38">
    <cfRule type="expression" dxfId="2963" priority="19">
      <formula>L25&gt;0</formula>
    </cfRule>
    <cfRule type="expression" dxfId="2962" priority="20">
      <formula>L25&lt;0</formula>
    </cfRule>
  </conditionalFormatting>
  <conditionalFormatting sqref="F89:F110">
    <cfRule type="expression" dxfId="2961" priority="17">
      <formula>F89&gt;0</formula>
    </cfRule>
    <cfRule type="expression" dxfId="2960" priority="18">
      <formula>F89&lt;0</formula>
    </cfRule>
  </conditionalFormatting>
  <conditionalFormatting sqref="H89:H110">
    <cfRule type="expression" dxfId="2959" priority="15">
      <formula>H89&gt;0</formula>
    </cfRule>
    <cfRule type="expression" dxfId="2958" priority="16">
      <formula>H89&lt;0</formula>
    </cfRule>
  </conditionalFormatting>
  <conditionalFormatting sqref="J89:J102">
    <cfRule type="expression" dxfId="2957" priority="13">
      <formula>J89&gt;0</formula>
    </cfRule>
    <cfRule type="expression" dxfId="2956" priority="14">
      <formula>J89&lt;0</formula>
    </cfRule>
  </conditionalFormatting>
  <conditionalFormatting sqref="K89:K102">
    <cfRule type="expression" dxfId="2955" priority="11">
      <formula>K89&gt;0</formula>
    </cfRule>
    <cfRule type="expression" dxfId="2954" priority="12">
      <formula>K89&lt;0</formula>
    </cfRule>
  </conditionalFormatting>
  <conditionalFormatting sqref="L89:L102">
    <cfRule type="expression" dxfId="2953" priority="9">
      <formula>L89&gt;0</formula>
    </cfRule>
    <cfRule type="expression" dxfId="2952" priority="10">
      <formula>L89&lt;0</formula>
    </cfRule>
  </conditionalFormatting>
  <conditionalFormatting sqref="F29 F25:F27">
    <cfRule type="expression" dxfId="2951" priority="7">
      <formula>F25&gt;0</formula>
    </cfRule>
    <cfRule type="expression" dxfId="2950" priority="8">
      <formula>F25&lt;0</formula>
    </cfRule>
  </conditionalFormatting>
  <conditionalFormatting sqref="H25:H29">
    <cfRule type="expression" dxfId="2949" priority="5">
      <formula>H25&gt;0</formula>
    </cfRule>
    <cfRule type="expression" dxfId="2948" priority="6">
      <formula>H25&lt;0</formula>
    </cfRule>
  </conditionalFormatting>
  <conditionalFormatting sqref="F28">
    <cfRule type="expression" dxfId="2947" priority="3">
      <formula>F28&gt;0</formula>
    </cfRule>
    <cfRule type="expression" dxfId="294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5" priority="43">
      <formula>F54&gt;0</formula>
    </cfRule>
    <cfRule type="expression" dxfId="2944" priority="44">
      <formula>F54&lt;0</formula>
    </cfRule>
  </conditionalFormatting>
  <conditionalFormatting sqref="Q7">
    <cfRule type="expression" dxfId="2943" priority="41">
      <formula>Q7&gt;0</formula>
    </cfRule>
    <cfRule type="expression" dxfId="2942" priority="42">
      <formula>Q7&lt;0</formula>
    </cfRule>
  </conditionalFormatting>
  <conditionalFormatting sqref="Q8">
    <cfRule type="expression" dxfId="2941" priority="39">
      <formula>Q8&gt;0</formula>
    </cfRule>
    <cfRule type="expression" dxfId="2940" priority="40">
      <formula>Q8&lt;0</formula>
    </cfRule>
  </conditionalFormatting>
  <conditionalFormatting sqref="F33:F36 F38:F53">
    <cfRule type="expression" dxfId="2939" priority="37">
      <formula>F33&gt;0</formula>
    </cfRule>
    <cfRule type="expression" dxfId="2938" priority="38">
      <formula>F33&lt;0</formula>
    </cfRule>
  </conditionalFormatting>
  <conditionalFormatting sqref="H33:H36 H38:H53">
    <cfRule type="expression" dxfId="2937" priority="35">
      <formula>H33&gt;0</formula>
    </cfRule>
    <cfRule type="expression" dxfId="2936" priority="36">
      <formula>H33&lt;0</formula>
    </cfRule>
  </conditionalFormatting>
  <conditionalFormatting sqref="Q10">
    <cfRule type="expression" dxfId="2935" priority="33">
      <formula>Q10&gt;0</formula>
    </cfRule>
    <cfRule type="expression" dxfId="2934" priority="34">
      <formula>Q10&lt;0</formula>
    </cfRule>
  </conditionalFormatting>
  <conditionalFormatting sqref="J25:J37">
    <cfRule type="expression" dxfId="2933" priority="31">
      <formula>J25&gt;0</formula>
    </cfRule>
    <cfRule type="expression" dxfId="2932" priority="32">
      <formula>J25&lt;0</formula>
    </cfRule>
  </conditionalFormatting>
  <conditionalFormatting sqref="K25:K38">
    <cfRule type="expression" dxfId="2931" priority="29">
      <formula>K25&gt;0</formula>
    </cfRule>
    <cfRule type="expression" dxfId="2930" priority="30">
      <formula>K25&lt;0</formula>
    </cfRule>
  </conditionalFormatting>
  <conditionalFormatting sqref="L25">
    <cfRule type="expression" dxfId="2929" priority="27">
      <formula>L25&gt;0</formula>
    </cfRule>
    <cfRule type="expression" dxfId="2928" priority="28">
      <formula>L25&lt;0</formula>
    </cfRule>
  </conditionalFormatting>
  <conditionalFormatting sqref="F89:F110">
    <cfRule type="expression" dxfId="2927" priority="25">
      <formula>F89&gt;0</formula>
    </cfRule>
    <cfRule type="expression" dxfId="2926" priority="26">
      <formula>F89&lt;0</formula>
    </cfRule>
  </conditionalFormatting>
  <conditionalFormatting sqref="H89:H110">
    <cfRule type="expression" dxfId="2925" priority="23">
      <formula>H89&gt;0</formula>
    </cfRule>
    <cfRule type="expression" dxfId="2924" priority="24">
      <formula>H89&lt;0</formula>
    </cfRule>
  </conditionalFormatting>
  <conditionalFormatting sqref="J89:J102">
    <cfRule type="expression" dxfId="2923" priority="21">
      <formula>J89&gt;0</formula>
    </cfRule>
    <cfRule type="expression" dxfId="2922" priority="22">
      <formula>J89&lt;0</formula>
    </cfRule>
  </conditionalFormatting>
  <conditionalFormatting sqref="K89:K102">
    <cfRule type="expression" dxfId="2921" priority="19">
      <formula>K89&gt;0</formula>
    </cfRule>
    <cfRule type="expression" dxfId="2920" priority="20">
      <formula>K89&lt;0</formula>
    </cfRule>
  </conditionalFormatting>
  <conditionalFormatting sqref="L89:L102">
    <cfRule type="expression" dxfId="2919" priority="17">
      <formula>L89&gt;0</formula>
    </cfRule>
    <cfRule type="expression" dxfId="2918" priority="18">
      <formula>L89&lt;0</formula>
    </cfRule>
  </conditionalFormatting>
  <conditionalFormatting sqref="F29:F32">
    <cfRule type="expression" dxfId="2917" priority="15">
      <formula>F29&gt;0</formula>
    </cfRule>
    <cfRule type="expression" dxfId="2916" priority="16">
      <formula>F29&lt;0</formula>
    </cfRule>
  </conditionalFormatting>
  <conditionalFormatting sqref="H29:H32">
    <cfRule type="expression" dxfId="2915" priority="13">
      <formula>H29&gt;0</formula>
    </cfRule>
    <cfRule type="expression" dxfId="2914" priority="14">
      <formula>H29&lt;0</formula>
    </cfRule>
  </conditionalFormatting>
  <conditionalFormatting sqref="F25:F28">
    <cfRule type="expression" dxfId="2913" priority="11">
      <formula>F25&gt;0</formula>
    </cfRule>
    <cfRule type="expression" dxfId="2912" priority="12">
      <formula>F25&lt;0</formula>
    </cfRule>
  </conditionalFormatting>
  <conditionalFormatting sqref="H25:H28">
    <cfRule type="expression" dxfId="2911" priority="9">
      <formula>H25&gt;0</formula>
    </cfRule>
    <cfRule type="expression" dxfId="2910" priority="10">
      <formula>H25&lt;0</formula>
    </cfRule>
  </conditionalFormatting>
  <conditionalFormatting sqref="F37">
    <cfRule type="expression" dxfId="2909" priority="7">
      <formula>F37&gt;0</formula>
    </cfRule>
    <cfRule type="expression" dxfId="2908" priority="8">
      <formula>F37&lt;0</formula>
    </cfRule>
  </conditionalFormatting>
  <conditionalFormatting sqref="H37">
    <cfRule type="expression" dxfId="2907" priority="5">
      <formula>H37&gt;0</formula>
    </cfRule>
    <cfRule type="expression" dxfId="2906" priority="6">
      <formula>H37&lt;0</formula>
    </cfRule>
  </conditionalFormatting>
  <conditionalFormatting sqref="J49">
    <cfRule type="expression" dxfId="2905" priority="3">
      <formula>J49&gt;0</formula>
    </cfRule>
    <cfRule type="expression" dxfId="2904" priority="4">
      <formula>J49&lt;0</formula>
    </cfRule>
  </conditionalFormatting>
  <conditionalFormatting sqref="J38:J48">
    <cfRule type="expression" dxfId="2903" priority="1">
      <formula>J38&gt;0</formula>
    </cfRule>
    <cfRule type="expression" dxfId="290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1" priority="47">
      <formula>F54&gt;0</formula>
    </cfRule>
    <cfRule type="expression" dxfId="2900" priority="48">
      <formula>F54&lt;0</formula>
    </cfRule>
  </conditionalFormatting>
  <conditionalFormatting sqref="Q7">
    <cfRule type="expression" dxfId="2899" priority="45">
      <formula>Q7&gt;0</formula>
    </cfRule>
    <cfRule type="expression" dxfId="2898" priority="46">
      <formula>Q7&lt;0</formula>
    </cfRule>
  </conditionalFormatting>
  <conditionalFormatting sqref="Q8">
    <cfRule type="expression" dxfId="2897" priority="43">
      <formula>Q8&gt;0</formula>
    </cfRule>
    <cfRule type="expression" dxfId="2896" priority="44">
      <formula>Q8&lt;0</formula>
    </cfRule>
  </conditionalFormatting>
  <conditionalFormatting sqref="F33:F36 F38:F53">
    <cfRule type="expression" dxfId="2895" priority="41">
      <formula>F33&gt;0</formula>
    </cfRule>
    <cfRule type="expression" dxfId="2894" priority="42">
      <formula>F33&lt;0</formula>
    </cfRule>
  </conditionalFormatting>
  <conditionalFormatting sqref="H33:H36 H38:H53">
    <cfRule type="expression" dxfId="2893" priority="39">
      <formula>H33&gt;0</formula>
    </cfRule>
    <cfRule type="expression" dxfId="2892" priority="40">
      <formula>H33&lt;0</formula>
    </cfRule>
  </conditionalFormatting>
  <conditionalFormatting sqref="Q10">
    <cfRule type="expression" dxfId="2891" priority="37">
      <formula>Q10&gt;0</formula>
    </cfRule>
    <cfRule type="expression" dxfId="2890" priority="38">
      <formula>Q10&lt;0</formula>
    </cfRule>
  </conditionalFormatting>
  <conditionalFormatting sqref="J25:J37">
    <cfRule type="expression" dxfId="2889" priority="35">
      <formula>J25&gt;0</formula>
    </cfRule>
    <cfRule type="expression" dxfId="2888" priority="36">
      <formula>J25&lt;0</formula>
    </cfRule>
  </conditionalFormatting>
  <conditionalFormatting sqref="K25:K38">
    <cfRule type="expression" dxfId="2887" priority="33">
      <formula>K25&gt;0</formula>
    </cfRule>
    <cfRule type="expression" dxfId="2886" priority="34">
      <formula>K25&lt;0</formula>
    </cfRule>
  </conditionalFormatting>
  <conditionalFormatting sqref="L25">
    <cfRule type="expression" dxfId="2885" priority="31">
      <formula>L25&gt;0</formula>
    </cfRule>
    <cfRule type="expression" dxfId="2884" priority="32">
      <formula>L25&lt;0</formula>
    </cfRule>
  </conditionalFormatting>
  <conditionalFormatting sqref="F89:F110">
    <cfRule type="expression" dxfId="2883" priority="29">
      <formula>F89&gt;0</formula>
    </cfRule>
    <cfRule type="expression" dxfId="2882" priority="30">
      <formula>F89&lt;0</formula>
    </cfRule>
  </conditionalFormatting>
  <conditionalFormatting sqref="H89:H110">
    <cfRule type="expression" dxfId="2881" priority="27">
      <formula>H89&gt;0</formula>
    </cfRule>
    <cfRule type="expression" dxfId="2880" priority="28">
      <formula>H89&lt;0</formula>
    </cfRule>
  </conditionalFormatting>
  <conditionalFormatting sqref="J89:J102">
    <cfRule type="expression" dxfId="2879" priority="25">
      <formula>J89&gt;0</formula>
    </cfRule>
    <cfRule type="expression" dxfId="2878" priority="26">
      <formula>J89&lt;0</formula>
    </cfRule>
  </conditionalFormatting>
  <conditionalFormatting sqref="K89:K102">
    <cfRule type="expression" dxfId="2877" priority="23">
      <formula>K89&gt;0</formula>
    </cfRule>
    <cfRule type="expression" dxfId="2876" priority="24">
      <formula>K89&lt;0</formula>
    </cfRule>
  </conditionalFormatting>
  <conditionalFormatting sqref="L89:L102">
    <cfRule type="expression" dxfId="2875" priority="21">
      <formula>L89&gt;0</formula>
    </cfRule>
    <cfRule type="expression" dxfId="2874" priority="22">
      <formula>L89&lt;0</formula>
    </cfRule>
  </conditionalFormatting>
  <conditionalFormatting sqref="F30:F32">
    <cfRule type="expression" dxfId="2873" priority="19">
      <formula>F30&gt;0</formula>
    </cfRule>
    <cfRule type="expression" dxfId="2872" priority="20">
      <formula>F30&lt;0</formula>
    </cfRule>
  </conditionalFormatting>
  <conditionalFormatting sqref="H30:H32">
    <cfRule type="expression" dxfId="2871" priority="17">
      <formula>H30&gt;0</formula>
    </cfRule>
    <cfRule type="expression" dxfId="2870" priority="18">
      <formula>H30&lt;0</formula>
    </cfRule>
  </conditionalFormatting>
  <conditionalFormatting sqref="F25:F27">
    <cfRule type="expression" dxfId="2869" priority="15">
      <formula>F25&gt;0</formula>
    </cfRule>
    <cfRule type="expression" dxfId="2868" priority="16">
      <formula>F25&lt;0</formula>
    </cfRule>
  </conditionalFormatting>
  <conditionalFormatting sqref="H25:H27">
    <cfRule type="expression" dxfId="2867" priority="13">
      <formula>H25&gt;0</formula>
    </cfRule>
    <cfRule type="expression" dxfId="2866" priority="14">
      <formula>H25&lt;0</formula>
    </cfRule>
  </conditionalFormatting>
  <conditionalFormatting sqref="F37">
    <cfRule type="expression" dxfId="2865" priority="11">
      <formula>F37&gt;0</formula>
    </cfRule>
    <cfRule type="expression" dxfId="2864" priority="12">
      <formula>F37&lt;0</formula>
    </cfRule>
  </conditionalFormatting>
  <conditionalFormatting sqref="H37">
    <cfRule type="expression" dxfId="2863" priority="9">
      <formula>H37&gt;0</formula>
    </cfRule>
    <cfRule type="expression" dxfId="2862" priority="10">
      <formula>H37&lt;0</formula>
    </cfRule>
  </conditionalFormatting>
  <conditionalFormatting sqref="J49">
    <cfRule type="expression" dxfId="2861" priority="7">
      <formula>J49&gt;0</formula>
    </cfRule>
    <cfRule type="expression" dxfId="2860" priority="8">
      <formula>J49&lt;0</formula>
    </cfRule>
  </conditionalFormatting>
  <conditionalFormatting sqref="J38:J48">
    <cfRule type="expression" dxfId="2859" priority="5">
      <formula>J38&gt;0</formula>
    </cfRule>
    <cfRule type="expression" dxfId="2858" priority="6">
      <formula>J38&lt;0</formula>
    </cfRule>
  </conditionalFormatting>
  <conditionalFormatting sqref="F28:F29">
    <cfRule type="expression" dxfId="2857" priority="3">
      <formula>F28&gt;0</formula>
    </cfRule>
    <cfRule type="expression" dxfId="2856" priority="4">
      <formula>F28&lt;0</formula>
    </cfRule>
  </conditionalFormatting>
  <conditionalFormatting sqref="H28:H29">
    <cfRule type="expression" dxfId="2855" priority="1">
      <formula>H28&gt;0</formula>
    </cfRule>
    <cfRule type="expression" dxfId="285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3" priority="35">
      <formula>F47&gt;0</formula>
    </cfRule>
    <cfRule type="expression" dxfId="2852" priority="36">
      <formula>F47&lt;0</formula>
    </cfRule>
  </conditionalFormatting>
  <conditionalFormatting sqref="Q7">
    <cfRule type="expression" dxfId="2851" priority="33">
      <formula>Q7&gt;0</formula>
    </cfRule>
    <cfRule type="expression" dxfId="2850" priority="34">
      <formula>Q7&lt;0</formula>
    </cfRule>
  </conditionalFormatting>
  <conditionalFormatting sqref="Q8">
    <cfRule type="expression" dxfId="2849" priority="31">
      <formula>Q8&gt;0</formula>
    </cfRule>
    <cfRule type="expression" dxfId="2848" priority="32">
      <formula>Q8&lt;0</formula>
    </cfRule>
  </conditionalFormatting>
  <conditionalFormatting sqref="F30:F46">
    <cfRule type="expression" dxfId="2847" priority="29">
      <formula>F30&gt;0</formula>
    </cfRule>
    <cfRule type="expression" dxfId="2846" priority="30">
      <formula>F30&lt;0</formula>
    </cfRule>
  </conditionalFormatting>
  <conditionalFormatting sqref="H30:H46">
    <cfRule type="expression" dxfId="2845" priority="27">
      <formula>H30&gt;0</formula>
    </cfRule>
    <cfRule type="expression" dxfId="2844" priority="28">
      <formula>H30&lt;0</formula>
    </cfRule>
  </conditionalFormatting>
  <conditionalFormatting sqref="Q10">
    <cfRule type="expression" dxfId="2843" priority="25">
      <formula>Q10&gt;0</formula>
    </cfRule>
    <cfRule type="expression" dxfId="2842" priority="26">
      <formula>Q10&lt;0</formula>
    </cfRule>
  </conditionalFormatting>
  <conditionalFormatting sqref="J25:J38">
    <cfRule type="expression" dxfId="2841" priority="23">
      <formula>J25&gt;0</formula>
    </cfRule>
    <cfRule type="expression" dxfId="2840" priority="24">
      <formula>J25&lt;0</formula>
    </cfRule>
  </conditionalFormatting>
  <conditionalFormatting sqref="K25:K38">
    <cfRule type="expression" dxfId="2839" priority="21">
      <formula>K25&gt;0</formula>
    </cfRule>
    <cfRule type="expression" dxfId="2838" priority="22">
      <formula>K25&lt;0</formula>
    </cfRule>
  </conditionalFormatting>
  <conditionalFormatting sqref="L25 L38">
    <cfRule type="expression" dxfId="2837" priority="19">
      <formula>L25&gt;0</formula>
    </cfRule>
    <cfRule type="expression" dxfId="2836" priority="20">
      <formula>L25&lt;0</formula>
    </cfRule>
  </conditionalFormatting>
  <conditionalFormatting sqref="F89:F110">
    <cfRule type="expression" dxfId="2835" priority="17">
      <formula>F89&gt;0</formula>
    </cfRule>
    <cfRule type="expression" dxfId="2834" priority="18">
      <formula>F89&lt;0</formula>
    </cfRule>
  </conditionalFormatting>
  <conditionalFormatting sqref="H89:H110">
    <cfRule type="expression" dxfId="2833" priority="15">
      <formula>H89&gt;0</formula>
    </cfRule>
    <cfRule type="expression" dxfId="2832" priority="16">
      <formula>H89&lt;0</formula>
    </cfRule>
  </conditionalFormatting>
  <conditionalFormatting sqref="J89:J102">
    <cfRule type="expression" dxfId="2831" priority="13">
      <formula>J89&gt;0</formula>
    </cfRule>
    <cfRule type="expression" dxfId="2830" priority="14">
      <formula>J89&lt;0</formula>
    </cfRule>
  </conditionalFormatting>
  <conditionalFormatting sqref="K89:K102">
    <cfRule type="expression" dxfId="2829" priority="11">
      <formula>K89&gt;0</formula>
    </cfRule>
    <cfRule type="expression" dxfId="2828" priority="12">
      <formula>K89&lt;0</formula>
    </cfRule>
  </conditionalFormatting>
  <conditionalFormatting sqref="L89:L102">
    <cfRule type="expression" dxfId="2827" priority="9">
      <formula>L89&gt;0</formula>
    </cfRule>
    <cfRule type="expression" dxfId="2826" priority="10">
      <formula>L89&lt;0</formula>
    </cfRule>
  </conditionalFormatting>
  <conditionalFormatting sqref="F25 F29">
    <cfRule type="expression" dxfId="2825" priority="7">
      <formula>F25&gt;0</formula>
    </cfRule>
    <cfRule type="expression" dxfId="2824" priority="8">
      <formula>F25&lt;0</formula>
    </cfRule>
  </conditionalFormatting>
  <conditionalFormatting sqref="H29 H25:H27">
    <cfRule type="expression" dxfId="2823" priority="5">
      <formula>H25&gt;0</formula>
    </cfRule>
    <cfRule type="expression" dxfId="2822" priority="6">
      <formula>H25&lt;0</formula>
    </cfRule>
  </conditionalFormatting>
  <conditionalFormatting sqref="F26:F28">
    <cfRule type="expression" dxfId="2821" priority="3">
      <formula>F26&gt;0</formula>
    </cfRule>
    <cfRule type="expression" dxfId="2820" priority="4">
      <formula>F26&lt;0</formula>
    </cfRule>
  </conditionalFormatting>
  <conditionalFormatting sqref="H28">
    <cfRule type="expression" dxfId="2819" priority="1">
      <formula>H28&gt;0</formula>
    </cfRule>
    <cfRule type="expression" dxfId="281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7" priority="31">
      <formula>Q7&gt;0</formula>
    </cfRule>
    <cfRule type="expression" dxfId="2816" priority="32">
      <formula>Q7&lt;0</formula>
    </cfRule>
  </conditionalFormatting>
  <conditionalFormatting sqref="Q8">
    <cfRule type="expression" dxfId="2815" priority="29">
      <formula>Q8&gt;0</formula>
    </cfRule>
    <cfRule type="expression" dxfId="2814" priority="30">
      <formula>Q8&lt;0</formula>
    </cfRule>
  </conditionalFormatting>
  <conditionalFormatting sqref="F62:F65">
    <cfRule type="expression" dxfId="2813" priority="21">
      <formula>F62&gt;0</formula>
    </cfRule>
    <cfRule type="expression" dxfId="2812" priority="22">
      <formula>F62&lt;0</formula>
    </cfRule>
  </conditionalFormatting>
  <conditionalFormatting sqref="F66:F74 F78:F98 F102:F106">
    <cfRule type="expression" dxfId="2811" priority="17">
      <formula>F66&gt;0</formula>
    </cfRule>
    <cfRule type="expression" dxfId="2810" priority="18">
      <formula>F66&lt;0</formula>
    </cfRule>
  </conditionalFormatting>
  <conditionalFormatting sqref="F66:F74 F78:F98 F102:F106">
    <cfRule type="expression" dxfId="2809" priority="19">
      <formula>F66&gt;0</formula>
    </cfRule>
    <cfRule type="expression" dxfId="2808" priority="20">
      <formula>F66&lt;0</formula>
    </cfRule>
  </conditionalFormatting>
  <conditionalFormatting sqref="H62:H74 H78:H98 H102:H106">
    <cfRule type="expression" dxfId="2807" priority="15">
      <formula>H62&gt;0</formula>
    </cfRule>
    <cfRule type="expression" dxfId="2806" priority="16">
      <formula>H62&lt;0</formula>
    </cfRule>
  </conditionalFormatting>
  <conditionalFormatting sqref="F57:F61">
    <cfRule type="expression" dxfId="2805" priority="13">
      <formula>F57&gt;0</formula>
    </cfRule>
    <cfRule type="expression" dxfId="2804" priority="14">
      <formula>F57&lt;0</formula>
    </cfRule>
  </conditionalFormatting>
  <conditionalFormatting sqref="H57:H61">
    <cfRule type="expression" dxfId="2803" priority="11">
      <formula>H57&gt;0</formula>
    </cfRule>
    <cfRule type="expression" dxfId="2802" priority="12">
      <formula>H57&lt;0</formula>
    </cfRule>
  </conditionalFormatting>
  <conditionalFormatting sqref="F75:F77">
    <cfRule type="expression" dxfId="2801" priority="7">
      <formula>F75&gt;0</formula>
    </cfRule>
    <cfRule type="expression" dxfId="2800" priority="8">
      <formula>F75&lt;0</formula>
    </cfRule>
  </conditionalFormatting>
  <conditionalFormatting sqref="F75:F77">
    <cfRule type="expression" dxfId="2799" priority="9">
      <formula>F75&gt;0</formula>
    </cfRule>
    <cfRule type="expression" dxfId="2798" priority="10">
      <formula>F75&lt;0</formula>
    </cfRule>
  </conditionalFormatting>
  <conditionalFormatting sqref="H75:H77">
    <cfRule type="expression" dxfId="2797" priority="5">
      <formula>H75&gt;0</formula>
    </cfRule>
    <cfRule type="expression" dxfId="2796" priority="6">
      <formula>H75&lt;0</formula>
    </cfRule>
  </conditionalFormatting>
  <conditionalFormatting sqref="F22:F30">
    <cfRule type="expression" dxfId="2795" priority="3">
      <formula>F22&gt;0</formula>
    </cfRule>
    <cfRule type="expression" dxfId="2794" priority="4">
      <formula>F22&lt;0</formula>
    </cfRule>
  </conditionalFormatting>
  <conditionalFormatting sqref="F99:F101">
    <cfRule type="expression" dxfId="2793" priority="1">
      <formula>F99&gt;0</formula>
    </cfRule>
    <cfRule type="expression" dxfId="279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1" priority="25">
      <formula>F30&gt;0</formula>
    </cfRule>
    <cfRule type="expression" dxfId="2790" priority="26">
      <formula>F30&lt;0</formula>
    </cfRule>
  </conditionalFormatting>
  <conditionalFormatting sqref="Q7">
    <cfRule type="expression" dxfId="2789" priority="23">
      <formula>Q7&gt;0</formula>
    </cfRule>
    <cfRule type="expression" dxfId="2788" priority="24">
      <formula>Q7&lt;0</formula>
    </cfRule>
  </conditionalFormatting>
  <conditionalFormatting sqref="Q8">
    <cfRule type="expression" dxfId="2787" priority="21">
      <formula>Q8&gt;0</formula>
    </cfRule>
    <cfRule type="expression" dxfId="2786" priority="22">
      <formula>Q8&lt;0</formula>
    </cfRule>
  </conditionalFormatting>
  <conditionalFormatting sqref="M74">
    <cfRule type="expression" dxfId="2785" priority="15">
      <formula>M74&gt;0</formula>
    </cfRule>
    <cfRule type="expression" dxfId="2784" priority="16">
      <formula>M74&lt;0</formula>
    </cfRule>
  </conditionalFormatting>
  <conditionalFormatting sqref="F113:F149 H113:H149">
    <cfRule type="expression" dxfId="2783" priority="13">
      <formula>F113&gt;0</formula>
    </cfRule>
    <cfRule type="expression" dxfId="2782" priority="14">
      <formula>F113&lt;0</formula>
    </cfRule>
  </conditionalFormatting>
  <conditionalFormatting sqref="F105:F112">
    <cfRule type="expression" dxfId="2781" priority="11">
      <formula>F105&gt;0</formula>
    </cfRule>
    <cfRule type="expression" dxfId="2780" priority="12">
      <formula>F105&lt;0</formula>
    </cfRule>
  </conditionalFormatting>
  <conditionalFormatting sqref="H105:H112">
    <cfRule type="expression" dxfId="2779" priority="9">
      <formula>H105&gt;0</formula>
    </cfRule>
    <cfRule type="expression" dxfId="2778" priority="10">
      <formula>H105&lt;0</formula>
    </cfRule>
  </conditionalFormatting>
  <conditionalFormatting sqref="Q10">
    <cfRule type="expression" dxfId="2777" priority="7">
      <formula>Q10&gt;0</formula>
    </cfRule>
    <cfRule type="expression" dxfId="2776" priority="8">
      <formula>Q10&lt;0</formula>
    </cfRule>
  </conditionalFormatting>
  <conditionalFormatting sqref="F25:F29">
    <cfRule type="expression" dxfId="2775" priority="5">
      <formula>F25&gt;0</formula>
    </cfRule>
    <cfRule type="expression" dxfId="2774" priority="6">
      <formula>F25&lt;0</formula>
    </cfRule>
  </conditionalFormatting>
  <conditionalFormatting sqref="H25:H29">
    <cfRule type="expression" dxfId="2773" priority="3">
      <formula>H25&gt;0</formula>
    </cfRule>
    <cfRule type="expression" dxfId="2772" priority="4">
      <formula>H25&lt;0</formula>
    </cfRule>
  </conditionalFormatting>
  <conditionalFormatting sqref="J26:J35">
    <cfRule type="expression" dxfId="2771" priority="1">
      <formula>J26&gt;0</formula>
    </cfRule>
    <cfRule type="expression" dxfId="277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95.35</v>
      </c>
      <c r="R4" s="420">
        <v>2.1000000000000001E-2</v>
      </c>
      <c r="T4" s="1"/>
      <c r="U4" t="s">
        <v>880</v>
      </c>
      <c r="W4" s="132"/>
    </row>
    <row r="5" spans="1:23" x14ac:dyDescent="0.25">
      <c r="B5" s="402"/>
      <c r="C5" s="4"/>
      <c r="D5" s="3"/>
      <c r="E5" s="3"/>
      <c r="F5" s="3"/>
      <c r="G5" s="402"/>
      <c r="H5" s="159"/>
      <c r="I5" s="3"/>
      <c r="J5" s="3"/>
      <c r="K5" s="3"/>
      <c r="L5" s="70"/>
      <c r="M5" s="3"/>
      <c r="O5" s="11" t="s">
        <v>67</v>
      </c>
      <c r="Q5" s="3">
        <f>Q4*Q2</f>
        <v>4767.5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1240.6699999999983</v>
      </c>
      <c r="R7">
        <v>50</v>
      </c>
      <c r="W7" s="132"/>
    </row>
    <row r="8" spans="1:23" x14ac:dyDescent="0.25">
      <c r="B8" s="402"/>
      <c r="C8" s="4"/>
      <c r="D8" s="3"/>
      <c r="E8" s="3"/>
      <c r="F8" s="3"/>
      <c r="G8" s="402"/>
      <c r="H8" s="159"/>
      <c r="I8" s="3"/>
      <c r="J8" s="3"/>
      <c r="K8" s="3"/>
      <c r="L8" s="4"/>
      <c r="M8" s="4"/>
      <c r="O8" s="11" t="s">
        <v>179</v>
      </c>
      <c r="P8" s="33"/>
      <c r="Q8" s="2">
        <f>K18+M18-F18+Q2*Q4</f>
        <v>263.5</v>
      </c>
      <c r="W8" s="132"/>
    </row>
    <row r="9" spans="1:23" x14ac:dyDescent="0.25">
      <c r="B9" s="402"/>
      <c r="C9" s="4"/>
      <c r="D9" s="3"/>
      <c r="E9" s="3"/>
      <c r="F9" s="3"/>
      <c r="G9" s="402"/>
      <c r="H9" s="159"/>
      <c r="I9" s="3"/>
      <c r="J9" s="3"/>
      <c r="K9" s="3"/>
      <c r="L9" s="4"/>
      <c r="M9" s="4"/>
      <c r="O9" s="11" t="s">
        <v>204</v>
      </c>
      <c r="Q9" s="132">
        <f>IF(Q2=0, 0, Q8/Q6)</f>
        <v>5.8503552397868558E-2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7.1316203460933415E-3</v>
      </c>
      <c r="R11">
        <v>0.17</v>
      </c>
      <c r="W11" s="132"/>
    </row>
    <row r="12" spans="1:23" x14ac:dyDescent="0.25">
      <c r="B12" s="29"/>
      <c r="G12" s="29"/>
      <c r="H12" s="68"/>
      <c r="O12" s="11" t="s">
        <v>969</v>
      </c>
      <c r="Q12" s="1" t="s">
        <v>1352</v>
      </c>
      <c r="W12" s="132"/>
    </row>
    <row r="13" spans="1:23" x14ac:dyDescent="0.25">
      <c r="B13" s="29"/>
      <c r="G13" s="29"/>
      <c r="H13" s="68"/>
      <c r="O13" s="11" t="s">
        <v>947</v>
      </c>
      <c r="Q13" s="2">
        <f>Q4/4.75</f>
        <v>20.073684210526313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104.88500000000001</v>
      </c>
      <c r="W19" s="132"/>
    </row>
    <row r="20" spans="1:23" x14ac:dyDescent="0.25">
      <c r="O20" s="79">
        <v>1.0900000000000001</v>
      </c>
      <c r="P20" s="79">
        <f t="shared" ref="P20:P39" si="0">O20*$Q$4</f>
        <v>103.9315</v>
      </c>
      <c r="W20" s="132"/>
    </row>
    <row r="21" spans="1:23" x14ac:dyDescent="0.25">
      <c r="O21" s="79">
        <v>1.08</v>
      </c>
      <c r="P21" s="79">
        <f t="shared" si="0"/>
        <v>102.97799999999999</v>
      </c>
      <c r="W21" s="132"/>
    </row>
    <row r="22" spans="1:23" x14ac:dyDescent="0.25">
      <c r="O22" s="79">
        <v>1.07</v>
      </c>
      <c r="P22" s="79">
        <f t="shared" si="0"/>
        <v>102.0245</v>
      </c>
      <c r="W22" s="132"/>
    </row>
    <row r="23" spans="1:23" x14ac:dyDescent="0.25">
      <c r="O23" s="79">
        <v>1.06</v>
      </c>
      <c r="P23" s="79">
        <f t="shared" si="0"/>
        <v>101.071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100.11749999999999</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99.164000000000001</v>
      </c>
      <c r="W25" s="132"/>
    </row>
    <row r="26" spans="1:23" x14ac:dyDescent="0.25">
      <c r="B26" s="162"/>
      <c r="C26" s="10"/>
      <c r="D26" s="39"/>
      <c r="E26" s="39"/>
      <c r="F26" s="39"/>
      <c r="G26" s="39"/>
      <c r="H26" s="177"/>
      <c r="I26" s="39"/>
      <c r="J26" s="39"/>
      <c r="K26" s="39"/>
      <c r="L26" s="39"/>
      <c r="O26" s="79">
        <v>1.03</v>
      </c>
      <c r="P26" s="79">
        <f t="shared" si="0"/>
        <v>98.210499999999996</v>
      </c>
      <c r="W26" s="132"/>
    </row>
    <row r="27" spans="1:23" x14ac:dyDescent="0.25">
      <c r="B27" s="162"/>
      <c r="C27" s="10"/>
      <c r="D27" s="39"/>
      <c r="E27" s="39"/>
      <c r="F27" s="39"/>
      <c r="G27" s="39"/>
      <c r="H27" s="177"/>
      <c r="I27" s="39"/>
      <c r="J27" s="39"/>
      <c r="K27" s="39"/>
      <c r="L27" s="39"/>
      <c r="O27" s="79">
        <v>1.02</v>
      </c>
      <c r="P27" s="79">
        <f t="shared" si="0"/>
        <v>97.256999999999991</v>
      </c>
      <c r="W27" s="132"/>
    </row>
    <row r="28" spans="1:23" x14ac:dyDescent="0.25">
      <c r="B28" s="162"/>
      <c r="C28" s="10"/>
      <c r="D28" s="39"/>
      <c r="E28" s="39"/>
      <c r="F28" s="39"/>
      <c r="G28" s="39"/>
      <c r="H28" s="177"/>
      <c r="I28" s="39"/>
      <c r="J28" s="39"/>
      <c r="K28" s="39"/>
      <c r="L28" s="39"/>
      <c r="O28" s="79">
        <v>1.01</v>
      </c>
      <c r="P28" s="79">
        <f t="shared" si="0"/>
        <v>96.3035</v>
      </c>
      <c r="W28" s="132"/>
    </row>
    <row r="29" spans="1:23" x14ac:dyDescent="0.25">
      <c r="B29" s="162"/>
      <c r="C29" s="10"/>
      <c r="D29" s="39"/>
      <c r="E29" s="39"/>
      <c r="F29" s="39"/>
      <c r="G29" s="39"/>
      <c r="H29" s="177"/>
      <c r="I29" s="39"/>
      <c r="J29" s="39"/>
      <c r="K29" s="39"/>
      <c r="L29" s="39"/>
      <c r="O29" s="79">
        <v>1</v>
      </c>
      <c r="P29" s="79">
        <f t="shared" si="0"/>
        <v>95.35</v>
      </c>
      <c r="W29" s="132"/>
    </row>
    <row r="30" spans="1:23" x14ac:dyDescent="0.25">
      <c r="B30" s="162"/>
      <c r="C30" s="10"/>
      <c r="D30" s="39"/>
      <c r="E30" s="39"/>
      <c r="F30" s="39"/>
      <c r="G30" s="39"/>
      <c r="H30" s="177"/>
      <c r="I30" s="39"/>
      <c r="J30" s="39"/>
      <c r="K30" s="39"/>
      <c r="L30" s="39"/>
      <c r="O30" s="79">
        <v>0.99</v>
      </c>
      <c r="P30" s="79">
        <f t="shared" si="0"/>
        <v>94.396499999999989</v>
      </c>
      <c r="W30" s="132"/>
    </row>
    <row r="31" spans="1:23" x14ac:dyDescent="0.25">
      <c r="B31" s="162"/>
      <c r="C31" s="10"/>
      <c r="D31" s="39"/>
      <c r="E31" s="39"/>
      <c r="F31" s="39"/>
      <c r="G31" s="39"/>
      <c r="H31" s="177"/>
      <c r="I31" s="39"/>
      <c r="J31" s="39"/>
      <c r="K31" s="39"/>
      <c r="L31" s="39"/>
      <c r="O31" s="79">
        <v>0.98</v>
      </c>
      <c r="P31" s="79">
        <f t="shared" si="0"/>
        <v>93.442999999999998</v>
      </c>
      <c r="W31" s="132"/>
    </row>
    <row r="32" spans="1:23" x14ac:dyDescent="0.25">
      <c r="B32" s="162"/>
      <c r="C32" s="10"/>
      <c r="D32" s="39"/>
      <c r="E32" s="39"/>
      <c r="F32" s="39"/>
      <c r="G32" s="39"/>
      <c r="H32" s="177"/>
      <c r="I32" s="39"/>
      <c r="J32" s="39"/>
      <c r="K32" s="39"/>
      <c r="L32" s="39"/>
      <c r="O32" s="79">
        <v>0.97</v>
      </c>
      <c r="P32" s="79">
        <f t="shared" si="0"/>
        <v>92.489499999999992</v>
      </c>
      <c r="W32" s="132"/>
    </row>
    <row r="33" spans="1:23" x14ac:dyDescent="0.25">
      <c r="A33" s="29"/>
      <c r="B33" s="162"/>
      <c r="C33" s="10"/>
      <c r="D33" s="39"/>
      <c r="E33" s="39"/>
      <c r="F33" s="39"/>
      <c r="G33" s="39"/>
      <c r="H33" s="177"/>
      <c r="I33" s="39"/>
      <c r="J33" s="39"/>
      <c r="K33" s="39"/>
      <c r="L33" s="39"/>
      <c r="O33" s="79">
        <v>0.96</v>
      </c>
      <c r="P33" s="79">
        <f t="shared" si="0"/>
        <v>91.535999999999987</v>
      </c>
      <c r="W33" s="132"/>
    </row>
    <row r="34" spans="1:23" x14ac:dyDescent="0.25">
      <c r="B34" s="162"/>
      <c r="C34" s="10"/>
      <c r="D34" s="39"/>
      <c r="E34" s="39"/>
      <c r="F34" s="39"/>
      <c r="G34" s="39"/>
      <c r="H34" s="177"/>
      <c r="I34" s="39"/>
      <c r="J34" s="39"/>
      <c r="K34" s="39"/>
      <c r="L34" s="39"/>
      <c r="O34" s="79">
        <v>0.95</v>
      </c>
      <c r="P34" s="79">
        <f t="shared" si="0"/>
        <v>90.582499999999996</v>
      </c>
      <c r="W34" s="132"/>
    </row>
    <row r="35" spans="1:23" x14ac:dyDescent="0.25">
      <c r="B35" s="162"/>
      <c r="C35" s="10"/>
      <c r="D35" s="39"/>
      <c r="E35" s="39"/>
      <c r="F35" s="39"/>
      <c r="G35" s="39"/>
      <c r="H35" s="177"/>
      <c r="I35" s="39"/>
      <c r="J35" s="39"/>
      <c r="K35" s="39"/>
      <c r="L35" s="39"/>
      <c r="O35" s="79">
        <v>0.94</v>
      </c>
      <c r="P35" s="79">
        <f t="shared" si="0"/>
        <v>89.628999999999991</v>
      </c>
      <c r="W35" s="132"/>
    </row>
    <row r="36" spans="1:23" x14ac:dyDescent="0.25">
      <c r="B36" s="162"/>
      <c r="C36" s="10"/>
      <c r="D36" s="39"/>
      <c r="E36" s="39"/>
      <c r="F36" s="39"/>
      <c r="G36" s="39"/>
      <c r="H36" s="177"/>
      <c r="I36" s="39"/>
      <c r="J36" s="39"/>
      <c r="K36" s="39"/>
      <c r="L36" s="39"/>
      <c r="O36" s="79">
        <v>0.93</v>
      </c>
      <c r="P36" s="79">
        <f t="shared" si="0"/>
        <v>88.6755</v>
      </c>
      <c r="W36" s="132"/>
    </row>
    <row r="37" spans="1:23" x14ac:dyDescent="0.25">
      <c r="B37" s="162"/>
      <c r="C37" s="10"/>
      <c r="D37" s="39"/>
      <c r="E37" s="39"/>
      <c r="F37" s="39"/>
      <c r="G37" s="39"/>
      <c r="H37" s="177"/>
      <c r="I37" s="39"/>
      <c r="J37" s="39"/>
      <c r="K37" s="39"/>
      <c r="L37" s="39"/>
      <c r="O37" s="79">
        <v>0.92</v>
      </c>
      <c r="P37" s="79">
        <f t="shared" si="0"/>
        <v>87.721999999999994</v>
      </c>
      <c r="W37" s="132"/>
    </row>
    <row r="38" spans="1:23" x14ac:dyDescent="0.25">
      <c r="B38" s="162"/>
      <c r="C38" s="10"/>
      <c r="D38" s="39"/>
      <c r="E38" s="39"/>
      <c r="F38" s="39"/>
      <c r="G38" s="39"/>
      <c r="H38" s="177"/>
      <c r="I38" s="39"/>
      <c r="J38" s="39"/>
      <c r="K38" s="39"/>
      <c r="L38" s="39"/>
      <c r="O38" s="79">
        <v>0.91</v>
      </c>
      <c r="P38" s="79">
        <f t="shared" si="0"/>
        <v>86.768500000000003</v>
      </c>
      <c r="W38" s="132"/>
    </row>
    <row r="39" spans="1:23" x14ac:dyDescent="0.25">
      <c r="B39" s="162"/>
      <c r="C39" s="10"/>
      <c r="D39" s="39"/>
      <c r="E39" s="39"/>
      <c r="F39" s="768"/>
      <c r="G39" s="39"/>
      <c r="H39" s="177"/>
      <c r="I39" s="39"/>
      <c r="J39" s="39"/>
      <c r="K39" s="39"/>
      <c r="L39" s="39"/>
      <c r="O39" s="79">
        <v>0.9</v>
      </c>
      <c r="P39" s="79">
        <f t="shared" si="0"/>
        <v>85.814999999999998</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9" priority="37">
      <formula>F52&gt;0</formula>
    </cfRule>
    <cfRule type="expression" dxfId="2768" priority="38">
      <formula>F52&lt;0</formula>
    </cfRule>
  </conditionalFormatting>
  <conditionalFormatting sqref="Q7">
    <cfRule type="expression" dxfId="2767" priority="35">
      <formula>Q7&gt;0</formula>
    </cfRule>
    <cfRule type="expression" dxfId="2766" priority="36">
      <formula>Q7&lt;0</formula>
    </cfRule>
  </conditionalFormatting>
  <conditionalFormatting sqref="Q8">
    <cfRule type="expression" dxfId="2765" priority="33">
      <formula>Q8&gt;0</formula>
    </cfRule>
    <cfRule type="expression" dxfId="2764" priority="34">
      <formula>Q8&lt;0</formula>
    </cfRule>
  </conditionalFormatting>
  <conditionalFormatting sqref="F25:F37 F43:F51">
    <cfRule type="expression" dxfId="2763" priority="31">
      <formula>F25&gt;0</formula>
    </cfRule>
    <cfRule type="expression" dxfId="2762" priority="32">
      <formula>F25&lt;0</formula>
    </cfRule>
  </conditionalFormatting>
  <conditionalFormatting sqref="H25:H37 H41:H51">
    <cfRule type="expression" dxfId="2761" priority="29">
      <formula>H25&gt;0</formula>
    </cfRule>
    <cfRule type="expression" dxfId="2760" priority="30">
      <formula>H25&lt;0</formula>
    </cfRule>
  </conditionalFormatting>
  <conditionalFormatting sqref="F38:F42">
    <cfRule type="expression" dxfId="2759" priority="15">
      <formula>F38&gt;0</formula>
    </cfRule>
    <cfRule type="expression" dxfId="2758" priority="16">
      <formula>F38&lt;0</formula>
    </cfRule>
  </conditionalFormatting>
  <conditionalFormatting sqref="H38:H40">
    <cfRule type="expression" dxfId="2757" priority="13">
      <formula>H38&gt;0</formula>
    </cfRule>
    <cfRule type="expression" dxfId="2756" priority="14">
      <formula>H38&lt;0</formula>
    </cfRule>
  </conditionalFormatting>
  <conditionalFormatting sqref="Q10">
    <cfRule type="expression" dxfId="2755" priority="23">
      <formula>Q10&gt;0</formula>
    </cfRule>
    <cfRule type="expression" dxfId="2754" priority="24">
      <formula>Q10&lt;0</formula>
    </cfRule>
  </conditionalFormatting>
  <conditionalFormatting sqref="J25:J38">
    <cfRule type="expression" dxfId="2753" priority="21">
      <formula>J25&gt;0</formula>
    </cfRule>
    <cfRule type="expression" dxfId="2752" priority="22">
      <formula>J25&lt;0</formula>
    </cfRule>
  </conditionalFormatting>
  <conditionalFormatting sqref="K25:K38">
    <cfRule type="expression" dxfId="2751" priority="19">
      <formula>K25&gt;0</formula>
    </cfRule>
    <cfRule type="expression" dxfId="2750" priority="20">
      <formula>K25&lt;0</formula>
    </cfRule>
  </conditionalFormatting>
  <conditionalFormatting sqref="F89:F101 F107:F115">
    <cfRule type="expression" dxfId="2749" priority="11">
      <formula>F89&gt;0</formula>
    </cfRule>
    <cfRule type="expression" dxfId="2748" priority="12">
      <formula>F89&lt;0</formula>
    </cfRule>
  </conditionalFormatting>
  <conditionalFormatting sqref="H89:H101 H105:H115">
    <cfRule type="expression" dxfId="2747" priority="9">
      <formula>H89&gt;0</formula>
    </cfRule>
    <cfRule type="expression" dxfId="2746" priority="10">
      <formula>H89&lt;0</formula>
    </cfRule>
  </conditionalFormatting>
  <conditionalFormatting sqref="J89:J102">
    <cfRule type="expression" dxfId="2745" priority="7">
      <formula>J89&gt;0</formula>
    </cfRule>
    <cfRule type="expression" dxfId="2744" priority="8">
      <formula>J89&lt;0</formula>
    </cfRule>
  </conditionalFormatting>
  <conditionalFormatting sqref="K89:K102">
    <cfRule type="expression" dxfId="2743" priority="5">
      <formula>K89&gt;0</formula>
    </cfRule>
    <cfRule type="expression" dxfId="2742" priority="6">
      <formula>K89&lt;0</formula>
    </cfRule>
  </conditionalFormatting>
  <conditionalFormatting sqref="F102:F106">
    <cfRule type="expression" dxfId="2741" priority="3">
      <formula>F102&gt;0</formula>
    </cfRule>
    <cfRule type="expression" dxfId="2740" priority="4">
      <formula>F102&lt;0</formula>
    </cfRule>
  </conditionalFormatting>
  <conditionalFormatting sqref="H102:H104">
    <cfRule type="expression" dxfId="2739" priority="1">
      <formula>H102&gt;0</formula>
    </cfRule>
    <cfRule type="expression" dxfId="273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7" priority="35">
      <formula>F62&gt;0</formula>
    </cfRule>
    <cfRule type="expression" dxfId="2736" priority="36">
      <formula>F62&lt;0</formula>
    </cfRule>
  </conditionalFormatting>
  <conditionalFormatting sqref="Q7">
    <cfRule type="expression" dxfId="2735" priority="33">
      <formula>Q7&gt;0</formula>
    </cfRule>
    <cfRule type="expression" dxfId="2734" priority="34">
      <formula>Q7&lt;0</formula>
    </cfRule>
  </conditionalFormatting>
  <conditionalFormatting sqref="Q8">
    <cfRule type="expression" dxfId="2733" priority="31">
      <formula>Q8&gt;0</formula>
    </cfRule>
    <cfRule type="expression" dxfId="2732" priority="32">
      <formula>Q8&lt;0</formula>
    </cfRule>
  </conditionalFormatting>
  <conditionalFormatting sqref="F30:F61">
    <cfRule type="expression" dxfId="2731" priority="29">
      <formula>F30&gt;0</formula>
    </cfRule>
    <cfRule type="expression" dxfId="2730" priority="30">
      <formula>F30&lt;0</formula>
    </cfRule>
  </conditionalFormatting>
  <conditionalFormatting sqref="H30:H61">
    <cfRule type="expression" dxfId="2729" priority="27">
      <formula>H30&gt;0</formula>
    </cfRule>
    <cfRule type="expression" dxfId="2728" priority="28">
      <formula>H30&lt;0</formula>
    </cfRule>
  </conditionalFormatting>
  <conditionalFormatting sqref="Q10">
    <cfRule type="expression" dxfId="2727" priority="25">
      <formula>Q10&gt;0</formula>
    </cfRule>
    <cfRule type="expression" dxfId="2726" priority="26">
      <formula>Q10&lt;0</formula>
    </cfRule>
  </conditionalFormatting>
  <conditionalFormatting sqref="J25:J38">
    <cfRule type="expression" dxfId="2725" priority="23">
      <formula>J25&gt;0</formula>
    </cfRule>
    <cfRule type="expression" dxfId="2724" priority="24">
      <formula>J25&lt;0</formula>
    </cfRule>
  </conditionalFormatting>
  <conditionalFormatting sqref="K25:K33">
    <cfRule type="expression" dxfId="2723" priority="21">
      <formula>K25&gt;0</formula>
    </cfRule>
    <cfRule type="expression" dxfId="2722" priority="22">
      <formula>K25&lt;0</formula>
    </cfRule>
  </conditionalFormatting>
  <conditionalFormatting sqref="L25:L38">
    <cfRule type="expression" dxfId="2721" priority="19">
      <formula>L25&gt;0</formula>
    </cfRule>
    <cfRule type="expression" dxfId="2720" priority="20">
      <formula>L25&lt;0</formula>
    </cfRule>
  </conditionalFormatting>
  <conditionalFormatting sqref="F89:F110">
    <cfRule type="expression" dxfId="2719" priority="17">
      <formula>F89&gt;0</formula>
    </cfRule>
    <cfRule type="expression" dxfId="2718" priority="18">
      <formula>F89&lt;0</formula>
    </cfRule>
  </conditionalFormatting>
  <conditionalFormatting sqref="H89:H110">
    <cfRule type="expression" dxfId="2717" priority="15">
      <formula>H89&gt;0</formula>
    </cfRule>
    <cfRule type="expression" dxfId="2716" priority="16">
      <formula>H89&lt;0</formula>
    </cfRule>
  </conditionalFormatting>
  <conditionalFormatting sqref="J89:J102">
    <cfRule type="expression" dxfId="2715" priority="13">
      <formula>J89&gt;0</formula>
    </cfRule>
    <cfRule type="expression" dxfId="2714" priority="14">
      <formula>J89&lt;0</formula>
    </cfRule>
  </conditionalFormatting>
  <conditionalFormatting sqref="K89:K102">
    <cfRule type="expression" dxfId="2713" priority="11">
      <formula>K89&gt;0</formula>
    </cfRule>
    <cfRule type="expression" dxfId="2712" priority="12">
      <formula>K89&lt;0</formula>
    </cfRule>
  </conditionalFormatting>
  <conditionalFormatting sqref="L89:L102">
    <cfRule type="expression" dxfId="2711" priority="9">
      <formula>L89&gt;0</formula>
    </cfRule>
    <cfRule type="expression" dxfId="2710" priority="10">
      <formula>L89&lt;0</formula>
    </cfRule>
  </conditionalFormatting>
  <conditionalFormatting sqref="F25:F29">
    <cfRule type="expression" dxfId="2709" priority="7">
      <formula>F25&gt;0</formula>
    </cfRule>
    <cfRule type="expression" dxfId="2708" priority="8">
      <formula>F25&lt;0</formula>
    </cfRule>
  </conditionalFormatting>
  <conditionalFormatting sqref="H25:H29">
    <cfRule type="expression" dxfId="2707" priority="5">
      <formula>H25&gt;0</formula>
    </cfRule>
    <cfRule type="expression" dxfId="2706" priority="6">
      <formula>H25&lt;0</formula>
    </cfRule>
  </conditionalFormatting>
  <conditionalFormatting sqref="F29">
    <cfRule type="expression" dxfId="2705" priority="3">
      <formula>F29&gt;0</formula>
    </cfRule>
    <cfRule type="expression" dxfId="2704" priority="4">
      <formula>F29&lt;0</formula>
    </cfRule>
  </conditionalFormatting>
  <conditionalFormatting sqref="J57">
    <cfRule type="expression" dxfId="2703" priority="1">
      <formula>J57&gt;0</formula>
    </cfRule>
    <cfRule type="expression" dxfId="270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1" priority="31">
      <formula>F47&gt;0</formula>
    </cfRule>
    <cfRule type="expression" dxfId="2700" priority="32">
      <formula>F47&lt;0</formula>
    </cfRule>
  </conditionalFormatting>
  <conditionalFormatting sqref="Q7">
    <cfRule type="expression" dxfId="2699" priority="29">
      <formula>Q7&gt;0</formula>
    </cfRule>
    <cfRule type="expression" dxfId="2698" priority="30">
      <formula>Q7&lt;0</formula>
    </cfRule>
  </conditionalFormatting>
  <conditionalFormatting sqref="Q8">
    <cfRule type="expression" dxfId="2697" priority="27">
      <formula>Q8&gt;0</formula>
    </cfRule>
    <cfRule type="expression" dxfId="2696" priority="28">
      <formula>Q8&lt;0</formula>
    </cfRule>
  </conditionalFormatting>
  <conditionalFormatting sqref="F30:F46">
    <cfRule type="expression" dxfId="2695" priority="25">
      <formula>F30&gt;0</formula>
    </cfRule>
    <cfRule type="expression" dxfId="2694" priority="26">
      <formula>F30&lt;0</formula>
    </cfRule>
  </conditionalFormatting>
  <conditionalFormatting sqref="H30:H46">
    <cfRule type="expression" dxfId="2693" priority="23">
      <formula>H30&gt;0</formula>
    </cfRule>
    <cfRule type="expression" dxfId="2692" priority="24">
      <formula>H30&lt;0</formula>
    </cfRule>
  </conditionalFormatting>
  <conditionalFormatting sqref="Q10">
    <cfRule type="expression" dxfId="2691" priority="21">
      <formula>Q10&gt;0</formula>
    </cfRule>
    <cfRule type="expression" dxfId="2690" priority="22">
      <formula>Q10&lt;0</formula>
    </cfRule>
  </conditionalFormatting>
  <conditionalFormatting sqref="J25:J38">
    <cfRule type="expression" dxfId="2689" priority="19">
      <formula>J25&gt;0</formula>
    </cfRule>
    <cfRule type="expression" dxfId="2688" priority="20">
      <formula>J25&lt;0</formula>
    </cfRule>
  </conditionalFormatting>
  <conditionalFormatting sqref="K25:K38">
    <cfRule type="expression" dxfId="2687" priority="17">
      <formula>K25&gt;0</formula>
    </cfRule>
    <cfRule type="expression" dxfId="2686" priority="18">
      <formula>K25&lt;0</formula>
    </cfRule>
  </conditionalFormatting>
  <conditionalFormatting sqref="L25:L38">
    <cfRule type="expression" dxfId="2685" priority="15">
      <formula>L25&gt;0</formula>
    </cfRule>
    <cfRule type="expression" dxfId="2684" priority="16">
      <formula>L25&lt;0</formula>
    </cfRule>
  </conditionalFormatting>
  <conditionalFormatting sqref="F89:F110">
    <cfRule type="expression" dxfId="2683" priority="13">
      <formula>F89&gt;0</formula>
    </cfRule>
    <cfRule type="expression" dxfId="2682" priority="14">
      <formula>F89&lt;0</formula>
    </cfRule>
  </conditionalFormatting>
  <conditionalFormatting sqref="H89:H110">
    <cfRule type="expression" dxfId="2681" priority="11">
      <formula>H89&gt;0</formula>
    </cfRule>
    <cfRule type="expression" dxfId="2680" priority="12">
      <formula>H89&lt;0</formula>
    </cfRule>
  </conditionalFormatting>
  <conditionalFormatting sqref="J89:J102">
    <cfRule type="expression" dxfId="2679" priority="9">
      <formula>J89&gt;0</formula>
    </cfRule>
    <cfRule type="expression" dxfId="2678" priority="10">
      <formula>J89&lt;0</formula>
    </cfRule>
  </conditionalFormatting>
  <conditionalFormatting sqref="K89:K102">
    <cfRule type="expression" dxfId="2677" priority="7">
      <formula>K89&gt;0</formula>
    </cfRule>
    <cfRule type="expression" dxfId="2676" priority="8">
      <formula>K89&lt;0</formula>
    </cfRule>
  </conditionalFormatting>
  <conditionalFormatting sqref="L89:L102">
    <cfRule type="expression" dxfId="2675" priority="5">
      <formula>L89&gt;0</formula>
    </cfRule>
    <cfRule type="expression" dxfId="2674" priority="6">
      <formula>L89&lt;0</formula>
    </cfRule>
  </conditionalFormatting>
  <conditionalFormatting sqref="F25:F29">
    <cfRule type="expression" dxfId="2673" priority="3">
      <formula>F25&gt;0</formula>
    </cfRule>
    <cfRule type="expression" dxfId="2672" priority="4">
      <formula>F25&lt;0</formula>
    </cfRule>
  </conditionalFormatting>
  <conditionalFormatting sqref="H25:H29">
    <cfRule type="expression" dxfId="2671" priority="1">
      <formula>H25&gt;0</formula>
    </cfRule>
    <cfRule type="expression" dxfId="267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9" priority="74">
      <formula>F12&gt;0</formula>
    </cfRule>
    <cfRule type="expression" dxfId="266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7" priority="67">
      <formula>F124&gt;0</formula>
    </cfRule>
    <cfRule type="expression" dxfId="2666" priority="68">
      <formula>F124&lt;0</formula>
    </cfRule>
  </conditionalFormatting>
  <conditionalFormatting sqref="H124:H130">
    <cfRule type="expression" dxfId="2665" priority="55">
      <formula>H124&gt;0</formula>
    </cfRule>
    <cfRule type="expression" dxfId="2664" priority="56">
      <formula>H124&lt;0</formula>
    </cfRule>
  </conditionalFormatting>
  <conditionalFormatting sqref="H131">
    <cfRule type="expression" dxfId="2663" priority="53">
      <formula>H131&gt;0</formula>
    </cfRule>
    <cfRule type="expression" dxfId="2662" priority="54">
      <formula>H131&lt;0</formula>
    </cfRule>
  </conditionalFormatting>
  <conditionalFormatting sqref="H132">
    <cfRule type="expression" dxfId="2661" priority="51">
      <formula>H132&gt;0</formula>
    </cfRule>
    <cfRule type="expression" dxfId="2660" priority="52">
      <formula>H132&lt;0</formula>
    </cfRule>
  </conditionalFormatting>
  <conditionalFormatting sqref="H133:H135">
    <cfRule type="expression" dxfId="2659" priority="49">
      <formula>H133&gt;0</formula>
    </cfRule>
    <cfRule type="expression" dxfId="2658" priority="50">
      <formula>H133&lt;0</formula>
    </cfRule>
  </conditionalFormatting>
  <conditionalFormatting sqref="H136">
    <cfRule type="expression" dxfId="2657" priority="45">
      <formula>H136&gt;0</formula>
    </cfRule>
    <cfRule type="expression" dxfId="2656" priority="46">
      <formula>H136&lt;0</formula>
    </cfRule>
  </conditionalFormatting>
  <conditionalFormatting sqref="Q7">
    <cfRule type="expression" dxfId="2655" priority="39">
      <formula>Q7&gt;0</formula>
    </cfRule>
    <cfRule type="expression" dxfId="2654" priority="40">
      <formula>Q7&lt;0</formula>
    </cfRule>
  </conditionalFormatting>
  <conditionalFormatting sqref="Q8">
    <cfRule type="expression" dxfId="2653" priority="37">
      <formula>Q8&gt;0</formula>
    </cfRule>
    <cfRule type="expression" dxfId="2652" priority="38">
      <formula>Q8&lt;0</formula>
    </cfRule>
  </conditionalFormatting>
  <conditionalFormatting sqref="F167:F178 H167:H178">
    <cfRule type="expression" dxfId="2651" priority="35">
      <formula>F167&gt;0</formula>
    </cfRule>
    <cfRule type="expression" dxfId="2650" priority="36">
      <formula>F167&lt;0</formula>
    </cfRule>
  </conditionalFormatting>
  <conditionalFormatting sqref="F183:F197 H183:H197">
    <cfRule type="expression" dxfId="2649" priority="33">
      <formula>F183&gt;0</formula>
    </cfRule>
    <cfRule type="expression" dxfId="2648" priority="34">
      <formula>F183&lt;0</formula>
    </cfRule>
  </conditionalFormatting>
  <conditionalFormatting sqref="F198:F206 H198:H206">
    <cfRule type="expression" dxfId="2647" priority="31">
      <formula>F198&gt;0</formula>
    </cfRule>
    <cfRule type="expression" dxfId="2646" priority="32">
      <formula>F198&lt;0</formula>
    </cfRule>
  </conditionalFormatting>
  <conditionalFormatting sqref="F141:F147 H141:H147">
    <cfRule type="expression" dxfId="2645" priority="29">
      <formula>F141&gt;0</formula>
    </cfRule>
    <cfRule type="expression" dxfId="2644" priority="30">
      <formula>F141&lt;0</formula>
    </cfRule>
  </conditionalFormatting>
  <conditionalFormatting sqref="H149:H152 F149:F152">
    <cfRule type="expression" dxfId="2643" priority="27">
      <formula>F149&gt;0</formula>
    </cfRule>
    <cfRule type="expression" dxfId="2642" priority="28">
      <formula>F149&lt;0</formula>
    </cfRule>
  </conditionalFormatting>
  <conditionalFormatting sqref="F226 H215:H218 H257:H260 F257:F260 H226 H231:H233 F231:F233 F235:F244 H235:H244">
    <cfRule type="expression" dxfId="2641" priority="25">
      <formula>F215&gt;0</formula>
    </cfRule>
    <cfRule type="expression" dxfId="2640" priority="26">
      <formula>F215&lt;0</formula>
    </cfRule>
  </conditionalFormatting>
  <conditionalFormatting sqref="F207:F218">
    <cfRule type="expression" dxfId="2639" priority="23">
      <formula>F207&gt;0</formula>
    </cfRule>
    <cfRule type="expression" dxfId="2638" priority="24">
      <formula>F207&lt;0</formula>
    </cfRule>
  </conditionalFormatting>
  <conditionalFormatting sqref="H207:H208">
    <cfRule type="expression" dxfId="2637" priority="21">
      <formula>H207&gt;0</formula>
    </cfRule>
    <cfRule type="expression" dxfId="2636" priority="22">
      <formula>H207&lt;0</formula>
    </cfRule>
  </conditionalFormatting>
  <conditionalFormatting sqref="H209">
    <cfRule type="expression" dxfId="2635" priority="19">
      <formula>H209&gt;0</formula>
    </cfRule>
    <cfRule type="expression" dxfId="2634" priority="20">
      <formula>H209&lt;0</formula>
    </cfRule>
  </conditionalFormatting>
  <conditionalFormatting sqref="H210">
    <cfRule type="expression" dxfId="2633" priority="17">
      <formula>H210&gt;0</formula>
    </cfRule>
    <cfRule type="expression" dxfId="2632" priority="18">
      <formula>H210&lt;0</formula>
    </cfRule>
  </conditionalFormatting>
  <conditionalFormatting sqref="H211:H213">
    <cfRule type="expression" dxfId="2631" priority="15">
      <formula>H211&gt;0</formula>
    </cfRule>
    <cfRule type="expression" dxfId="2630" priority="16">
      <formula>H211&lt;0</formula>
    </cfRule>
  </conditionalFormatting>
  <conditionalFormatting sqref="H214">
    <cfRule type="expression" dxfId="2629" priority="13">
      <formula>H214&gt;0</formula>
    </cfRule>
    <cfRule type="expression" dxfId="2628" priority="14">
      <formula>H214&lt;0</formula>
    </cfRule>
  </conditionalFormatting>
  <conditionalFormatting sqref="F245:F256 H245:H256">
    <cfRule type="expression" dxfId="2627" priority="11">
      <formula>F245&gt;0</formula>
    </cfRule>
    <cfRule type="expression" dxfId="2626" priority="12">
      <formula>F245&lt;0</formula>
    </cfRule>
  </conditionalFormatting>
  <conditionalFormatting sqref="F261:F275 H261:H275">
    <cfRule type="expression" dxfId="2625" priority="9">
      <formula>F261&gt;0</formula>
    </cfRule>
    <cfRule type="expression" dxfId="2624" priority="10">
      <formula>F261&lt;0</formula>
    </cfRule>
  </conditionalFormatting>
  <conditionalFormatting sqref="F276:F283 H276:H283">
    <cfRule type="expression" dxfId="2623" priority="7">
      <formula>F276&gt;0</formula>
    </cfRule>
    <cfRule type="expression" dxfId="2622" priority="8">
      <formula>F276&lt;0</formula>
    </cfRule>
  </conditionalFormatting>
  <conditionalFormatting sqref="F219:F225 H219:H225">
    <cfRule type="expression" dxfId="2621" priority="5">
      <formula>F219&gt;0</formula>
    </cfRule>
    <cfRule type="expression" dxfId="2620" priority="6">
      <formula>F219&lt;0</formula>
    </cfRule>
  </conditionalFormatting>
  <conditionalFormatting sqref="H227:H230 F227:F230">
    <cfRule type="expression" dxfId="2619" priority="3">
      <formula>F227&gt;0</formula>
    </cfRule>
    <cfRule type="expression" dxfId="2618" priority="4">
      <formula>F227&lt;0</formula>
    </cfRule>
  </conditionalFormatting>
  <conditionalFormatting sqref="H234 F234">
    <cfRule type="expression" dxfId="2617" priority="1">
      <formula>F234&gt;0</formula>
    </cfRule>
    <cfRule type="expression" dxfId="261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5" priority="31">
      <formula>F60&gt;0</formula>
    </cfRule>
    <cfRule type="expression" dxfId="2614" priority="32">
      <formula>F60&lt;0</formula>
    </cfRule>
  </conditionalFormatting>
  <conditionalFormatting sqref="Q7">
    <cfRule type="expression" dxfId="2613" priority="29">
      <formula>Q7&gt;0</formula>
    </cfRule>
    <cfRule type="expression" dxfId="2612" priority="30">
      <formula>Q7&lt;0</formula>
    </cfRule>
  </conditionalFormatting>
  <conditionalFormatting sqref="Q8">
    <cfRule type="expression" dxfId="2611" priority="27">
      <formula>Q8&gt;0</formula>
    </cfRule>
    <cfRule type="expression" dxfId="2610" priority="28">
      <formula>Q8&lt;0</formula>
    </cfRule>
  </conditionalFormatting>
  <conditionalFormatting sqref="F32:F59">
    <cfRule type="expression" dxfId="2609" priority="25">
      <formula>F32&gt;0</formula>
    </cfRule>
    <cfRule type="expression" dxfId="2608" priority="26">
      <formula>F32&lt;0</formula>
    </cfRule>
  </conditionalFormatting>
  <conditionalFormatting sqref="H32:H59">
    <cfRule type="expression" dxfId="2607" priority="23">
      <formula>H32&gt;0</formula>
    </cfRule>
    <cfRule type="expression" dxfId="2606" priority="24">
      <formula>H32&lt;0</formula>
    </cfRule>
  </conditionalFormatting>
  <conditionalFormatting sqref="Q10">
    <cfRule type="expression" dxfId="2605" priority="21">
      <formula>Q10&gt;0</formula>
    </cfRule>
    <cfRule type="expression" dxfId="2604" priority="22">
      <formula>Q10&lt;0</formula>
    </cfRule>
  </conditionalFormatting>
  <conditionalFormatting sqref="J25:J38">
    <cfRule type="expression" dxfId="2603" priority="19">
      <formula>J25&gt;0</formula>
    </cfRule>
    <cfRule type="expression" dxfId="2602" priority="20">
      <formula>J25&lt;0</formula>
    </cfRule>
  </conditionalFormatting>
  <conditionalFormatting sqref="K25:K38">
    <cfRule type="expression" dxfId="2601" priority="17">
      <formula>K25&gt;0</formula>
    </cfRule>
    <cfRule type="expression" dxfId="2600" priority="18">
      <formula>K25&lt;0</formula>
    </cfRule>
  </conditionalFormatting>
  <conditionalFormatting sqref="L25:L38">
    <cfRule type="expression" dxfId="2599" priority="15">
      <formula>L25&gt;0</formula>
    </cfRule>
    <cfRule type="expression" dxfId="2598" priority="16">
      <formula>L25&lt;0</formula>
    </cfRule>
  </conditionalFormatting>
  <conditionalFormatting sqref="F89:F110">
    <cfRule type="expression" dxfId="2597" priority="13">
      <formula>F89&gt;0</formula>
    </cfRule>
    <cfRule type="expression" dxfId="2596" priority="14">
      <formula>F89&lt;0</formula>
    </cfRule>
  </conditionalFormatting>
  <conditionalFormatting sqref="H89:H110">
    <cfRule type="expression" dxfId="2595" priority="11">
      <formula>H89&gt;0</formula>
    </cfRule>
    <cfRule type="expression" dxfId="2594" priority="12">
      <formula>H89&lt;0</formula>
    </cfRule>
  </conditionalFormatting>
  <conditionalFormatting sqref="J89:J102">
    <cfRule type="expression" dxfId="2593" priority="9">
      <formula>J89&gt;0</formula>
    </cfRule>
    <cfRule type="expression" dxfId="2592" priority="10">
      <formula>J89&lt;0</formula>
    </cfRule>
  </conditionalFormatting>
  <conditionalFormatting sqref="K89:K102">
    <cfRule type="expression" dxfId="2591" priority="7">
      <formula>K89&gt;0</formula>
    </cfRule>
    <cfRule type="expression" dxfId="2590" priority="8">
      <formula>K89&lt;0</formula>
    </cfRule>
  </conditionalFormatting>
  <conditionalFormatting sqref="L89:L102">
    <cfRule type="expression" dxfId="2589" priority="5">
      <formula>L89&gt;0</formula>
    </cfRule>
    <cfRule type="expression" dxfId="2588" priority="6">
      <formula>L89&lt;0</formula>
    </cfRule>
  </conditionalFormatting>
  <conditionalFormatting sqref="F25:F31">
    <cfRule type="expression" dxfId="2587" priority="3">
      <formula>F25&gt;0</formula>
    </cfRule>
    <cfRule type="expression" dxfId="2586" priority="4">
      <formula>F25&lt;0</formula>
    </cfRule>
  </conditionalFormatting>
  <conditionalFormatting sqref="H25:H31">
    <cfRule type="expression" dxfId="2585" priority="1">
      <formula>H25&gt;0</formula>
    </cfRule>
    <cfRule type="expression" dxfId="258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3" priority="43">
      <formula>F33&gt;0</formula>
    </cfRule>
    <cfRule type="expression" dxfId="2582" priority="44">
      <formula>F33&lt;0</formula>
    </cfRule>
  </conditionalFormatting>
  <conditionalFormatting sqref="Q7">
    <cfRule type="expression" dxfId="2581" priority="41">
      <formula>Q7&gt;0</formula>
    </cfRule>
    <cfRule type="expression" dxfId="2580" priority="42">
      <formula>Q7&lt;0</formula>
    </cfRule>
  </conditionalFormatting>
  <conditionalFormatting sqref="Q8">
    <cfRule type="expression" dxfId="2579" priority="39">
      <formula>Q8&gt;0</formula>
    </cfRule>
    <cfRule type="expression" dxfId="2578" priority="40">
      <formula>Q8&lt;0</formula>
    </cfRule>
  </conditionalFormatting>
  <conditionalFormatting sqref="F29 F32">
    <cfRule type="expression" dxfId="2577" priority="37">
      <formula>F29&gt;0</formula>
    </cfRule>
    <cfRule type="expression" dxfId="2576" priority="38">
      <formula>F29&lt;0</formula>
    </cfRule>
  </conditionalFormatting>
  <conditionalFormatting sqref="H29 H32">
    <cfRule type="expression" dxfId="2575" priority="35">
      <formula>H29&gt;0</formula>
    </cfRule>
    <cfRule type="expression" dxfId="2574" priority="36">
      <formula>H29&lt;0</formula>
    </cfRule>
  </conditionalFormatting>
  <conditionalFormatting sqref="F30:F31">
    <cfRule type="expression" dxfId="2573" priority="33">
      <formula>F30&gt;0</formula>
    </cfRule>
    <cfRule type="expression" dxfId="2572" priority="34">
      <formula>F30&lt;0</formula>
    </cfRule>
  </conditionalFormatting>
  <conditionalFormatting sqref="H30:H31">
    <cfRule type="expression" dxfId="2571" priority="31">
      <formula>H30&gt;0</formula>
    </cfRule>
    <cfRule type="expression" dxfId="2570" priority="32">
      <formula>H30&lt;0</formula>
    </cfRule>
  </conditionalFormatting>
  <conditionalFormatting sqref="F105:F140 H105:H140">
    <cfRule type="expression" dxfId="2569" priority="29">
      <formula>F105&gt;0</formula>
    </cfRule>
    <cfRule type="expression" dxfId="2568" priority="30">
      <formula>F105&lt;0</formula>
    </cfRule>
  </conditionalFormatting>
  <conditionalFormatting sqref="F96:F99">
    <cfRule type="expression" dxfId="2567" priority="27">
      <formula>F96&gt;0</formula>
    </cfRule>
    <cfRule type="expression" dxfId="2566" priority="28">
      <formula>F96&lt;0</formula>
    </cfRule>
  </conditionalFormatting>
  <conditionalFormatting sqref="H96:H99">
    <cfRule type="expression" dxfId="2565" priority="25">
      <formula>H96&gt;0</formula>
    </cfRule>
    <cfRule type="expression" dxfId="2564" priority="26">
      <formula>H96&lt;0</formula>
    </cfRule>
  </conditionalFormatting>
  <conditionalFormatting sqref="F25:F28">
    <cfRule type="expression" dxfId="2563" priority="19">
      <formula>F25&gt;0</formula>
    </cfRule>
    <cfRule type="expression" dxfId="2562" priority="20">
      <formula>F25&lt;0</formula>
    </cfRule>
  </conditionalFormatting>
  <conditionalFormatting sqref="H25:H28">
    <cfRule type="expression" dxfId="2561" priority="17">
      <formula>H25&gt;0</formula>
    </cfRule>
    <cfRule type="expression" dxfId="2560" priority="18">
      <formula>H25&lt;0</formula>
    </cfRule>
  </conditionalFormatting>
  <conditionalFormatting sqref="J27">
    <cfRule type="expression" dxfId="2559" priority="15">
      <formula>J27&gt;0</formula>
    </cfRule>
    <cfRule type="expression" dxfId="2558" priority="16">
      <formula>J27&lt;0</formula>
    </cfRule>
  </conditionalFormatting>
  <conditionalFormatting sqref="F104">
    <cfRule type="expression" dxfId="2557" priority="13">
      <formula>F104&gt;0</formula>
    </cfRule>
    <cfRule type="expression" dxfId="2556" priority="14">
      <formula>F104&lt;0</formula>
    </cfRule>
  </conditionalFormatting>
  <conditionalFormatting sqref="H104">
    <cfRule type="expression" dxfId="2555" priority="11">
      <formula>H104&gt;0</formula>
    </cfRule>
    <cfRule type="expression" dxfId="2554" priority="12">
      <formula>H104&lt;0</formula>
    </cfRule>
  </conditionalFormatting>
  <conditionalFormatting sqref="F100:F103">
    <cfRule type="expression" dxfId="2553" priority="9">
      <formula>F100&gt;0</formula>
    </cfRule>
    <cfRule type="expression" dxfId="2552" priority="10">
      <formula>F100&lt;0</formula>
    </cfRule>
  </conditionalFormatting>
  <conditionalFormatting sqref="H100:H103">
    <cfRule type="expression" dxfId="2551" priority="7">
      <formula>H100&gt;0</formula>
    </cfRule>
    <cfRule type="expression" dxfId="2550" priority="8">
      <formula>H100&lt;0</formula>
    </cfRule>
  </conditionalFormatting>
  <conditionalFormatting sqref="J102">
    <cfRule type="expression" dxfId="2549" priority="5">
      <formula>J102&gt;0</formula>
    </cfRule>
    <cfRule type="expression" dxfId="2548" priority="6">
      <formula>J102&lt;0</formula>
    </cfRule>
  </conditionalFormatting>
  <conditionalFormatting sqref="Q10">
    <cfRule type="expression" dxfId="2547" priority="3">
      <formula>Q10&gt;0</formula>
    </cfRule>
    <cfRule type="expression" dxfId="2546" priority="4">
      <formula>Q10&lt;0</formula>
    </cfRule>
  </conditionalFormatting>
  <conditionalFormatting sqref="M71">
    <cfRule type="expression" dxfId="2545" priority="1">
      <formula>M71&gt;0</formula>
    </cfRule>
    <cfRule type="expression" dxfId="254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3" priority="33">
      <formula>F34&gt;0</formula>
    </cfRule>
    <cfRule type="expression" dxfId="2542" priority="34">
      <formula>F34&lt;0</formula>
    </cfRule>
  </conditionalFormatting>
  <conditionalFormatting sqref="Q7">
    <cfRule type="expression" dxfId="2541" priority="31">
      <formula>Q7&gt;0</formula>
    </cfRule>
    <cfRule type="expression" dxfId="2540" priority="32">
      <formula>Q7&lt;0</formula>
    </cfRule>
  </conditionalFormatting>
  <conditionalFormatting sqref="Q8">
    <cfRule type="expression" dxfId="2539" priority="29">
      <formula>Q8&gt;0</formula>
    </cfRule>
    <cfRule type="expression" dxfId="2538" priority="30">
      <formula>Q8&lt;0</formula>
    </cfRule>
  </conditionalFormatting>
  <conditionalFormatting sqref="F27:F33">
    <cfRule type="expression" dxfId="2537" priority="27">
      <formula>F27&gt;0</formula>
    </cfRule>
    <cfRule type="expression" dxfId="2536" priority="28">
      <formula>F27&lt;0</formula>
    </cfRule>
  </conditionalFormatting>
  <conditionalFormatting sqref="H27:H33">
    <cfRule type="expression" dxfId="2535" priority="25">
      <formula>H27&gt;0</formula>
    </cfRule>
    <cfRule type="expression" dxfId="2534" priority="26">
      <formula>H27&lt;0</formula>
    </cfRule>
  </conditionalFormatting>
  <conditionalFormatting sqref="M46">
    <cfRule type="expression" dxfId="2533" priority="23">
      <formula>M46&gt;0</formula>
    </cfRule>
    <cfRule type="expression" dxfId="2532" priority="24">
      <formula>M46&lt;0</formula>
    </cfRule>
  </conditionalFormatting>
  <conditionalFormatting sqref="F79:F87 H79:H87">
    <cfRule type="expression" dxfId="2531" priority="21">
      <formula>F79&gt;0</formula>
    </cfRule>
    <cfRule type="expression" dxfId="2530" priority="22">
      <formula>F79&lt;0</formula>
    </cfRule>
  </conditionalFormatting>
  <conditionalFormatting sqref="F73 F77:F78">
    <cfRule type="expression" dxfId="2529" priority="19">
      <formula>F73&gt;0</formula>
    </cfRule>
    <cfRule type="expression" dxfId="2528" priority="20">
      <formula>F73&lt;0</formula>
    </cfRule>
  </conditionalFormatting>
  <conditionalFormatting sqref="H73 H77:H78">
    <cfRule type="expression" dxfId="2527" priority="17">
      <formula>H73&gt;0</formula>
    </cfRule>
    <cfRule type="expression" dxfId="2526" priority="18">
      <formula>H73&lt;0</formula>
    </cfRule>
  </conditionalFormatting>
  <conditionalFormatting sqref="F70:F72">
    <cfRule type="expression" dxfId="2525" priority="15">
      <formula>F70&gt;0</formula>
    </cfRule>
    <cfRule type="expression" dxfId="2524" priority="16">
      <formula>F70&lt;0</formula>
    </cfRule>
  </conditionalFormatting>
  <conditionalFormatting sqref="H70:H72">
    <cfRule type="expression" dxfId="2523" priority="13">
      <formula>H70&gt;0</formula>
    </cfRule>
    <cfRule type="expression" dxfId="2522" priority="14">
      <formula>H70&lt;0</formula>
    </cfRule>
  </conditionalFormatting>
  <conditionalFormatting sqref="F25:F26">
    <cfRule type="expression" dxfId="2521" priority="11">
      <formula>F25&gt;0</formula>
    </cfRule>
    <cfRule type="expression" dxfId="2520" priority="12">
      <formula>F25&lt;0</formula>
    </cfRule>
  </conditionalFormatting>
  <conditionalFormatting sqref="H25:H26">
    <cfRule type="expression" dxfId="2519" priority="9">
      <formula>H25&gt;0</formula>
    </cfRule>
    <cfRule type="expression" dxfId="2518" priority="10">
      <formula>H25&lt;0</formula>
    </cfRule>
  </conditionalFormatting>
  <conditionalFormatting sqref="F76">
    <cfRule type="expression" dxfId="2517" priority="7">
      <formula>F76&gt;0</formula>
    </cfRule>
    <cfRule type="expression" dxfId="2516" priority="8">
      <formula>F76&lt;0</formula>
    </cfRule>
  </conditionalFormatting>
  <conditionalFormatting sqref="H76">
    <cfRule type="expression" dxfId="2515" priority="5">
      <formula>H76&gt;0</formula>
    </cfRule>
    <cfRule type="expression" dxfId="2514" priority="6">
      <formula>H76&lt;0</formula>
    </cfRule>
  </conditionalFormatting>
  <conditionalFormatting sqref="F74:F75">
    <cfRule type="expression" dxfId="2513" priority="3">
      <formula>F74&gt;0</formula>
    </cfRule>
    <cfRule type="expression" dxfId="2512" priority="4">
      <formula>F74&lt;0</formula>
    </cfRule>
  </conditionalFormatting>
  <conditionalFormatting sqref="H74:H75">
    <cfRule type="expression" dxfId="2511" priority="1">
      <formula>H74&gt;0</formula>
    </cfRule>
    <cfRule type="expression" dxfId="251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9" priority="43">
      <formula>F54&gt;0</formula>
    </cfRule>
    <cfRule type="expression" dxfId="2508" priority="44">
      <formula>F54&lt;0</formula>
    </cfRule>
  </conditionalFormatting>
  <conditionalFormatting sqref="Q7">
    <cfRule type="expression" dxfId="2507" priority="41">
      <formula>Q7&gt;0</formula>
    </cfRule>
    <cfRule type="expression" dxfId="2506" priority="42">
      <formula>Q7&lt;0</formula>
    </cfRule>
  </conditionalFormatting>
  <conditionalFormatting sqref="Q8">
    <cfRule type="expression" dxfId="2505" priority="39">
      <formula>Q8&gt;0</formula>
    </cfRule>
    <cfRule type="expression" dxfId="2504" priority="40">
      <formula>Q8&lt;0</formula>
    </cfRule>
  </conditionalFormatting>
  <conditionalFormatting sqref="F33:F36 F38:F53">
    <cfRule type="expression" dxfId="2503" priority="37">
      <formula>F33&gt;0</formula>
    </cfRule>
    <cfRule type="expression" dxfId="2502" priority="38">
      <formula>F33&lt;0</formula>
    </cfRule>
  </conditionalFormatting>
  <conditionalFormatting sqref="H33:H36 H38:H53">
    <cfRule type="expression" dxfId="2501" priority="35">
      <formula>H33&gt;0</formula>
    </cfRule>
    <cfRule type="expression" dxfId="2500" priority="36">
      <formula>H33&lt;0</formula>
    </cfRule>
  </conditionalFormatting>
  <conditionalFormatting sqref="Q10">
    <cfRule type="expression" dxfId="2499" priority="33">
      <formula>Q10&gt;0</formula>
    </cfRule>
    <cfRule type="expression" dxfId="2498" priority="34">
      <formula>Q10&lt;0</formula>
    </cfRule>
  </conditionalFormatting>
  <conditionalFormatting sqref="J25:J37">
    <cfRule type="expression" dxfId="2497" priority="31">
      <formula>J25&gt;0</formula>
    </cfRule>
    <cfRule type="expression" dxfId="2496" priority="32">
      <formula>J25&lt;0</formula>
    </cfRule>
  </conditionalFormatting>
  <conditionalFormatting sqref="K25:K38">
    <cfRule type="expression" dxfId="2495" priority="29">
      <formula>K25&gt;0</formula>
    </cfRule>
    <cfRule type="expression" dxfId="2494" priority="30">
      <formula>K25&lt;0</formula>
    </cfRule>
  </conditionalFormatting>
  <conditionalFormatting sqref="L25">
    <cfRule type="expression" dxfId="2493" priority="27">
      <formula>L25&gt;0</formula>
    </cfRule>
    <cfRule type="expression" dxfId="2492" priority="28">
      <formula>L25&lt;0</formula>
    </cfRule>
  </conditionalFormatting>
  <conditionalFormatting sqref="F89:F110">
    <cfRule type="expression" dxfId="2491" priority="25">
      <formula>F89&gt;0</formula>
    </cfRule>
    <cfRule type="expression" dxfId="2490" priority="26">
      <formula>F89&lt;0</formula>
    </cfRule>
  </conditionalFormatting>
  <conditionalFormatting sqref="H89:H110">
    <cfRule type="expression" dxfId="2489" priority="23">
      <formula>H89&gt;0</formula>
    </cfRule>
    <cfRule type="expression" dxfId="2488" priority="24">
      <formula>H89&lt;0</formula>
    </cfRule>
  </conditionalFormatting>
  <conditionalFormatting sqref="J89:J102">
    <cfRule type="expression" dxfId="2487" priority="21">
      <formula>J89&gt;0</formula>
    </cfRule>
    <cfRule type="expression" dxfId="2486" priority="22">
      <formula>J89&lt;0</formula>
    </cfRule>
  </conditionalFormatting>
  <conditionalFormatting sqref="K89:K102">
    <cfRule type="expression" dxfId="2485" priority="19">
      <formula>K89&gt;0</formula>
    </cfRule>
    <cfRule type="expression" dxfId="2484" priority="20">
      <formula>K89&lt;0</formula>
    </cfRule>
  </conditionalFormatting>
  <conditionalFormatting sqref="L89:L102">
    <cfRule type="expression" dxfId="2483" priority="17">
      <formula>L89&gt;0</formula>
    </cfRule>
    <cfRule type="expression" dxfId="2482" priority="18">
      <formula>L89&lt;0</formula>
    </cfRule>
  </conditionalFormatting>
  <conditionalFormatting sqref="F29:F32">
    <cfRule type="expression" dxfId="2481" priority="15">
      <formula>F29&gt;0</formula>
    </cfRule>
    <cfRule type="expression" dxfId="2480" priority="16">
      <formula>F29&lt;0</formula>
    </cfRule>
  </conditionalFormatting>
  <conditionalFormatting sqref="H29:H32">
    <cfRule type="expression" dxfId="2479" priority="13">
      <formula>H29&gt;0</formula>
    </cfRule>
    <cfRule type="expression" dxfId="2478" priority="14">
      <formula>H29&lt;0</formula>
    </cfRule>
  </conditionalFormatting>
  <conditionalFormatting sqref="F25:F28">
    <cfRule type="expression" dxfId="2477" priority="11">
      <formula>F25&gt;0</formula>
    </cfRule>
    <cfRule type="expression" dxfId="2476" priority="12">
      <formula>F25&lt;0</formula>
    </cfRule>
  </conditionalFormatting>
  <conditionalFormatting sqref="H25:H28">
    <cfRule type="expression" dxfId="2475" priority="9">
      <formula>H25&gt;0</formula>
    </cfRule>
    <cfRule type="expression" dxfId="2474" priority="10">
      <formula>H25&lt;0</formula>
    </cfRule>
  </conditionalFormatting>
  <conditionalFormatting sqref="F37">
    <cfRule type="expression" dxfId="2473" priority="7">
      <formula>F37&gt;0</formula>
    </cfRule>
    <cfRule type="expression" dxfId="2472" priority="8">
      <formula>F37&lt;0</formula>
    </cfRule>
  </conditionalFormatting>
  <conditionalFormatting sqref="H37">
    <cfRule type="expression" dxfId="2471" priority="5">
      <formula>H37&gt;0</formula>
    </cfRule>
    <cfRule type="expression" dxfId="2470" priority="6">
      <formula>H37&lt;0</formula>
    </cfRule>
  </conditionalFormatting>
  <conditionalFormatting sqref="J49">
    <cfRule type="expression" dxfId="2469" priority="3">
      <formula>J49&gt;0</formula>
    </cfRule>
    <cfRule type="expression" dxfId="2468" priority="4">
      <formula>J49&lt;0</formula>
    </cfRule>
  </conditionalFormatting>
  <conditionalFormatting sqref="J38:J48">
    <cfRule type="expression" dxfId="2467" priority="1">
      <formula>J38&gt;0</formula>
    </cfRule>
    <cfRule type="expression" dxfId="2466"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5" priority="96">
      <formula>F24&gt;0</formula>
    </cfRule>
    <cfRule type="expression" dxfId="246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3" priority="79">
      <formula>F30&gt;0</formula>
    </cfRule>
    <cfRule type="expression" dxfId="2462" priority="80">
      <formula>F30&lt;0</formula>
    </cfRule>
  </conditionalFormatting>
  <conditionalFormatting sqref="H43 H30:H33">
    <cfRule type="expression" dxfId="2461" priority="77">
      <formula>H30&gt;0</formula>
    </cfRule>
    <cfRule type="expression" dxfId="2460"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9" priority="59">
      <formula>F115&gt;0</formula>
    </cfRule>
    <cfRule type="expression" dxfId="2458" priority="60">
      <formula>F115&lt;0</formula>
    </cfRule>
  </conditionalFormatting>
  <conditionalFormatting sqref="F112:F114">
    <cfRule type="expression" dxfId="2457" priority="57">
      <formula>F112&gt;0</formula>
    </cfRule>
    <cfRule type="expression" dxfId="2456" priority="58">
      <formula>F112&lt;0</formula>
    </cfRule>
  </conditionalFormatting>
  <conditionalFormatting sqref="H112:I112">
    <cfRule type="expression" dxfId="2455" priority="55">
      <formula>H112&gt;0</formula>
    </cfRule>
    <cfRule type="expression" dxfId="2454" priority="56">
      <formula>H112&lt;0</formula>
    </cfRule>
  </conditionalFormatting>
  <conditionalFormatting sqref="H113:I113">
    <cfRule type="expression" dxfId="2453" priority="53">
      <formula>H113&gt;0</formula>
    </cfRule>
    <cfRule type="expression" dxfId="2452" priority="54">
      <formula>H113&lt;0</formula>
    </cfRule>
  </conditionalFormatting>
  <conditionalFormatting sqref="H114:I114">
    <cfRule type="expression" dxfId="2451" priority="51">
      <formula>H114&gt;0</formula>
    </cfRule>
    <cfRule type="expression" dxfId="2450" priority="52">
      <formula>H114&lt;0</formula>
    </cfRule>
  </conditionalFormatting>
  <conditionalFormatting sqref="F105:F111">
    <cfRule type="expression" dxfId="2449" priority="49">
      <formula>F105&gt;0</formula>
    </cfRule>
    <cfRule type="expression" dxfId="2448" priority="50">
      <formula>F105&lt;0</formula>
    </cfRule>
  </conditionalFormatting>
  <conditionalFormatting sqref="H105:I111">
    <cfRule type="expression" dxfId="2447" priority="47">
      <formula>H105&gt;0</formula>
    </cfRule>
    <cfRule type="expression" dxfId="2446" priority="48">
      <formula>H105&lt;0</formula>
    </cfRule>
  </conditionalFormatting>
  <conditionalFormatting sqref="I117 F117:F119">
    <cfRule type="expression" dxfId="2445" priority="45">
      <formula>F117&gt;0</formula>
    </cfRule>
    <cfRule type="expression" dxfId="2444" priority="46">
      <formula>F117&lt;0</formula>
    </cfRule>
  </conditionalFormatting>
  <conditionalFormatting sqref="F189:F196 H189:H196">
    <cfRule type="expression" dxfId="2443" priority="43">
      <formula>F189&gt;0</formula>
    </cfRule>
    <cfRule type="expression" dxfId="2442" priority="44">
      <formula>F189&lt;0</formula>
    </cfRule>
  </conditionalFormatting>
  <conditionalFormatting sqref="H202 F202">
    <cfRule type="expression" dxfId="2441" priority="41">
      <formula>F202&gt;0</formula>
    </cfRule>
    <cfRule type="expression" dxfId="2440" priority="42">
      <formula>F202&lt;0</formula>
    </cfRule>
  </conditionalFormatting>
  <conditionalFormatting sqref="I204">
    <cfRule type="expression" dxfId="2439" priority="39">
      <formula>I204&gt;0</formula>
    </cfRule>
    <cfRule type="expression" dxfId="2438" priority="40">
      <formula>I204&lt;0</formula>
    </cfRule>
  </conditionalFormatting>
  <conditionalFormatting sqref="H204 F204">
    <cfRule type="expression" dxfId="2437" priority="37">
      <formula>F204&gt;0</formula>
    </cfRule>
    <cfRule type="expression" dxfId="2436" priority="38">
      <formula>F204&lt;0</formula>
    </cfRule>
  </conditionalFormatting>
  <conditionalFormatting sqref="M54">
    <cfRule type="expression" dxfId="2435" priority="35">
      <formula>M54&gt;0</formula>
    </cfRule>
    <cfRule type="expression" dxfId="2434" priority="36">
      <formula>M54&lt;0</formula>
    </cfRule>
  </conditionalFormatting>
  <conditionalFormatting sqref="K39:K49">
    <cfRule type="expression" dxfId="2433" priority="33">
      <formula>K39&gt;0</formula>
    </cfRule>
    <cfRule type="expression" dxfId="2432" priority="34">
      <formula>K39&lt;0</formula>
    </cfRule>
  </conditionalFormatting>
  <conditionalFormatting sqref="Q10">
    <cfRule type="expression" dxfId="2431" priority="31">
      <formula>Q10&gt;0</formula>
    </cfRule>
    <cfRule type="expression" dxfId="2430" priority="32">
      <formula>Q10&lt;0</formula>
    </cfRule>
  </conditionalFormatting>
  <conditionalFormatting sqref="Z10">
    <cfRule type="expression" dxfId="2429" priority="29">
      <formula>Z10&gt;0</formula>
    </cfRule>
    <cfRule type="expression" dxfId="2428" priority="30">
      <formula>Z10&lt;0</formula>
    </cfRule>
  </conditionalFormatting>
  <conditionalFormatting sqref="AA10:AE10">
    <cfRule type="expression" dxfId="2427" priority="27">
      <formula>AA10&gt;0</formula>
    </cfRule>
    <cfRule type="expression" dxfId="2426" priority="28">
      <formula>AA10&lt;0</formula>
    </cfRule>
  </conditionalFormatting>
  <conditionalFormatting sqref="Z24">
    <cfRule type="expression" dxfId="2425" priority="25">
      <formula>Z24&gt;0</formula>
    </cfRule>
    <cfRule type="expression" dxfId="2424" priority="26">
      <formula>Z24&lt;0</formula>
    </cfRule>
  </conditionalFormatting>
  <conditionalFormatting sqref="AF10:AG10">
    <cfRule type="expression" dxfId="2423" priority="17">
      <formula>AF10&gt;0</formula>
    </cfRule>
    <cfRule type="expression" dxfId="2422" priority="18">
      <formula>AF10&lt;0</formula>
    </cfRule>
  </conditionalFormatting>
  <conditionalFormatting sqref="H222:I222 H225:I225 I208:I209 H211 H212:I212 H214:I214 H213 H215:H216 F211:F219 H217:I218 H219 H221 H223:H224 F221:F225">
    <cfRule type="expression" dxfId="2421" priority="15">
      <formula>F208&gt;0</formula>
    </cfRule>
    <cfRule type="expression" dxfId="2420" priority="16">
      <formula>F208&lt;0</formula>
    </cfRule>
  </conditionalFormatting>
  <conditionalFormatting sqref="F220 F207:F210">
    <cfRule type="expression" dxfId="2419" priority="13">
      <formula>F207&gt;0</formula>
    </cfRule>
    <cfRule type="expression" dxfId="2418" priority="14">
      <formula>F207&lt;0</formula>
    </cfRule>
  </conditionalFormatting>
  <conditionalFormatting sqref="H207:I207 H220 H208:H210">
    <cfRule type="expression" dxfId="2417" priority="11">
      <formula>H207&gt;0</formula>
    </cfRule>
    <cfRule type="expression" dxfId="2416" priority="12">
      <formula>H207&lt;0</formula>
    </cfRule>
  </conditionalFormatting>
  <conditionalFormatting sqref="K210:K225">
    <cfRule type="expression" dxfId="2415" priority="9">
      <formula>K210&gt;0</formula>
    </cfRule>
    <cfRule type="expression" dxfId="2414" priority="10">
      <formula>K210&lt;0</formula>
    </cfRule>
  </conditionalFormatting>
  <conditionalFormatting sqref="K31">
    <cfRule type="expression" dxfId="2413" priority="7">
      <formula>K31&gt;0</formula>
    </cfRule>
    <cfRule type="expression" dxfId="2412" priority="8">
      <formula>K31&lt;0</formula>
    </cfRule>
  </conditionalFormatting>
  <conditionalFormatting sqref="K32:K38">
    <cfRule type="expression" dxfId="2411" priority="5">
      <formula>K32&gt;0</formula>
    </cfRule>
    <cfRule type="expression" dxfId="2410" priority="6">
      <formula>K32&lt;0</formula>
    </cfRule>
  </conditionalFormatting>
  <conditionalFormatting sqref="Q7">
    <cfRule type="expression" dxfId="2409" priority="3">
      <formula>Q7&gt;0</formula>
    </cfRule>
    <cfRule type="expression" dxfId="2408" priority="4">
      <formula>Q7&lt;0</formula>
    </cfRule>
  </conditionalFormatting>
  <conditionalFormatting sqref="Q8">
    <cfRule type="expression" dxfId="2407" priority="1">
      <formula>Q8&gt;0</formula>
    </cfRule>
    <cfRule type="expression" dxfId="240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5" priority="41">
      <formula>F60&gt;0</formula>
    </cfRule>
    <cfRule type="expression" dxfId="2404" priority="42">
      <formula>F60&lt;0</formula>
    </cfRule>
  </conditionalFormatting>
  <conditionalFormatting sqref="Q7">
    <cfRule type="expression" dxfId="2403" priority="39">
      <formula>Q7&gt;0</formula>
    </cfRule>
    <cfRule type="expression" dxfId="2402" priority="40">
      <formula>Q7&lt;0</formula>
    </cfRule>
  </conditionalFormatting>
  <conditionalFormatting sqref="Q8">
    <cfRule type="expression" dxfId="2401" priority="37">
      <formula>Q8&gt;0</formula>
    </cfRule>
    <cfRule type="expression" dxfId="2400" priority="38">
      <formula>Q8&lt;0</formula>
    </cfRule>
  </conditionalFormatting>
  <conditionalFormatting sqref="F25:F29 F34:F59">
    <cfRule type="expression" dxfId="2399" priority="35">
      <formula>F25&gt;0</formula>
    </cfRule>
    <cfRule type="expression" dxfId="2398" priority="36">
      <formula>F25&lt;0</formula>
    </cfRule>
  </conditionalFormatting>
  <conditionalFormatting sqref="H25:H29 H34:H59">
    <cfRule type="expression" dxfId="2397" priority="33">
      <formula>H25&gt;0</formula>
    </cfRule>
    <cfRule type="expression" dxfId="2396" priority="34">
      <formula>H25&lt;0</formula>
    </cfRule>
  </conditionalFormatting>
  <conditionalFormatting sqref="F89:F110">
    <cfRule type="expression" dxfId="2395" priority="31">
      <formula>F89&gt;0</formula>
    </cfRule>
    <cfRule type="expression" dxfId="2394" priority="32">
      <formula>F89&lt;0</formula>
    </cfRule>
  </conditionalFormatting>
  <conditionalFormatting sqref="H89:H110">
    <cfRule type="expression" dxfId="2393" priority="29">
      <formula>H89&gt;0</formula>
    </cfRule>
    <cfRule type="expression" dxfId="2392" priority="30">
      <formula>H89&lt;0</formula>
    </cfRule>
  </conditionalFormatting>
  <conditionalFormatting sqref="Q10">
    <cfRule type="expression" dxfId="2391" priority="27">
      <formula>Q10&gt;0</formula>
    </cfRule>
    <cfRule type="expression" dxfId="2390" priority="28">
      <formula>Q10&lt;0</formula>
    </cfRule>
  </conditionalFormatting>
  <conditionalFormatting sqref="J25:J32 J34:J38">
    <cfRule type="expression" dxfId="2389" priority="25">
      <formula>J25&gt;0</formula>
    </cfRule>
    <cfRule type="expression" dxfId="2388" priority="26">
      <formula>J25&lt;0</formula>
    </cfRule>
  </conditionalFormatting>
  <conditionalFormatting sqref="K25:K30">
    <cfRule type="expression" dxfId="2387" priority="23">
      <formula>K25&gt;0</formula>
    </cfRule>
    <cfRule type="expression" dxfId="2386" priority="24">
      <formula>K25&lt;0</formula>
    </cfRule>
  </conditionalFormatting>
  <conditionalFormatting sqref="L25:L38">
    <cfRule type="expression" dxfId="2385" priority="21">
      <formula>L25&gt;0</formula>
    </cfRule>
    <cfRule type="expression" dxfId="2384" priority="22">
      <formula>L25&lt;0</formula>
    </cfRule>
  </conditionalFormatting>
  <conditionalFormatting sqref="F30:F33">
    <cfRule type="expression" dxfId="2383" priority="19">
      <formula>F30&gt;0</formula>
    </cfRule>
    <cfRule type="expression" dxfId="2382" priority="20">
      <formula>F30&lt;0</formula>
    </cfRule>
  </conditionalFormatting>
  <conditionalFormatting sqref="H30:H33">
    <cfRule type="expression" dxfId="2381" priority="17">
      <formula>H30&gt;0</formula>
    </cfRule>
    <cfRule type="expression" dxfId="2380" priority="18">
      <formula>H30&lt;0</formula>
    </cfRule>
  </conditionalFormatting>
  <conditionalFormatting sqref="L39:L44">
    <cfRule type="expression" dxfId="2379" priority="9">
      <formula>L39&gt;0</formula>
    </cfRule>
    <cfRule type="expression" dxfId="2378" priority="10">
      <formula>L39&lt;0</formula>
    </cfRule>
  </conditionalFormatting>
  <conditionalFormatting sqref="L45:L46">
    <cfRule type="expression" dxfId="2377" priority="7">
      <formula>L45&gt;0</formula>
    </cfRule>
    <cfRule type="expression" dxfId="2376" priority="8">
      <formula>L45&lt;0</formula>
    </cfRule>
  </conditionalFormatting>
  <conditionalFormatting sqref="L47">
    <cfRule type="expression" dxfId="2375" priority="5">
      <formula>L47&gt;0</formula>
    </cfRule>
    <cfRule type="expression" dxfId="2374" priority="6">
      <formula>L47&lt;0</formula>
    </cfRule>
  </conditionalFormatting>
  <conditionalFormatting sqref="L51">
    <cfRule type="expression" dxfId="2373" priority="3">
      <formula>L51&gt;0</formula>
    </cfRule>
    <cfRule type="expression" dxfId="2372" priority="4">
      <formula>L51&lt;0</formula>
    </cfRule>
  </conditionalFormatting>
  <conditionalFormatting sqref="L54">
    <cfRule type="expression" dxfId="2371" priority="1">
      <formula>L54&gt;0</formula>
    </cfRule>
    <cfRule type="expression" dxfId="237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632</v>
      </c>
      <c r="AJ2">
        <f>$Q$2*$Q$4</f>
        <v>4710</v>
      </c>
      <c r="AK2">
        <f ca="1">AJ2*EXP(-$X$2 * AI2/365.25)</f>
        <v>4710</v>
      </c>
      <c r="AM2" s="2">
        <f>Q10</f>
        <v>0</v>
      </c>
      <c r="AO2">
        <f ca="1" xml:space="preserve"> (SUM(AB:AB) - SUM(AE:AE) - SUM(AH:AH) - SUM(AK:AK))/SUM(AB:AB)</f>
        <v>1.2324116538849504E-2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9.42</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4710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-323.81000000000131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-323.81000000000131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-6.4327020686120701E-2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1.6985138004246284E-2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9.9157894736842103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10.362</v>
      </c>
      <c r="W21" s="132"/>
    </row>
    <row r="22" spans="1:34" x14ac:dyDescent="0.25">
      <c r="O22" s="79">
        <v>1.0900000000000001</v>
      </c>
      <c r="P22" s="79">
        <f t="shared" ref="P22:P41" si="12">O22*$Q$4</f>
        <v>10.267800000000001</v>
      </c>
      <c r="W22" s="132"/>
    </row>
    <row r="23" spans="1:34" x14ac:dyDescent="0.25">
      <c r="O23" s="79">
        <v>1.08</v>
      </c>
      <c r="P23" s="79">
        <f t="shared" si="12"/>
        <v>10.1736</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10.0794</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9.9852000000000007</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9.891</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9.7968000000000011</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9.7026000000000003</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9.6083999999999996</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9.5142000000000007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9.42</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9.3257999999999992</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9.2316000000000003</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9.1373999999999995</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9.0431999999999988</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8.9489999999999998</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8.8547999999999991</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8.7606000000000002</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8.6663999999999994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8.5722000000000005</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8.4779999999999998</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9" priority="33">
      <formula>F7&gt;0</formula>
    </cfRule>
    <cfRule type="expression" dxfId="2368" priority="34">
      <formula>F7&lt;0</formula>
    </cfRule>
  </conditionalFormatting>
  <conditionalFormatting sqref="Q8">
    <cfRule type="expression" dxfId="2367" priority="31">
      <formula>Q8&gt;0</formula>
    </cfRule>
    <cfRule type="expression" dxfId="2366" priority="32">
      <formula>Q8&lt;0</formula>
    </cfRule>
  </conditionalFormatting>
  <conditionalFormatting sqref="F25:F30">
    <cfRule type="expression" dxfId="2365" priority="29">
      <formula>F25&gt;0</formula>
    </cfRule>
    <cfRule type="expression" dxfId="2364" priority="30">
      <formula>F25&lt;0</formula>
    </cfRule>
  </conditionalFormatting>
  <conditionalFormatting sqref="H25:H30">
    <cfRule type="expression" dxfId="2363" priority="27">
      <formula>H25&gt;0</formula>
    </cfRule>
    <cfRule type="expression" dxfId="2362" priority="28">
      <formula>H25&lt;0</formula>
    </cfRule>
  </conditionalFormatting>
  <conditionalFormatting sqref="F93:F114">
    <cfRule type="expression" dxfId="2361" priority="25">
      <formula>F93&gt;0</formula>
    </cfRule>
    <cfRule type="expression" dxfId="2360" priority="26">
      <formula>F93&lt;0</formula>
    </cfRule>
  </conditionalFormatting>
  <conditionalFormatting sqref="H93:H114">
    <cfRule type="expression" dxfId="2359" priority="23">
      <formula>H93&gt;0</formula>
    </cfRule>
    <cfRule type="expression" dxfId="2358" priority="24">
      <formula>H93&lt;0</formula>
    </cfRule>
  </conditionalFormatting>
  <conditionalFormatting sqref="Q10">
    <cfRule type="expression" dxfId="2357" priority="21">
      <formula>Q10&gt;0</formula>
    </cfRule>
    <cfRule type="expression" dxfId="2356" priority="22">
      <formula>Q10&lt;0</formula>
    </cfRule>
  </conditionalFormatting>
  <conditionalFormatting sqref="J25:J64">
    <cfRule type="expression" dxfId="2355" priority="19">
      <formula>J25&gt;0</formula>
    </cfRule>
    <cfRule type="expression" dxfId="2354" priority="20">
      <formula>J25&lt;0</formula>
    </cfRule>
  </conditionalFormatting>
  <conditionalFormatting sqref="K25:K38">
    <cfRule type="expression" dxfId="2353" priority="17">
      <formula>K25&gt;0</formula>
    </cfRule>
    <cfRule type="expression" dxfId="2352" priority="18">
      <formula>K25&lt;0</formula>
    </cfRule>
  </conditionalFormatting>
  <conditionalFormatting sqref="L25:L38">
    <cfRule type="expression" dxfId="2351" priority="15">
      <formula>L25&gt;0</formula>
    </cfRule>
    <cfRule type="expression" dxfId="2350"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9" priority="13">
      <formula>F31&gt;0</formula>
    </cfRule>
    <cfRule type="expression" dxfId="2348" priority="14">
      <formula>F31&lt;0</formula>
    </cfRule>
  </conditionalFormatting>
  <conditionalFormatting sqref="H31:H33">
    <cfRule type="expression" dxfId="2347" priority="11">
      <formula>H31&gt;0</formula>
    </cfRule>
    <cfRule type="expression" dxfId="2346" priority="12">
      <formula>H31&lt;0</formula>
    </cfRule>
  </conditionalFormatting>
  <conditionalFormatting sqref="H65:H66 F65:F66">
    <cfRule type="expression" dxfId="2341" priority="5">
      <formula>F65&gt;0</formula>
    </cfRule>
    <cfRule type="expression" dxfId="2340" priority="6">
      <formula>F65&lt;0</formula>
    </cfRule>
  </conditionalFormatting>
  <conditionalFormatting sqref="F63:F64 H63:H64">
    <cfRule type="expression" dxfId="2337" priority="1">
      <formula>F63&gt;0</formula>
    </cfRule>
    <cfRule type="expression" dxfId="233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63.15</v>
      </c>
      <c r="R4" s="420">
        <v>5.4199999999999998E-2</v>
      </c>
      <c r="W4" s="132"/>
    </row>
    <row r="5" spans="1:23" x14ac:dyDescent="0.25">
      <c r="B5" s="70"/>
      <c r="C5" s="4"/>
      <c r="D5" s="3"/>
      <c r="E5" s="3"/>
      <c r="F5" s="3"/>
      <c r="G5" s="70"/>
      <c r="H5" s="159"/>
      <c r="I5" s="3"/>
      <c r="J5" s="3"/>
      <c r="K5" s="3"/>
      <c r="L5" s="4"/>
      <c r="M5" s="4"/>
      <c r="O5" s="11" t="s">
        <v>67</v>
      </c>
      <c r="Q5" s="3">
        <f>Q4*Q2</f>
        <v>6315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2159.4999999999927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1118.7799999999988</v>
      </c>
      <c r="T8" s="1"/>
      <c r="U8" t="s">
        <v>791</v>
      </c>
      <c r="W8" s="132"/>
    </row>
    <row r="9" spans="1:23" x14ac:dyDescent="0.25">
      <c r="G9" s="4"/>
      <c r="H9" s="159"/>
      <c r="I9" s="3"/>
      <c r="J9" s="3"/>
      <c r="K9" s="3"/>
      <c r="L9" s="4"/>
      <c r="M9" s="4"/>
      <c r="O9" s="11" t="s">
        <v>204</v>
      </c>
      <c r="Q9" s="132">
        <f>IF(Q2=0, 0, Q8/Q6)</f>
        <v>0.2153065112716549</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18.464912280701753</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69.465000000000003</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68.833500000000001</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68.201999999999998</v>
      </c>
      <c r="Q19" s="2"/>
      <c r="T19" s="1">
        <v>43228</v>
      </c>
      <c r="U19" t="s">
        <v>82</v>
      </c>
      <c r="W19" s="132"/>
    </row>
    <row r="20" spans="1:23" x14ac:dyDescent="0.25">
      <c r="O20" s="79">
        <v>1.07</v>
      </c>
      <c r="P20" s="79">
        <f t="shared" si="0"/>
        <v>67.570499999999996</v>
      </c>
      <c r="Q20" s="2"/>
      <c r="W20" s="132"/>
    </row>
    <row r="21" spans="1:23" x14ac:dyDescent="0.25">
      <c r="O21" s="79">
        <v>1.06</v>
      </c>
      <c r="P21" s="79">
        <f t="shared" si="0"/>
        <v>66.939000000000007</v>
      </c>
      <c r="Q21" s="2"/>
      <c r="T21" s="1">
        <v>43283</v>
      </c>
      <c r="U21" t="s">
        <v>1118</v>
      </c>
      <c r="W21" s="132"/>
    </row>
    <row r="22" spans="1:23" x14ac:dyDescent="0.25">
      <c r="O22" s="79">
        <v>1.05</v>
      </c>
      <c r="P22" s="79">
        <f t="shared" si="0"/>
        <v>66.307500000000005</v>
      </c>
      <c r="Q22" s="2"/>
      <c r="W22" s="132"/>
    </row>
    <row r="23" spans="1:23" x14ac:dyDescent="0.25">
      <c r="O23" s="79">
        <v>1.04</v>
      </c>
      <c r="P23" s="79">
        <f t="shared" si="0"/>
        <v>65.676000000000002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65.044499999999999</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64.412999999999997</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63.781500000000001</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63.15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62.518499999999996</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61.887</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61.255499999999998</v>
      </c>
      <c r="W30" s="132"/>
    </row>
    <row r="31" spans="1:23" x14ac:dyDescent="0.25">
      <c r="A31" s="4"/>
      <c r="B31" s="162"/>
      <c r="C31" s="10"/>
      <c r="D31" s="39"/>
      <c r="E31" s="39"/>
      <c r="F31" s="39"/>
      <c r="G31" s="39"/>
      <c r="H31" s="177"/>
      <c r="I31" s="39"/>
      <c r="J31" s="39"/>
      <c r="K31" s="39"/>
      <c r="L31" s="39"/>
      <c r="M31" s="39"/>
      <c r="O31" s="79">
        <v>0.96</v>
      </c>
      <c r="P31" s="79">
        <f t="shared" si="0"/>
        <v>60.623999999999995</v>
      </c>
      <c r="W31" s="132"/>
    </row>
    <row r="32" spans="1:23" x14ac:dyDescent="0.25">
      <c r="A32" s="4"/>
      <c r="B32" s="162"/>
      <c r="C32" s="10"/>
      <c r="D32" s="39"/>
      <c r="E32" s="39"/>
      <c r="F32" s="39"/>
      <c r="G32" s="39"/>
      <c r="H32" s="177"/>
      <c r="I32" s="39"/>
      <c r="J32" s="39"/>
      <c r="K32" s="39"/>
      <c r="L32" s="39"/>
      <c r="M32" s="39"/>
      <c r="O32" s="79">
        <v>0.95</v>
      </c>
      <c r="P32" s="79">
        <f t="shared" si="0"/>
        <v>59.992499999999993</v>
      </c>
      <c r="W32" s="132"/>
    </row>
    <row r="33" spans="1:23" x14ac:dyDescent="0.25">
      <c r="A33" s="4"/>
      <c r="B33" s="162"/>
      <c r="C33" s="10"/>
      <c r="D33" s="39"/>
      <c r="E33" s="39"/>
      <c r="F33" s="39"/>
      <c r="G33" s="39"/>
      <c r="H33" s="177"/>
      <c r="I33" s="39"/>
      <c r="J33" s="39"/>
      <c r="K33" s="39"/>
      <c r="L33" s="39"/>
      <c r="M33" s="39"/>
      <c r="O33" s="79">
        <v>0.94</v>
      </c>
      <c r="P33" s="79">
        <f t="shared" si="0"/>
        <v>59.360999999999997</v>
      </c>
      <c r="W33" s="132"/>
    </row>
    <row r="34" spans="1:23" x14ac:dyDescent="0.25">
      <c r="A34" s="4"/>
      <c r="B34" s="162"/>
      <c r="C34" s="10"/>
      <c r="D34" s="39"/>
      <c r="E34" s="39"/>
      <c r="F34" s="39"/>
      <c r="G34" s="39"/>
      <c r="H34" s="177"/>
      <c r="I34" s="39"/>
      <c r="J34" s="39"/>
      <c r="K34" s="39"/>
      <c r="L34" s="39"/>
      <c r="M34" s="39"/>
      <c r="O34" s="79">
        <v>0.93</v>
      </c>
      <c r="P34" s="79">
        <f t="shared" si="0"/>
        <v>58.729500000000002</v>
      </c>
      <c r="W34" s="132"/>
    </row>
    <row r="35" spans="1:23" x14ac:dyDescent="0.25">
      <c r="A35" s="4"/>
      <c r="B35" s="162"/>
      <c r="C35" s="10"/>
      <c r="D35" s="39"/>
      <c r="E35" s="39"/>
      <c r="F35" s="39"/>
      <c r="G35" s="39"/>
      <c r="H35" s="177"/>
      <c r="I35" s="39"/>
      <c r="J35" s="39"/>
      <c r="K35" s="39"/>
      <c r="L35" s="39"/>
      <c r="M35" s="39"/>
      <c r="O35" s="79">
        <v>0.92</v>
      </c>
      <c r="P35" s="79">
        <f t="shared" si="0"/>
        <v>58.097999999999999</v>
      </c>
      <c r="W35" s="132"/>
    </row>
    <row r="36" spans="1:23" x14ac:dyDescent="0.25">
      <c r="A36" s="4"/>
      <c r="B36" s="162"/>
      <c r="C36" s="10"/>
      <c r="D36" s="39"/>
      <c r="E36" s="39"/>
      <c r="F36" s="39"/>
      <c r="G36" s="39"/>
      <c r="H36" s="177"/>
      <c r="I36" s="39"/>
      <c r="J36" s="39"/>
      <c r="K36" s="39"/>
      <c r="L36" s="39"/>
      <c r="M36" s="39"/>
      <c r="O36" s="79">
        <v>0.91</v>
      </c>
      <c r="P36" s="79">
        <f t="shared" si="0"/>
        <v>57.466500000000003</v>
      </c>
      <c r="W36" s="132"/>
    </row>
    <row r="37" spans="1:23" x14ac:dyDescent="0.25">
      <c r="A37" s="4"/>
      <c r="B37" s="162"/>
      <c r="C37" s="10"/>
      <c r="D37" s="39"/>
      <c r="E37" s="39"/>
      <c r="F37" s="39"/>
      <c r="G37" s="39"/>
      <c r="H37" s="177"/>
      <c r="I37" s="39"/>
      <c r="J37" s="39"/>
      <c r="K37" s="39"/>
      <c r="L37" s="39"/>
      <c r="M37" s="39"/>
      <c r="O37" s="79">
        <v>0.9</v>
      </c>
      <c r="P37" s="79">
        <f t="shared" si="0"/>
        <v>56.835000000000001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35" priority="71">
      <formula>Q7&gt;0</formula>
    </cfRule>
    <cfRule type="expression" dxfId="2334" priority="72">
      <formula>Q7&lt;0</formula>
    </cfRule>
  </conditionalFormatting>
  <conditionalFormatting sqref="Q8">
    <cfRule type="expression" dxfId="2333" priority="69">
      <formula>Q8&gt;0</formula>
    </cfRule>
    <cfRule type="expression" dxfId="2332" priority="70">
      <formula>Q8&lt;0</formula>
    </cfRule>
  </conditionalFormatting>
  <conditionalFormatting sqref="F27 F29 F31:F38">
    <cfRule type="expression" dxfId="2331" priority="67">
      <formula>F27&gt;0</formula>
    </cfRule>
    <cfRule type="expression" dxfId="2330" priority="68">
      <formula>F27&lt;0</formula>
    </cfRule>
  </conditionalFormatting>
  <conditionalFormatting sqref="H29:H38">
    <cfRule type="expression" dxfId="2329" priority="65">
      <formula>H29&gt;0</formula>
    </cfRule>
    <cfRule type="expression" dxfId="2328" priority="66">
      <formula>H29&lt;0</formula>
    </cfRule>
  </conditionalFormatting>
  <conditionalFormatting sqref="H25:H27">
    <cfRule type="expression" dxfId="2327" priority="45">
      <formula>H25&gt;0</formula>
    </cfRule>
    <cfRule type="expression" dxfId="2326" priority="46">
      <formula>H25&lt;0</formula>
    </cfRule>
  </conditionalFormatting>
  <conditionalFormatting sqref="Q10">
    <cfRule type="expression" dxfId="2325" priority="59">
      <formula>Q10&gt;0</formula>
    </cfRule>
    <cfRule type="expression" dxfId="2324" priority="60">
      <formula>Q10&lt;0</formula>
    </cfRule>
  </conditionalFormatting>
  <conditionalFormatting sqref="F25:F26">
    <cfRule type="expression" dxfId="2323" priority="47">
      <formula>F25&gt;0</formula>
    </cfRule>
    <cfRule type="expression" dxfId="2322" priority="48">
      <formula>F25&lt;0</formula>
    </cfRule>
  </conditionalFormatting>
  <conditionalFormatting sqref="J65:K72">
    <cfRule type="expression" dxfId="2321" priority="41">
      <formula>J65&gt;0</formula>
    </cfRule>
    <cfRule type="expression" dxfId="2320" priority="42">
      <formula>J65&lt;0</formula>
    </cfRule>
  </conditionalFormatting>
  <conditionalFormatting sqref="F65:F83 F89">
    <cfRule type="expression" dxfId="2319" priority="39">
      <formula>F65&gt;0</formula>
    </cfRule>
    <cfRule type="expression" dxfId="2318" priority="40">
      <formula>F65&lt;0</formula>
    </cfRule>
  </conditionalFormatting>
  <conditionalFormatting sqref="H65:H83 H89">
    <cfRule type="expression" dxfId="2317" priority="37">
      <formula>H65&gt;0</formula>
    </cfRule>
    <cfRule type="expression" dxfId="2316" priority="38">
      <formula>H65&lt;0</formula>
    </cfRule>
  </conditionalFormatting>
  <conditionalFormatting sqref="J76:J78">
    <cfRule type="expression" dxfId="2315" priority="35">
      <formula>J76&gt;0</formula>
    </cfRule>
    <cfRule type="expression" dxfId="2314" priority="36">
      <formula>J76&lt;0</formula>
    </cfRule>
  </conditionalFormatting>
  <conditionalFormatting sqref="K76:K78">
    <cfRule type="expression" dxfId="2313" priority="33">
      <formula>K76&gt;0</formula>
    </cfRule>
    <cfRule type="expression" dxfId="2312" priority="34">
      <formula>K76&lt;0</formula>
    </cfRule>
  </conditionalFormatting>
  <conditionalFormatting sqref="L65:L78">
    <cfRule type="expression" dxfId="2311" priority="31">
      <formula>L65&gt;0</formula>
    </cfRule>
    <cfRule type="expression" dxfId="2310" priority="32">
      <formula>L65&lt;0</formula>
    </cfRule>
  </conditionalFormatting>
  <conditionalFormatting sqref="F84:F88">
    <cfRule type="expression" dxfId="2309" priority="29">
      <formula>F84&gt;0</formula>
    </cfRule>
    <cfRule type="expression" dxfId="2308" priority="30">
      <formula>F84&lt;0</formula>
    </cfRule>
  </conditionalFormatting>
  <conditionalFormatting sqref="H84:H88">
    <cfRule type="expression" dxfId="2307" priority="27">
      <formula>H84&gt;0</formula>
    </cfRule>
    <cfRule type="expression" dxfId="2306" priority="28">
      <formula>H84&lt;0</formula>
    </cfRule>
  </conditionalFormatting>
  <conditionalFormatting sqref="M65:M78">
    <cfRule type="expression" dxfId="2305" priority="25">
      <formula>M65&gt;0</formula>
    </cfRule>
    <cfRule type="expression" dxfId="2304" priority="26">
      <formula>M65&lt;0</formula>
    </cfRule>
  </conditionalFormatting>
  <conditionalFormatting sqref="M26:M31">
    <cfRule type="expression" dxfId="2303" priority="23">
      <formula>M26&gt;0</formula>
    </cfRule>
    <cfRule type="expression" dxfId="2302" priority="24">
      <formula>M26&lt;0</formula>
    </cfRule>
  </conditionalFormatting>
  <conditionalFormatting sqref="F93:F105">
    <cfRule type="expression" dxfId="2301" priority="21">
      <formula>F93&gt;0</formula>
    </cfRule>
    <cfRule type="expression" dxfId="2300" priority="22">
      <formula>F93&lt;0</formula>
    </cfRule>
  </conditionalFormatting>
  <conditionalFormatting sqref="H93:H105">
    <cfRule type="expression" dxfId="2299" priority="19">
      <formula>H93&gt;0</formula>
    </cfRule>
    <cfRule type="expression" dxfId="2298" priority="20">
      <formula>H93&lt;0</formula>
    </cfRule>
  </conditionalFormatting>
  <conditionalFormatting sqref="H92">
    <cfRule type="expression" dxfId="2297" priority="15">
      <formula>H92&gt;0</formula>
    </cfRule>
    <cfRule type="expression" dxfId="2296" priority="16">
      <formula>H92&lt;0</formula>
    </cfRule>
  </conditionalFormatting>
  <conditionalFormatting sqref="F92">
    <cfRule type="expression" dxfId="2295" priority="17">
      <formula>F92&gt;0</formula>
    </cfRule>
    <cfRule type="expression" dxfId="2294" priority="18">
      <formula>F92&lt;0</formula>
    </cfRule>
  </conditionalFormatting>
  <conditionalFormatting sqref="M93:M98">
    <cfRule type="expression" dxfId="2293" priority="13">
      <formula>M93&gt;0</formula>
    </cfRule>
    <cfRule type="expression" dxfId="2292" priority="14">
      <formula>M93&lt;0</formula>
    </cfRule>
  </conditionalFormatting>
  <conditionalFormatting sqref="K25:K27">
    <cfRule type="expression" dxfId="2291" priority="11">
      <formula>K25&gt;0</formula>
    </cfRule>
    <cfRule type="expression" dxfId="2290" priority="12">
      <formula>K25&lt;0</formula>
    </cfRule>
  </conditionalFormatting>
  <conditionalFormatting sqref="K28">
    <cfRule type="expression" dxfId="2289" priority="9">
      <formula>K28&gt;0</formula>
    </cfRule>
    <cfRule type="expression" dxfId="2288" priority="10">
      <formula>K28&lt;0</formula>
    </cfRule>
  </conditionalFormatting>
  <conditionalFormatting sqref="H28">
    <cfRule type="expression" dxfId="2287" priority="5">
      <formula>H28&gt;0</formula>
    </cfRule>
    <cfRule type="expression" dxfId="2286" priority="6">
      <formula>H28&lt;0</formula>
    </cfRule>
  </conditionalFormatting>
  <conditionalFormatting sqref="F28">
    <cfRule type="expression" dxfId="2285" priority="7">
      <formula>F28&gt;0</formula>
    </cfRule>
    <cfRule type="expression" dxfId="2284" priority="8">
      <formula>F28&lt;0</formula>
    </cfRule>
  </conditionalFormatting>
  <conditionalFormatting sqref="K29:K30">
    <cfRule type="expression" dxfId="2283" priority="3">
      <formula>K29&gt;0</formula>
    </cfRule>
    <cfRule type="expression" dxfId="2282" priority="4">
      <formula>K29&lt;0</formula>
    </cfRule>
  </conditionalFormatting>
  <conditionalFormatting sqref="F30">
    <cfRule type="expression" dxfId="2281" priority="1">
      <formula>F30&gt;0</formula>
    </cfRule>
    <cfRule type="expression" dxfId="228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49.85</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9970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1155.7400000000052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1155.7400000000052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0.13112161429320277</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2.6078234704112337E-2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54.835000000000008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54.336500000000008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53.838000000000008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53.339500000000008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52.841000000000001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52.342500000000001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51.844000000000001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51.345500000000001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50.847000000000001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50.348500000000001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49.85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49.351500000000001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48.853000000000002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48.354500000000002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47.856000000000002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47.357500000000002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46.859000000000002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46.360500000000002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45.862000000000002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45.363500000000002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44.865000000000002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9" priority="39">
      <formula>F7&gt;0</formula>
    </cfRule>
    <cfRule type="expression" dxfId="2278" priority="40">
      <formula>F7&lt;0</formula>
    </cfRule>
  </conditionalFormatting>
  <conditionalFormatting sqref="Q8">
    <cfRule type="expression" dxfId="2277" priority="37">
      <formula>Q8&gt;0</formula>
    </cfRule>
    <cfRule type="expression" dxfId="2276" priority="38">
      <formula>Q8&lt;0</formula>
    </cfRule>
  </conditionalFormatting>
  <conditionalFormatting sqref="Q10">
    <cfRule type="expression" dxfId="2275" priority="31">
      <formula>Q10&gt;0</formula>
    </cfRule>
    <cfRule type="expression" dxfId="2274" priority="32">
      <formula>Q10&lt;0</formula>
    </cfRule>
  </conditionalFormatting>
  <conditionalFormatting sqref="J27:J35">
    <cfRule type="expression" dxfId="2273" priority="29">
      <formula>J27&gt;0</formula>
    </cfRule>
    <cfRule type="expression" dxfId="2272" priority="30">
      <formula>J27&lt;0</formula>
    </cfRule>
  </conditionalFormatting>
  <conditionalFormatting sqref="K27:K38">
    <cfRule type="expression" dxfId="2271" priority="27">
      <formula>K27&gt;0</formula>
    </cfRule>
    <cfRule type="expression" dxfId="2270" priority="28">
      <formula>K27&lt;0</formula>
    </cfRule>
  </conditionalFormatting>
  <conditionalFormatting sqref="L27:L38">
    <cfRule type="expression" dxfId="2269" priority="25">
      <formula>L27&gt;0</formula>
    </cfRule>
    <cfRule type="expression" dxfId="2268" priority="26">
      <formula>L27&lt;0</formula>
    </cfRule>
  </conditionalFormatting>
  <conditionalFormatting sqref="F95:F116">
    <cfRule type="expression" dxfId="2267" priority="23">
      <formula>F95&gt;0</formula>
    </cfRule>
    <cfRule type="expression" dxfId="2266" priority="24">
      <formula>F95&lt;0</formula>
    </cfRule>
  </conditionalFormatting>
  <conditionalFormatting sqref="H95:H116">
    <cfRule type="expression" dxfId="2265" priority="21">
      <formula>H95&gt;0</formula>
    </cfRule>
    <cfRule type="expression" dxfId="2264" priority="22">
      <formula>H95&lt;0</formula>
    </cfRule>
  </conditionalFormatting>
  <conditionalFormatting sqref="J95:J108">
    <cfRule type="expression" dxfId="2263" priority="19">
      <formula>J95&gt;0</formula>
    </cfRule>
    <cfRule type="expression" dxfId="2262" priority="20">
      <formula>J95&lt;0</formula>
    </cfRule>
  </conditionalFormatting>
  <conditionalFormatting sqref="K95:K108">
    <cfRule type="expression" dxfId="2261" priority="17">
      <formula>K95&gt;0</formula>
    </cfRule>
    <cfRule type="expression" dxfId="2260" priority="18">
      <formula>K95&lt;0</formula>
    </cfRule>
  </conditionalFormatting>
  <conditionalFormatting sqref="L95:L108">
    <cfRule type="expression" dxfId="2259" priority="15">
      <formula>L95&gt;0</formula>
    </cfRule>
    <cfRule type="expression" dxfId="2258" priority="16">
      <formula>L95&lt;0</formula>
    </cfRule>
  </conditionalFormatting>
  <conditionalFormatting sqref="F29">
    <cfRule type="expression" dxfId="2257" priority="13">
      <formula>F29&gt;0</formula>
    </cfRule>
    <cfRule type="expression" dxfId="2256" priority="14">
      <formula>F29&lt;0</formula>
    </cfRule>
  </conditionalFormatting>
  <conditionalFormatting sqref="H29">
    <cfRule type="expression" dxfId="2255" priority="11">
      <formula>H29&gt;0</formula>
    </cfRule>
    <cfRule type="expression" dxfId="2254" priority="12">
      <formula>H29&lt;0</formula>
    </cfRule>
  </conditionalFormatting>
  <conditionalFormatting sqref="F25:F28 H25:H28">
    <cfRule type="expression" dxfId="2253" priority="7">
      <formula>F25&gt;0</formula>
    </cfRule>
    <cfRule type="expression" dxfId="2252" priority="8">
      <formula>F25&lt;0</formula>
    </cfRule>
  </conditionalFormatting>
  <conditionalFormatting sqref="H67:H68 F67:F68">
    <cfRule type="expression" dxfId="2251" priority="5">
      <formula>F67&gt;0</formula>
    </cfRule>
    <cfRule type="expression" dxfId="2250" priority="6">
      <formula>F67&lt;0</formula>
    </cfRule>
  </conditionalFormatting>
  <conditionalFormatting sqref="H65:H66 F65:F66">
    <cfRule type="expression" dxfId="2249" priority="3">
      <formula>F65&gt;0</formula>
    </cfRule>
    <cfRule type="expression" dxfId="2248" priority="4">
      <formula>F65&lt;0</formula>
    </cfRule>
  </conditionalFormatting>
  <conditionalFormatting sqref="H64 F64">
    <cfRule type="expression" dxfId="2247" priority="1">
      <formula>F64&gt;0</formula>
    </cfRule>
    <cfRule type="expression" dxfId="224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137.05000000000001</v>
      </c>
      <c r="R4" s="420">
        <v>-2.4299999999999999E-2</v>
      </c>
      <c r="T4" s="688"/>
      <c r="U4" s="30"/>
    </row>
    <row r="5" spans="1:21" x14ac:dyDescent="0.25">
      <c r="B5" s="70"/>
      <c r="C5" s="4"/>
      <c r="D5" s="3"/>
      <c r="E5" s="3"/>
      <c r="F5" s="3"/>
      <c r="G5" s="4"/>
      <c r="H5" s="159"/>
      <c r="I5" s="3"/>
      <c r="J5" s="3"/>
      <c r="K5" s="3"/>
      <c r="L5" s="4"/>
      <c r="M5" s="4"/>
      <c r="O5" s="11" t="s">
        <v>67</v>
      </c>
      <c r="Q5" s="3">
        <f>Q4*Q2</f>
        <v>1370.5</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1760.2199999999993</v>
      </c>
      <c r="R7" s="29">
        <v>43741</v>
      </c>
    </row>
    <row r="8" spans="1:21" x14ac:dyDescent="0.25">
      <c r="B8" s="70"/>
      <c r="C8" s="4"/>
      <c r="D8" s="3"/>
      <c r="E8" s="3"/>
      <c r="F8" s="3"/>
      <c r="G8" s="4"/>
      <c r="H8" s="159"/>
      <c r="I8" s="3"/>
      <c r="J8" s="3"/>
      <c r="K8" s="3"/>
      <c r="L8" s="4"/>
      <c r="M8" s="4"/>
      <c r="O8" s="11" t="s">
        <v>179</v>
      </c>
      <c r="P8" s="33"/>
      <c r="Q8" s="2">
        <f>K18+M18-F18+Q2*Q4</f>
        <v>612.38999999999942</v>
      </c>
      <c r="T8" s="1"/>
    </row>
    <row r="9" spans="1:21" x14ac:dyDescent="0.25">
      <c r="B9" s="4"/>
      <c r="C9" s="4"/>
      <c r="D9" s="3"/>
      <c r="E9" s="3"/>
      <c r="F9" s="3"/>
      <c r="G9" s="4"/>
      <c r="H9" s="159"/>
      <c r="I9" s="3"/>
      <c r="J9" s="3"/>
      <c r="K9" s="3"/>
      <c r="L9" s="4"/>
      <c r="M9" s="4"/>
      <c r="O9" s="11" t="s">
        <v>204</v>
      </c>
      <c r="Q9" s="132">
        <f>IF(Q2=0, 0, Q8/Q6)</f>
        <v>0.80778514991228045</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8.4290404961692798E-3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150.75500000000002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149.38450000000003</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148.01400000000001</v>
      </c>
    </row>
    <row r="20" spans="1:16" x14ac:dyDescent="0.25">
      <c r="O20" s="79">
        <v>1.07</v>
      </c>
      <c r="P20" s="79">
        <f t="shared" si="0"/>
        <v>146.64350000000002</v>
      </c>
    </row>
    <row r="21" spans="1:16" x14ac:dyDescent="0.25">
      <c r="O21" s="79">
        <v>1.06</v>
      </c>
      <c r="P21" s="79">
        <f t="shared" si="0"/>
        <v>145.27300000000002</v>
      </c>
    </row>
    <row r="22" spans="1:16" x14ac:dyDescent="0.25">
      <c r="O22" s="79">
        <v>1.05</v>
      </c>
      <c r="P22" s="79">
        <f t="shared" si="0"/>
        <v>143.90250000000003</v>
      </c>
    </row>
    <row r="23" spans="1:16" x14ac:dyDescent="0.25">
      <c r="O23" s="79">
        <v>1.04</v>
      </c>
      <c r="P23" s="79">
        <f t="shared" si="0"/>
        <v>142.53200000000001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141.16150000000002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139.79100000000003</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138.4205</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137.05000000000001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135.67950000000002</v>
      </c>
    </row>
    <row r="29" spans="1:16" x14ac:dyDescent="0.25">
      <c r="B29" s="162"/>
      <c r="C29" s="10"/>
      <c r="D29" s="39"/>
      <c r="E29" s="39"/>
      <c r="F29" s="39"/>
      <c r="G29" s="39"/>
      <c r="H29" s="177"/>
      <c r="I29" s="39"/>
      <c r="J29" s="768"/>
      <c r="K29" s="39"/>
      <c r="L29" s="39"/>
      <c r="O29" s="79">
        <v>0.98</v>
      </c>
      <c r="P29" s="79">
        <f t="shared" si="0"/>
        <v>134.309</v>
      </c>
    </row>
    <row r="30" spans="1:16" x14ac:dyDescent="0.25">
      <c r="B30" s="162"/>
      <c r="C30" s="10"/>
      <c r="D30" s="39"/>
      <c r="E30" s="39"/>
      <c r="F30" s="39"/>
      <c r="G30" s="39"/>
      <c r="H30" s="177"/>
      <c r="I30" s="39"/>
      <c r="J30" s="768"/>
      <c r="K30" s="39"/>
      <c r="L30" s="39"/>
      <c r="O30" s="79">
        <v>0.97</v>
      </c>
      <c r="P30" s="79">
        <f t="shared" si="0"/>
        <v>132.9385</v>
      </c>
    </row>
    <row r="31" spans="1:16" x14ac:dyDescent="0.25">
      <c r="B31" s="162"/>
      <c r="C31" s="10"/>
      <c r="D31" s="39"/>
      <c r="E31" s="39"/>
      <c r="F31" s="39"/>
      <c r="G31" s="39"/>
      <c r="H31" s="177"/>
      <c r="I31" s="39"/>
      <c r="J31" s="39"/>
      <c r="K31" s="39"/>
      <c r="L31" s="39"/>
      <c r="O31" s="79">
        <v>0.96</v>
      </c>
      <c r="P31" s="79">
        <f t="shared" si="0"/>
        <v>131.56800000000001</v>
      </c>
    </row>
    <row r="32" spans="1:16" x14ac:dyDescent="0.25">
      <c r="B32" s="162"/>
      <c r="C32" s="10"/>
      <c r="D32" s="39"/>
      <c r="E32" s="39"/>
      <c r="F32" s="39"/>
      <c r="G32" s="39"/>
      <c r="H32" s="177"/>
      <c r="I32" s="39"/>
      <c r="J32" s="39"/>
      <c r="K32" s="39"/>
      <c r="L32" s="39"/>
      <c r="O32" s="79">
        <v>0.95</v>
      </c>
      <c r="P32" s="79">
        <f t="shared" si="0"/>
        <v>130.19749999999999</v>
      </c>
    </row>
    <row r="33" spans="2:17" x14ac:dyDescent="0.25">
      <c r="B33" s="162"/>
      <c r="C33" s="10"/>
      <c r="D33" s="39"/>
      <c r="E33" s="39"/>
      <c r="F33" s="39"/>
      <c r="G33" s="39"/>
      <c r="H33" s="177"/>
      <c r="I33" s="39"/>
      <c r="J33" s="39"/>
      <c r="K33" s="39"/>
      <c r="L33" s="39"/>
      <c r="O33" s="79">
        <v>0.94</v>
      </c>
      <c r="P33" s="79">
        <f t="shared" si="0"/>
        <v>128.827</v>
      </c>
    </row>
    <row r="34" spans="2:17" x14ac:dyDescent="0.25">
      <c r="B34" s="162"/>
      <c r="C34" s="10"/>
      <c r="D34" s="39"/>
      <c r="E34" s="39"/>
      <c r="F34" s="39"/>
      <c r="G34" s="39"/>
      <c r="H34" s="177"/>
      <c r="I34" s="39"/>
      <c r="J34" s="39"/>
      <c r="K34" s="39"/>
      <c r="L34" s="39"/>
      <c r="O34" s="79">
        <v>0.93</v>
      </c>
      <c r="P34" s="79">
        <f t="shared" si="0"/>
        <v>127.45650000000002</v>
      </c>
    </row>
    <row r="35" spans="2:17" x14ac:dyDescent="0.25">
      <c r="B35" s="162"/>
      <c r="C35" s="10"/>
      <c r="D35" s="39"/>
      <c r="E35" s="39"/>
      <c r="F35" s="39"/>
      <c r="G35" s="39"/>
      <c r="H35" s="177"/>
      <c r="I35" s="39"/>
      <c r="J35" s="39"/>
      <c r="K35" s="39"/>
      <c r="L35" s="39"/>
      <c r="O35" s="79">
        <v>0.92</v>
      </c>
      <c r="P35" s="79">
        <f t="shared" si="0"/>
        <v>126.08600000000001</v>
      </c>
    </row>
    <row r="36" spans="2:17" x14ac:dyDescent="0.25">
      <c r="B36" s="162"/>
      <c r="C36" s="10"/>
      <c r="D36" s="39"/>
      <c r="E36" s="39"/>
      <c r="F36" s="39"/>
      <c r="G36" s="39"/>
      <c r="H36" s="177"/>
      <c r="I36" s="39"/>
      <c r="J36" s="39"/>
      <c r="K36" s="39"/>
      <c r="L36" s="39"/>
      <c r="O36" s="79">
        <v>0.91</v>
      </c>
      <c r="P36" s="79">
        <f t="shared" si="0"/>
        <v>124.71550000000002</v>
      </c>
    </row>
    <row r="37" spans="2:17" x14ac:dyDescent="0.25">
      <c r="B37" s="162"/>
      <c r="C37" s="10"/>
      <c r="D37" s="39"/>
      <c r="E37" s="39"/>
      <c r="F37" s="39"/>
      <c r="G37" s="39"/>
      <c r="H37" s="177"/>
      <c r="I37" s="39"/>
      <c r="J37" s="39"/>
      <c r="K37" s="39"/>
      <c r="L37" s="39"/>
      <c r="O37" s="79">
        <v>0.9</v>
      </c>
      <c r="P37" s="79">
        <f t="shared" si="0"/>
        <v>123.34500000000001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45" priority="61">
      <formula>F47&gt;0</formula>
    </cfRule>
    <cfRule type="expression" dxfId="2244" priority="62">
      <formula>F47&lt;0</formula>
    </cfRule>
  </conditionalFormatting>
  <conditionalFormatting sqref="Q7">
    <cfRule type="expression" dxfId="2243" priority="59">
      <formula>Q7&gt;0</formula>
    </cfRule>
    <cfRule type="expression" dxfId="2242" priority="60">
      <formula>Q7&lt;0</formula>
    </cfRule>
  </conditionalFormatting>
  <conditionalFormatting sqref="Q8">
    <cfRule type="expression" dxfId="2241" priority="57">
      <formula>Q8&gt;0</formula>
    </cfRule>
    <cfRule type="expression" dxfId="2240" priority="58">
      <formula>Q8&lt;0</formula>
    </cfRule>
  </conditionalFormatting>
  <conditionalFormatting sqref="F30:F31 F33:F46">
    <cfRule type="expression" dxfId="2239" priority="55">
      <formula>F30&gt;0</formula>
    </cfRule>
    <cfRule type="expression" dxfId="2238" priority="56">
      <formula>F30&lt;0</formula>
    </cfRule>
  </conditionalFormatting>
  <conditionalFormatting sqref="H30:H31 H33:H46">
    <cfRule type="expression" dxfId="2237" priority="53">
      <formula>H30&gt;0</formula>
    </cfRule>
    <cfRule type="expression" dxfId="2236" priority="54">
      <formula>H30&lt;0</formula>
    </cfRule>
  </conditionalFormatting>
  <conditionalFormatting sqref="Q10">
    <cfRule type="expression" dxfId="2235" priority="51">
      <formula>Q10&gt;0</formula>
    </cfRule>
    <cfRule type="expression" dxfId="2234" priority="52">
      <formula>Q10&lt;0</formula>
    </cfRule>
  </conditionalFormatting>
  <conditionalFormatting sqref="J29:J38">
    <cfRule type="expression" dxfId="2233" priority="49">
      <formula>J29&gt;0</formula>
    </cfRule>
    <cfRule type="expression" dxfId="2232" priority="50">
      <formula>J29&lt;0</formula>
    </cfRule>
  </conditionalFormatting>
  <conditionalFormatting sqref="K26:K38">
    <cfRule type="expression" dxfId="2231" priority="47">
      <formula>K26&gt;0</formula>
    </cfRule>
    <cfRule type="expression" dxfId="2230" priority="48">
      <formula>K26&lt;0</formula>
    </cfRule>
  </conditionalFormatting>
  <conditionalFormatting sqref="L25 L38">
    <cfRule type="expression" dxfId="2229" priority="45">
      <formula>L25&gt;0</formula>
    </cfRule>
    <cfRule type="expression" dxfId="2228" priority="46">
      <formula>L25&lt;0</formula>
    </cfRule>
  </conditionalFormatting>
  <conditionalFormatting sqref="F95:F110">
    <cfRule type="expression" dxfId="2227" priority="43">
      <formula>F95&gt;0</formula>
    </cfRule>
    <cfRule type="expression" dxfId="2226" priority="44">
      <formula>F95&lt;0</formula>
    </cfRule>
  </conditionalFormatting>
  <conditionalFormatting sqref="H95:H110">
    <cfRule type="expression" dxfId="2225" priority="41">
      <formula>H95&gt;0</formula>
    </cfRule>
    <cfRule type="expression" dxfId="2224" priority="42">
      <formula>H95&lt;0</formula>
    </cfRule>
  </conditionalFormatting>
  <conditionalFormatting sqref="J95:J102">
    <cfRule type="expression" dxfId="2223" priority="39">
      <formula>J95&gt;0</formula>
    </cfRule>
    <cfRule type="expression" dxfId="2222" priority="40">
      <formula>J95&lt;0</formula>
    </cfRule>
  </conditionalFormatting>
  <conditionalFormatting sqref="K95:K102">
    <cfRule type="expression" dxfId="2221" priority="37">
      <formula>K95&gt;0</formula>
    </cfRule>
    <cfRule type="expression" dxfId="2220" priority="38">
      <formula>K95&lt;0</formula>
    </cfRule>
  </conditionalFormatting>
  <conditionalFormatting sqref="L95:L102">
    <cfRule type="expression" dxfId="2219" priority="35">
      <formula>L95&gt;0</formula>
    </cfRule>
    <cfRule type="expression" dxfId="2218" priority="36">
      <formula>L95&lt;0</formula>
    </cfRule>
  </conditionalFormatting>
  <conditionalFormatting sqref="F29">
    <cfRule type="expression" dxfId="2217" priority="33">
      <formula>F29&gt;0</formula>
    </cfRule>
    <cfRule type="expression" dxfId="2216" priority="34">
      <formula>F29&lt;0</formula>
    </cfRule>
  </conditionalFormatting>
  <conditionalFormatting sqref="H29">
    <cfRule type="expression" dxfId="2215" priority="31">
      <formula>H29&gt;0</formula>
    </cfRule>
    <cfRule type="expression" dxfId="2214" priority="32">
      <formula>H29&lt;0</formula>
    </cfRule>
  </conditionalFormatting>
  <conditionalFormatting sqref="F32">
    <cfRule type="expression" dxfId="2213" priority="25">
      <formula>F32&gt;0</formula>
    </cfRule>
    <cfRule type="expression" dxfId="2212" priority="26">
      <formula>F32&lt;0</formula>
    </cfRule>
  </conditionalFormatting>
  <conditionalFormatting sqref="H32">
    <cfRule type="expression" dxfId="2211" priority="23">
      <formula>H32&gt;0</formula>
    </cfRule>
    <cfRule type="expression" dxfId="2210" priority="24">
      <formula>H32&lt;0</formula>
    </cfRule>
  </conditionalFormatting>
  <conditionalFormatting sqref="F94">
    <cfRule type="expression" dxfId="2209" priority="21">
      <formula>F94&gt;0</formula>
    </cfRule>
    <cfRule type="expression" dxfId="2208" priority="22">
      <formula>F94&lt;0</formula>
    </cfRule>
  </conditionalFormatting>
  <conditionalFormatting sqref="H94">
    <cfRule type="expression" dxfId="2207" priority="19">
      <formula>H94&gt;0</formula>
    </cfRule>
    <cfRule type="expression" dxfId="2206" priority="20">
      <formula>H94&lt;0</formula>
    </cfRule>
  </conditionalFormatting>
  <conditionalFormatting sqref="J89:J94">
    <cfRule type="expression" dxfId="2205" priority="17">
      <formula>J89&gt;0</formula>
    </cfRule>
    <cfRule type="expression" dxfId="2204" priority="18">
      <formula>J89&lt;0</formula>
    </cfRule>
  </conditionalFormatting>
  <conditionalFormatting sqref="K89:K94">
    <cfRule type="expression" dxfId="2203" priority="15">
      <formula>K89&gt;0</formula>
    </cfRule>
    <cfRule type="expression" dxfId="2202" priority="16">
      <formula>K89&lt;0</formula>
    </cfRule>
  </conditionalFormatting>
  <conditionalFormatting sqref="L89">
    <cfRule type="expression" dxfId="2201" priority="13">
      <formula>L89&gt;0</formula>
    </cfRule>
    <cfRule type="expression" dxfId="2200" priority="14">
      <formula>L89&lt;0</formula>
    </cfRule>
  </conditionalFormatting>
  <conditionalFormatting sqref="F89:F93">
    <cfRule type="expression" dxfId="2199" priority="11">
      <formula>F89&gt;0</formula>
    </cfRule>
    <cfRule type="expression" dxfId="2198" priority="12">
      <formula>F89&lt;0</formula>
    </cfRule>
  </conditionalFormatting>
  <conditionalFormatting sqref="H89:H93">
    <cfRule type="expression" dxfId="2197" priority="9">
      <formula>H89&gt;0</formula>
    </cfRule>
    <cfRule type="expression" dxfId="2196" priority="10">
      <formula>H89&lt;0</formula>
    </cfRule>
  </conditionalFormatting>
  <conditionalFormatting sqref="J25:J28">
    <cfRule type="expression" dxfId="2195" priority="7">
      <formula>J25&gt;0</formula>
    </cfRule>
    <cfRule type="expression" dxfId="2194" priority="8">
      <formula>J25&lt;0</formula>
    </cfRule>
  </conditionalFormatting>
  <conditionalFormatting sqref="K25">
    <cfRule type="expression" dxfId="2193" priority="5">
      <formula>K25&gt;0</formula>
    </cfRule>
    <cfRule type="expression" dxfId="2192" priority="6">
      <formula>K25&lt;0</formula>
    </cfRule>
  </conditionalFormatting>
  <conditionalFormatting sqref="F25:F28">
    <cfRule type="expression" dxfId="2191" priority="3">
      <formula>F25&gt;0</formula>
    </cfRule>
    <cfRule type="expression" dxfId="2190" priority="4">
      <formula>F25&lt;0</formula>
    </cfRule>
  </conditionalFormatting>
  <conditionalFormatting sqref="H25:H28">
    <cfRule type="expression" dxfId="2189" priority="1">
      <formula>H25&gt;0</formula>
    </cfRule>
    <cfRule type="expression" dxfId="2188"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7" priority="37">
      <formula>F47&gt;0</formula>
    </cfRule>
    <cfRule type="expression" dxfId="2186" priority="38">
      <formula>F47&lt;0</formula>
    </cfRule>
  </conditionalFormatting>
  <conditionalFormatting sqref="Q7">
    <cfRule type="expression" dxfId="2185" priority="35">
      <formula>Q7&gt;0</formula>
    </cfRule>
    <cfRule type="expression" dxfId="2184" priority="36">
      <formula>Q7&lt;0</formula>
    </cfRule>
  </conditionalFormatting>
  <conditionalFormatting sqref="Q8">
    <cfRule type="expression" dxfId="2183" priority="33">
      <formula>Q8&gt;0</formula>
    </cfRule>
    <cfRule type="expression" dxfId="2182" priority="34">
      <formula>Q8&lt;0</formula>
    </cfRule>
  </conditionalFormatting>
  <conditionalFormatting sqref="F30:F46">
    <cfRule type="expression" dxfId="2181" priority="31">
      <formula>F30&gt;0</formula>
    </cfRule>
    <cfRule type="expression" dxfId="2180" priority="32">
      <formula>F30&lt;0</formula>
    </cfRule>
  </conditionalFormatting>
  <conditionalFormatting sqref="H30:H46">
    <cfRule type="expression" dxfId="2179" priority="29">
      <formula>H30&gt;0</formula>
    </cfRule>
    <cfRule type="expression" dxfId="2178" priority="30">
      <formula>H30&lt;0</formula>
    </cfRule>
  </conditionalFormatting>
  <conditionalFormatting sqref="Q10">
    <cfRule type="expression" dxfId="2177" priority="27">
      <formula>Q10&gt;0</formula>
    </cfRule>
    <cfRule type="expression" dxfId="2176" priority="28">
      <formula>Q10&lt;0</formula>
    </cfRule>
  </conditionalFormatting>
  <conditionalFormatting sqref="J25:J38">
    <cfRule type="expression" dxfId="2175" priority="25">
      <formula>J25&gt;0</formula>
    </cfRule>
    <cfRule type="expression" dxfId="2174" priority="26">
      <formula>J25&lt;0</formula>
    </cfRule>
  </conditionalFormatting>
  <conditionalFormatting sqref="K25:K38">
    <cfRule type="expression" dxfId="2173" priority="23">
      <formula>K25&gt;0</formula>
    </cfRule>
    <cfRule type="expression" dxfId="2172" priority="24">
      <formula>K25&lt;0</formula>
    </cfRule>
  </conditionalFormatting>
  <conditionalFormatting sqref="L25 L38">
    <cfRule type="expression" dxfId="2171" priority="21">
      <formula>L25&gt;0</formula>
    </cfRule>
    <cfRule type="expression" dxfId="2170" priority="22">
      <formula>L25&lt;0</formula>
    </cfRule>
  </conditionalFormatting>
  <conditionalFormatting sqref="F89:F110">
    <cfRule type="expression" dxfId="2169" priority="19">
      <formula>F89&gt;0</formula>
    </cfRule>
    <cfRule type="expression" dxfId="2168" priority="20">
      <formula>F89&lt;0</formula>
    </cfRule>
  </conditionalFormatting>
  <conditionalFormatting sqref="H89:H110">
    <cfRule type="expression" dxfId="2167" priority="17">
      <formula>H89&gt;0</formula>
    </cfRule>
    <cfRule type="expression" dxfId="2166" priority="18">
      <formula>H89&lt;0</formula>
    </cfRule>
  </conditionalFormatting>
  <conditionalFormatting sqref="J89:J102">
    <cfRule type="expression" dxfId="2165" priority="15">
      <formula>J89&gt;0</formula>
    </cfRule>
    <cfRule type="expression" dxfId="2164" priority="16">
      <formula>J89&lt;0</formula>
    </cfRule>
  </conditionalFormatting>
  <conditionalFormatting sqref="K89:K102">
    <cfRule type="expression" dxfId="2163" priority="13">
      <formula>K89&gt;0</formula>
    </cfRule>
    <cfRule type="expression" dxfId="2162" priority="14">
      <formula>K89&lt;0</formula>
    </cfRule>
  </conditionalFormatting>
  <conditionalFormatting sqref="L89:L102">
    <cfRule type="expression" dxfId="2161" priority="11">
      <formula>L89&gt;0</formula>
    </cfRule>
    <cfRule type="expression" dxfId="2160" priority="12">
      <formula>L89&lt;0</formula>
    </cfRule>
  </conditionalFormatting>
  <conditionalFormatting sqref="F29">
    <cfRule type="expression" dxfId="2159" priority="9">
      <formula>F29&gt;0</formula>
    </cfRule>
    <cfRule type="expression" dxfId="2158" priority="10">
      <formula>F29&lt;0</formula>
    </cfRule>
  </conditionalFormatting>
  <conditionalFormatting sqref="H29">
    <cfRule type="expression" dxfId="2157" priority="7">
      <formula>H29&gt;0</formula>
    </cfRule>
    <cfRule type="expression" dxfId="2156" priority="8">
      <formula>H29&lt;0</formula>
    </cfRule>
  </conditionalFormatting>
  <conditionalFormatting sqref="F28">
    <cfRule type="expression" dxfId="2155" priority="5">
      <formula>F28&gt;0</formula>
    </cfRule>
    <cfRule type="expression" dxfId="2154" priority="6">
      <formula>F28&lt;0</formula>
    </cfRule>
  </conditionalFormatting>
  <conditionalFormatting sqref="H28">
    <cfRule type="expression" dxfId="2153" priority="3">
      <formula>H28&gt;0</formula>
    </cfRule>
    <cfRule type="expression" dxfId="2152" priority="4">
      <formula>H28&lt;0</formula>
    </cfRule>
  </conditionalFormatting>
  <conditionalFormatting sqref="F25:F27 H25:H27">
    <cfRule type="expression" dxfId="2151" priority="1">
      <formula>F25&gt;0</formula>
    </cfRule>
    <cfRule type="expression" dxfId="2150"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9" priority="73">
      <formula>F25&gt;0</formula>
    </cfRule>
    <cfRule type="expression" dxfId="2148" priority="74">
      <formula>F25&lt;0</formula>
    </cfRule>
  </conditionalFormatting>
  <conditionalFormatting sqref="Q7">
    <cfRule type="expression" dxfId="2147" priority="71">
      <formula>Q7&gt;0</formula>
    </cfRule>
    <cfRule type="expression" dxfId="2146" priority="72">
      <formula>Q7&lt;0</formula>
    </cfRule>
  </conditionalFormatting>
  <conditionalFormatting sqref="Q8">
    <cfRule type="expression" dxfId="2145" priority="69">
      <formula>Q8&gt;0</formula>
    </cfRule>
    <cfRule type="expression" dxfId="2144" priority="70">
      <formula>Q8&lt;0</formula>
    </cfRule>
  </conditionalFormatting>
  <conditionalFormatting sqref="Q10">
    <cfRule type="expression" dxfId="2143" priority="63">
      <formula>Q10&gt;0</formula>
    </cfRule>
    <cfRule type="expression" dxfId="2142" priority="64">
      <formula>Q10&lt;0</formula>
    </cfRule>
  </conditionalFormatting>
  <conditionalFormatting sqref="J26:J46">
    <cfRule type="expression" dxfId="2141" priority="61">
      <formula>J26&gt;0</formula>
    </cfRule>
    <cfRule type="expression" dxfId="2140" priority="62">
      <formula>J26&lt;0</formula>
    </cfRule>
  </conditionalFormatting>
  <conditionalFormatting sqref="K25:K46">
    <cfRule type="expression" dxfId="2139" priority="59">
      <formula>K25&gt;0</formula>
    </cfRule>
    <cfRule type="expression" dxfId="2138" priority="60">
      <formula>K25&lt;0</formula>
    </cfRule>
  </conditionalFormatting>
  <conditionalFormatting sqref="L25:L46">
    <cfRule type="expression" dxfId="2137" priority="57">
      <formula>L25&gt;0</formula>
    </cfRule>
    <cfRule type="expression" dxfId="2136" priority="58">
      <formula>L25&lt;0</formula>
    </cfRule>
  </conditionalFormatting>
  <conditionalFormatting sqref="F107:F110">
    <cfRule type="expression" dxfId="2135" priority="55">
      <formula>F107&gt;0</formula>
    </cfRule>
    <cfRule type="expression" dxfId="2134" priority="56">
      <formula>F107&lt;0</formula>
    </cfRule>
  </conditionalFormatting>
  <conditionalFormatting sqref="H107:H110">
    <cfRule type="expression" dxfId="2133" priority="53">
      <formula>H107&gt;0</formula>
    </cfRule>
    <cfRule type="expression" dxfId="2132" priority="54">
      <formula>H107&lt;0</formula>
    </cfRule>
  </conditionalFormatting>
  <conditionalFormatting sqref="J89:J105">
    <cfRule type="expression" dxfId="2131" priority="23">
      <formula>J89&gt;0</formula>
    </cfRule>
    <cfRule type="expression" dxfId="2130" priority="24">
      <formula>J89&lt;0</formula>
    </cfRule>
  </conditionalFormatting>
  <conditionalFormatting sqref="K89:K102">
    <cfRule type="expression" dxfId="2129" priority="21">
      <formula>K89&gt;0</formula>
    </cfRule>
    <cfRule type="expression" dxfId="2128" priority="22">
      <formula>K89&lt;0</formula>
    </cfRule>
  </conditionalFormatting>
  <conditionalFormatting sqref="L89:L102">
    <cfRule type="expression" dxfId="2127" priority="19">
      <formula>L89&gt;0</formula>
    </cfRule>
    <cfRule type="expression" dxfId="2126" priority="20">
      <formula>L89&lt;0</formula>
    </cfRule>
  </conditionalFormatting>
  <conditionalFormatting sqref="F26:F46">
    <cfRule type="expression" dxfId="2125" priority="45">
      <formula>F26&gt;0</formula>
    </cfRule>
    <cfRule type="expression" dxfId="2124" priority="46">
      <formula>F26&lt;0</formula>
    </cfRule>
  </conditionalFormatting>
  <conditionalFormatting sqref="H26:H46">
    <cfRule type="expression" dxfId="2123" priority="43">
      <formula>H26&gt;0</formula>
    </cfRule>
    <cfRule type="expression" dxfId="2122" priority="44">
      <formula>H26&lt;0</formula>
    </cfRule>
  </conditionalFormatting>
  <conditionalFormatting sqref="F96:F102 F105">
    <cfRule type="expression" dxfId="2121" priority="27">
      <formula>F96&gt;0</formula>
    </cfRule>
    <cfRule type="expression" dxfId="2120" priority="28">
      <formula>F96&lt;0</formula>
    </cfRule>
  </conditionalFormatting>
  <conditionalFormatting sqref="H96:H102 H105">
    <cfRule type="expression" dxfId="2119" priority="25">
      <formula>H96&gt;0</formula>
    </cfRule>
    <cfRule type="expression" dxfId="2118" priority="26">
      <formula>H96&lt;0</formula>
    </cfRule>
  </conditionalFormatting>
  <conditionalFormatting sqref="F89:F92">
    <cfRule type="expression" dxfId="2117" priority="17">
      <formula>F89&gt;0</formula>
    </cfRule>
    <cfRule type="expression" dxfId="2116" priority="18">
      <formula>F89&lt;0</formula>
    </cfRule>
  </conditionalFormatting>
  <conditionalFormatting sqref="H89:H92">
    <cfRule type="expression" dxfId="2115" priority="15">
      <formula>H89&gt;0</formula>
    </cfRule>
    <cfRule type="expression" dxfId="2114" priority="16">
      <formula>H89&lt;0</formula>
    </cfRule>
  </conditionalFormatting>
  <conditionalFormatting sqref="F93:F95">
    <cfRule type="expression" dxfId="2113" priority="13">
      <formula>F93&gt;0</formula>
    </cfRule>
    <cfRule type="expression" dxfId="2112" priority="14">
      <formula>F93&lt;0</formula>
    </cfRule>
  </conditionalFormatting>
  <conditionalFormatting sqref="H93:H95">
    <cfRule type="expression" dxfId="2111" priority="11">
      <formula>H93&gt;0</formula>
    </cfRule>
    <cfRule type="expression" dxfId="2110" priority="12">
      <formula>H93&lt;0</formula>
    </cfRule>
  </conditionalFormatting>
  <conditionalFormatting sqref="F103:F104">
    <cfRule type="expression" dxfId="2109" priority="9">
      <formula>F103&gt;0</formula>
    </cfRule>
    <cfRule type="expression" dxfId="2108" priority="10">
      <formula>F103&lt;0</formula>
    </cfRule>
  </conditionalFormatting>
  <conditionalFormatting sqref="H103:H104">
    <cfRule type="expression" dxfId="2107" priority="7">
      <formula>H103&gt;0</formula>
    </cfRule>
    <cfRule type="expression" dxfId="2106" priority="8">
      <formula>H103&lt;0</formula>
    </cfRule>
  </conditionalFormatting>
  <conditionalFormatting sqref="F106">
    <cfRule type="expression" dxfId="2105" priority="5">
      <formula>F106&gt;0</formula>
    </cfRule>
    <cfRule type="expression" dxfId="2104" priority="6">
      <formula>F106&lt;0</formula>
    </cfRule>
  </conditionalFormatting>
  <conditionalFormatting sqref="H106">
    <cfRule type="expression" dxfId="2103" priority="3">
      <formula>H106&gt;0</formula>
    </cfRule>
    <cfRule type="expression" dxfId="2102" priority="4">
      <formula>H106&lt;0</formula>
    </cfRule>
  </conditionalFormatting>
  <conditionalFormatting sqref="J106">
    <cfRule type="expression" dxfId="2101" priority="1">
      <formula>J106&gt;0</formula>
    </cfRule>
    <cfRule type="expression" dxfId="2100"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32" activePane="bottomLeft" state="frozen"/>
      <selection activeCell="A2" sqref="A2"/>
      <selection pane="bottomLeft" activeCell="K73" sqref="K7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28.15</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16890</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-14542.099999999999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-14542.099999999999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-0.46265123870183661</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8.8809946714031973E-2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10.017793594306049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30.965</v>
      </c>
    </row>
    <row r="23" spans="1:16" x14ac:dyDescent="0.25">
      <c r="O23" s="79">
        <v>1.0900000000000001</v>
      </c>
      <c r="P23" s="79">
        <f t="shared" ref="P23:P42" si="1">O23*$Q$4</f>
        <v>30.683500000000002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30.402000000000001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30.1205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29.838999999999999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29.557500000000001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29.276</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28.994499999999999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28.712999999999997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28.4315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28.15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27.868499999999997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27.587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27.305499999999999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27.023999999999997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26.742499999999996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26.460999999999999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26.179500000000001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25.898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25.616499999999998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25.335000000000001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099" priority="53">
      <formula>F25&gt;0</formula>
    </cfRule>
    <cfRule type="expression" dxfId="2098" priority="54">
      <formula>F25&lt;0</formula>
    </cfRule>
  </conditionalFormatting>
  <conditionalFormatting sqref="Q7">
    <cfRule type="expression" dxfId="2097" priority="51">
      <formula>Q7&gt;0</formula>
    </cfRule>
    <cfRule type="expression" dxfId="2096" priority="52">
      <formula>Q7&lt;0</formula>
    </cfRule>
  </conditionalFormatting>
  <conditionalFormatting sqref="Q8">
    <cfRule type="expression" dxfId="2095" priority="49">
      <formula>Q8&gt;0</formula>
    </cfRule>
    <cfRule type="expression" dxfId="2094" priority="50">
      <formula>Q8&lt;0</formula>
    </cfRule>
  </conditionalFormatting>
  <conditionalFormatting sqref="Q10">
    <cfRule type="expression" dxfId="2093" priority="43">
      <formula>Q10&gt;0</formula>
    </cfRule>
    <cfRule type="expression" dxfId="2092" priority="44">
      <formula>Q10&lt;0</formula>
    </cfRule>
  </conditionalFormatting>
  <conditionalFormatting sqref="L25:L32">
    <cfRule type="expression" dxfId="2091" priority="37">
      <formula>L25&gt;0</formula>
    </cfRule>
    <cfRule type="expression" dxfId="2090" priority="38">
      <formula>L25&lt;0</formula>
    </cfRule>
  </conditionalFormatting>
  <conditionalFormatting sqref="F110:F131">
    <cfRule type="expression" dxfId="2089" priority="35">
      <formula>F110&gt;0</formula>
    </cfRule>
    <cfRule type="expression" dxfId="2088" priority="36">
      <formula>F110&lt;0</formula>
    </cfRule>
  </conditionalFormatting>
  <conditionalFormatting sqref="H110:H131">
    <cfRule type="expression" dxfId="2087" priority="33">
      <formula>H110&gt;0</formula>
    </cfRule>
    <cfRule type="expression" dxfId="2086" priority="34">
      <formula>H110&lt;0</formula>
    </cfRule>
  </conditionalFormatting>
  <conditionalFormatting sqref="J110:J123">
    <cfRule type="expression" dxfId="2085" priority="31">
      <formula>J110&gt;0</formula>
    </cfRule>
    <cfRule type="expression" dxfId="2084" priority="32">
      <formula>J110&lt;0</formula>
    </cfRule>
  </conditionalFormatting>
  <conditionalFormatting sqref="K110:K123">
    <cfRule type="expression" dxfId="2083" priority="29">
      <formula>K110&gt;0</formula>
    </cfRule>
    <cfRule type="expression" dxfId="2082" priority="30">
      <formula>K110&lt;0</formula>
    </cfRule>
  </conditionalFormatting>
  <conditionalFormatting sqref="L110:L123">
    <cfRule type="expression" dxfId="2081" priority="27">
      <formula>L110&gt;0</formula>
    </cfRule>
    <cfRule type="expression" dxfId="2080" priority="28">
      <formula>L110&lt;0</formula>
    </cfRule>
  </conditionalFormatting>
  <conditionalFormatting sqref="F25:F29">
    <cfRule type="expression" dxfId="2079" priority="25">
      <formula>F25&gt;0</formula>
    </cfRule>
    <cfRule type="expression" dxfId="2078" priority="26">
      <formula>F25&lt;0</formula>
    </cfRule>
  </conditionalFormatting>
  <conditionalFormatting sqref="H25:H29">
    <cfRule type="expression" dxfId="2077" priority="23">
      <formula>H25&gt;0</formula>
    </cfRule>
    <cfRule type="expression" dxfId="2076" priority="24">
      <formula>H25&lt;0</formula>
    </cfRule>
  </conditionalFormatting>
  <conditionalFormatting sqref="F35:F38">
    <cfRule type="expression" dxfId="2075" priority="21">
      <formula>F35&gt;0</formula>
    </cfRule>
    <cfRule type="expression" dxfId="2074" priority="22">
      <formula>F35&lt;0</formula>
    </cfRule>
  </conditionalFormatting>
  <conditionalFormatting sqref="H35:H38">
    <cfRule type="expression" dxfId="2073" priority="19">
      <formula>H35&gt;0</formula>
    </cfRule>
    <cfRule type="expression" dxfId="2072" priority="20">
      <formula>H35&lt;0</formula>
    </cfRule>
  </conditionalFormatting>
  <conditionalFormatting sqref="H61:H64 F61:F64">
    <cfRule type="expression" dxfId="2071" priority="17">
      <formula>F61&gt;0</formula>
    </cfRule>
    <cfRule type="expression" dxfId="2070" priority="18">
      <formula>F61&lt;0</formula>
    </cfRule>
  </conditionalFormatting>
  <conditionalFormatting sqref="H70 F70">
    <cfRule type="expression" dxfId="2069" priority="15">
      <formula>F70&gt;0</formula>
    </cfRule>
    <cfRule type="expression" dxfId="2068" priority="16">
      <formula>F70&lt;0</formula>
    </cfRule>
  </conditionalFormatting>
  <conditionalFormatting sqref="H67:H69 F67:F69">
    <cfRule type="expression" dxfId="2067" priority="13">
      <formula>F67&gt;0</formula>
    </cfRule>
    <cfRule type="expression" dxfId="2066" priority="14">
      <formula>F67&lt;0</formula>
    </cfRule>
  </conditionalFormatting>
  <conditionalFormatting sqref="H65:H66 F65:F66">
    <cfRule type="expression" dxfId="2065" priority="11">
      <formula>F65&gt;0</formula>
    </cfRule>
    <cfRule type="expression" dxfId="2064" priority="12">
      <formula>F65&lt;0</formula>
    </cfRule>
  </conditionalFormatting>
  <conditionalFormatting sqref="F74:F76 H74:H76">
    <cfRule type="expression" dxfId="2063" priority="7">
      <formula>F74&gt;0</formula>
    </cfRule>
    <cfRule type="expression" dxfId="2062" priority="8">
      <formula>F74&lt;0</formula>
    </cfRule>
  </conditionalFormatting>
  <conditionalFormatting sqref="F81:F82 H81:H82">
    <cfRule type="expression" dxfId="2061" priority="5">
      <formula>F81&gt;0</formula>
    </cfRule>
    <cfRule type="expression" dxfId="2060" priority="6">
      <formula>F81&lt;0</formula>
    </cfRule>
  </conditionalFormatting>
  <conditionalFormatting sqref="F79:F80 H79:H80">
    <cfRule type="expression" dxfId="2059" priority="3">
      <formula>F79&gt;0</formula>
    </cfRule>
    <cfRule type="expression" dxfId="2058" priority="4">
      <formula>F79&lt;0</formula>
    </cfRule>
  </conditionalFormatting>
  <conditionalFormatting sqref="F77:F78 H77:H78">
    <cfRule type="expression" dxfId="2057" priority="1">
      <formula>F77&gt;0</formula>
    </cfRule>
    <cfRule type="expression" dxfId="2056"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55" priority="129">
      <formula>F99&gt;0</formula>
    </cfRule>
    <cfRule type="expression" dxfId="2054" priority="130">
      <formula>F99&lt;0</formula>
    </cfRule>
  </conditionalFormatting>
  <conditionalFormatting sqref="F156:F169 F172:F216 F219:F220">
    <cfRule type="expression" dxfId="2053" priority="125">
      <formula>F156&gt;0</formula>
    </cfRule>
    <cfRule type="expression" dxfId="2052" priority="126">
      <formula>F156&lt;0</formula>
    </cfRule>
  </conditionalFormatting>
  <conditionalFormatting sqref="F156:F169 F172:F216 F219:F220">
    <cfRule type="expression" dxfId="2051" priority="127">
      <formula>F156&gt;0</formula>
    </cfRule>
    <cfRule type="expression" dxfId="2050" priority="128">
      <formula>F156&lt;0</formula>
    </cfRule>
  </conditionalFormatting>
  <conditionalFormatting sqref="H151:H169 H172:H216 H219:H220">
    <cfRule type="expression" dxfId="2049" priority="123">
      <formula>H151&gt;0</formula>
    </cfRule>
    <cfRule type="expression" dxfId="2048" priority="124">
      <formula>H151&lt;0</formula>
    </cfRule>
  </conditionalFormatting>
  <conditionalFormatting sqref="F147:F150">
    <cfRule type="expression" dxfId="2047" priority="117">
      <formula>F147&gt;0</formula>
    </cfRule>
    <cfRule type="expression" dxfId="2046" priority="118">
      <formula>F147&lt;0</formula>
    </cfRule>
  </conditionalFormatting>
  <conditionalFormatting sqref="H147:H150">
    <cfRule type="expression" dxfId="2045" priority="115">
      <formula>H147&gt;0</formula>
    </cfRule>
    <cfRule type="expression" dxfId="2044" priority="116">
      <formula>H147&lt;0</formula>
    </cfRule>
  </conditionalFormatting>
  <conditionalFormatting sqref="Q8">
    <cfRule type="expression" dxfId="2043" priority="111">
      <formula>Q8&gt;0</formula>
    </cfRule>
    <cfRule type="expression" dxfId="2042" priority="112">
      <formula>Q8&lt;0</formula>
    </cfRule>
  </conditionalFormatting>
  <conditionalFormatting sqref="Q7">
    <cfRule type="expression" dxfId="2041" priority="113">
      <formula>Q7&gt;0</formula>
    </cfRule>
    <cfRule type="expression" dxfId="2040" priority="114">
      <formula>Q7&lt;0</formula>
    </cfRule>
  </conditionalFormatting>
  <conditionalFormatting sqref="F170">
    <cfRule type="expression" dxfId="2039" priority="107">
      <formula>F170&gt;0</formula>
    </cfRule>
    <cfRule type="expression" dxfId="2038" priority="108">
      <formula>F170&lt;0</formula>
    </cfRule>
  </conditionalFormatting>
  <conditionalFormatting sqref="F170">
    <cfRule type="expression" dxfId="2037" priority="109">
      <formula>F170&gt;0</formula>
    </cfRule>
    <cfRule type="expression" dxfId="2036" priority="110">
      <formula>F170&lt;0</formula>
    </cfRule>
  </conditionalFormatting>
  <conditionalFormatting sqref="H170">
    <cfRule type="expression" dxfId="2035" priority="105">
      <formula>H170&gt;0</formula>
    </cfRule>
    <cfRule type="expression" dxfId="2034" priority="106">
      <formula>H170&lt;0</formula>
    </cfRule>
  </conditionalFormatting>
  <conditionalFormatting sqref="F171">
    <cfRule type="expression" dxfId="2033" priority="101">
      <formula>F171&gt;0</formula>
    </cfRule>
    <cfRule type="expression" dxfId="2032" priority="102">
      <formula>F171&lt;0</formula>
    </cfRule>
  </conditionalFormatting>
  <conditionalFormatting sqref="F171">
    <cfRule type="expression" dxfId="2031" priority="103">
      <formula>F171&gt;0</formula>
    </cfRule>
    <cfRule type="expression" dxfId="2030" priority="104">
      <formula>F171&lt;0</formula>
    </cfRule>
  </conditionalFormatting>
  <conditionalFormatting sqref="H171">
    <cfRule type="expression" dxfId="2029" priority="99">
      <formula>H171&gt;0</formula>
    </cfRule>
    <cfRule type="expression" dxfId="2028" priority="100">
      <formula>H171&lt;0</formula>
    </cfRule>
  </conditionalFormatting>
  <conditionalFormatting sqref="F217:F218">
    <cfRule type="expression" dxfId="2027" priority="95">
      <formula>F217&gt;0</formula>
    </cfRule>
    <cfRule type="expression" dxfId="2026" priority="96">
      <formula>F217&lt;0</formula>
    </cfRule>
  </conditionalFormatting>
  <conditionalFormatting sqref="F217:F218">
    <cfRule type="expression" dxfId="2025" priority="97">
      <formula>F217&gt;0</formula>
    </cfRule>
    <cfRule type="expression" dxfId="2024" priority="98">
      <formula>F217&lt;0</formula>
    </cfRule>
  </conditionalFormatting>
  <conditionalFormatting sqref="H217:H218">
    <cfRule type="expression" dxfId="2023" priority="93">
      <formula>H217&gt;0</formula>
    </cfRule>
    <cfRule type="expression" dxfId="2022" priority="94">
      <formula>H217&lt;0</formula>
    </cfRule>
  </conditionalFormatting>
  <conditionalFormatting sqref="F24:F39">
    <cfRule type="expression" dxfId="2021" priority="91">
      <formula>F24&gt;0</formula>
    </cfRule>
    <cfRule type="expression" dxfId="2020" priority="92">
      <formula>F24&lt;0</formula>
    </cfRule>
  </conditionalFormatting>
  <conditionalFormatting sqref="H24:H39">
    <cfRule type="expression" dxfId="2019" priority="89">
      <formula>H24&gt;0</formula>
    </cfRule>
    <cfRule type="expression" dxfId="2018" priority="90">
      <formula>H24&lt;0</formula>
    </cfRule>
  </conditionalFormatting>
  <conditionalFormatting sqref="Q10">
    <cfRule type="expression" dxfId="2017" priority="87">
      <formula>Q10&gt;0</formula>
    </cfRule>
    <cfRule type="expression" dxfId="2016" priority="88">
      <formula>Q10&lt;0</formula>
    </cfRule>
  </conditionalFormatting>
  <conditionalFormatting sqref="J34">
    <cfRule type="expression" dxfId="2015" priority="85">
      <formula>J34&gt;0</formula>
    </cfRule>
    <cfRule type="expression" dxfId="2014" priority="86">
      <formula>J34&lt;0</formula>
    </cfRule>
  </conditionalFormatting>
  <conditionalFormatting sqref="F41:F49">
    <cfRule type="expression" dxfId="2013" priority="79">
      <formula>F41&gt;0</formula>
    </cfRule>
    <cfRule type="expression" dxfId="2012" priority="80">
      <formula>F41&lt;0</formula>
    </cfRule>
  </conditionalFormatting>
  <conditionalFormatting sqref="H41:H49">
    <cfRule type="expression" dxfId="2011" priority="77">
      <formula>H41&gt;0</formula>
    </cfRule>
    <cfRule type="expression" dxfId="2010" priority="78">
      <formula>H41&lt;0</formula>
    </cfRule>
  </conditionalFormatting>
  <conditionalFormatting sqref="R4">
    <cfRule type="expression" dxfId="2009" priority="75">
      <formula>R4&gt;0</formula>
    </cfRule>
    <cfRule type="expression" dxfId="2008" priority="76">
      <formula>R4&lt;0</formula>
    </cfRule>
  </conditionalFormatting>
  <conditionalFormatting sqref="Q9">
    <cfRule type="expression" dxfId="2007" priority="73">
      <formula>Q9&gt;0</formula>
    </cfRule>
    <cfRule type="expression" dxfId="2006" priority="74">
      <formula>Q9&lt;0</formula>
    </cfRule>
  </conditionalFormatting>
  <conditionalFormatting sqref="F50:F73">
    <cfRule type="expression" dxfId="2005" priority="69">
      <formula>F50&gt;0</formula>
    </cfRule>
    <cfRule type="expression" dxfId="2004" priority="70">
      <formula>F50&lt;0</formula>
    </cfRule>
  </conditionalFormatting>
  <conditionalFormatting sqref="H50:H73">
    <cfRule type="expression" dxfId="2003" priority="67">
      <formula>H50&gt;0</formula>
    </cfRule>
    <cfRule type="expression" dxfId="200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1" priority="63">
      <formula>F74&gt;0</formula>
    </cfRule>
    <cfRule type="expression" dxfId="2000" priority="64">
      <formula>F74&lt;0</formula>
    </cfRule>
  </conditionalFormatting>
  <conditionalFormatting sqref="H74:H98">
    <cfRule type="expression" dxfId="1999" priority="61">
      <formula>H74&gt;0</formula>
    </cfRule>
    <cfRule type="expression" dxfId="1998" priority="62">
      <formula>H74&lt;0</formula>
    </cfRule>
  </conditionalFormatting>
  <conditionalFormatting sqref="H108:H109 F108:F109">
    <cfRule type="expression" dxfId="1997" priority="43">
      <formula>F108&gt;0</formula>
    </cfRule>
    <cfRule type="expression" dxfId="1996" priority="44">
      <formula>F108&lt;0</formula>
    </cfRule>
  </conditionalFormatting>
  <conditionalFormatting sqref="H103:H107 F103:F107">
    <cfRule type="expression" dxfId="1995" priority="41">
      <formula>F103&gt;0</formula>
    </cfRule>
    <cfRule type="expression" dxfId="1994" priority="42">
      <formula>F103&lt;0</formula>
    </cfRule>
  </conditionalFormatting>
  <conditionalFormatting sqref="F40">
    <cfRule type="expression" dxfId="1993" priority="39">
      <formula>F40&gt;0</formula>
    </cfRule>
    <cfRule type="expression" dxfId="1992" priority="40">
      <formula>F40&lt;0</formula>
    </cfRule>
  </conditionalFormatting>
  <conditionalFormatting sqref="H40">
    <cfRule type="expression" dxfId="1991" priority="37">
      <formula>H40&gt;0</formula>
    </cfRule>
    <cfRule type="expression" dxfId="1990" priority="38">
      <formula>H40&lt;0</formula>
    </cfRule>
  </conditionalFormatting>
  <conditionalFormatting sqref="F131:F133 H131:H133">
    <cfRule type="expression" dxfId="1989" priority="35">
      <formula>F131&gt;0</formula>
    </cfRule>
    <cfRule type="expression" dxfId="1988" priority="36">
      <formula>F131&lt;0</formula>
    </cfRule>
  </conditionalFormatting>
  <conditionalFormatting sqref="F120:F124 H120:H124">
    <cfRule type="expression" dxfId="1987" priority="31">
      <formula>F120&gt;0</formula>
    </cfRule>
    <cfRule type="expression" dxfId="1986" priority="32">
      <formula>F120&lt;0</formula>
    </cfRule>
  </conditionalFormatting>
  <conditionalFormatting sqref="F117:F119 H117:H119">
    <cfRule type="expression" dxfId="1985" priority="27">
      <formula>F117&gt;0</formula>
    </cfRule>
    <cfRule type="expression" dxfId="1984" priority="28">
      <formula>F117&lt;0</formula>
    </cfRule>
  </conditionalFormatting>
  <conditionalFormatting sqref="F114:F116 H114:H116">
    <cfRule type="expression" dxfId="1983" priority="25">
      <formula>F114&gt;0</formula>
    </cfRule>
    <cfRule type="expression" dxfId="1982" priority="26">
      <formula>F114&lt;0</formula>
    </cfRule>
  </conditionalFormatting>
  <conditionalFormatting sqref="F113 H113">
    <cfRule type="expression" dxfId="1981" priority="23">
      <formula>F113&gt;0</formula>
    </cfRule>
    <cfRule type="expression" dxfId="1980" priority="24">
      <formula>F113&lt;0</formula>
    </cfRule>
  </conditionalFormatting>
  <conditionalFormatting sqref="F126:F128 H126:H128 K24:K128">
    <cfRule type="expression" dxfId="1979" priority="21">
      <formula>F24&gt;0</formula>
    </cfRule>
    <cfRule type="expression" dxfId="1978" priority="22">
      <formula>F24&lt;0</formula>
    </cfRule>
  </conditionalFormatting>
  <conditionalFormatting sqref="F125 H125">
    <cfRule type="expression" dxfId="1977" priority="19">
      <formula>F125&gt;0</formula>
    </cfRule>
    <cfRule type="expression" dxfId="1976" priority="20">
      <formula>F125&lt;0</formula>
    </cfRule>
  </conditionalFormatting>
  <conditionalFormatting sqref="F129:F130 H129:H130 K129:K130">
    <cfRule type="expression" dxfId="1975" priority="17">
      <formula>F129&gt;0</formula>
    </cfRule>
    <cfRule type="expression" dxfId="1974" priority="18">
      <formula>F129&lt;0</formula>
    </cfRule>
  </conditionalFormatting>
  <conditionalFormatting sqref="F136:F138 H136:H138 K136:K138">
    <cfRule type="expression" dxfId="1973" priority="13">
      <formula>F136&gt;0</formula>
    </cfRule>
    <cfRule type="expression" dxfId="1972" priority="14">
      <formula>F136&lt;0</formula>
    </cfRule>
  </conditionalFormatting>
  <conditionalFormatting sqref="F134:F135 H134:H135 K134:K135">
    <cfRule type="expression" dxfId="1971" priority="11">
      <formula>F134&gt;0</formula>
    </cfRule>
    <cfRule type="expression" dxfId="1970" priority="12">
      <formula>F134&lt;0</formula>
    </cfRule>
  </conditionalFormatting>
  <conditionalFormatting sqref="F143 H143 K143">
    <cfRule type="expression" dxfId="1969" priority="7">
      <formula>F143&gt;0</formula>
    </cfRule>
    <cfRule type="expression" dxfId="1968" priority="8">
      <formula>F143&lt;0</formula>
    </cfRule>
  </conditionalFormatting>
  <conditionalFormatting sqref="F140:F142 H140:H142">
    <cfRule type="expression" dxfId="1967" priority="5">
      <formula>F140&gt;0</formula>
    </cfRule>
    <cfRule type="expression" dxfId="1966" priority="6">
      <formula>F140&lt;0</formula>
    </cfRule>
  </conditionalFormatting>
  <conditionalFormatting sqref="F139 H139 K139">
    <cfRule type="expression" dxfId="1965" priority="3">
      <formula>F139&gt;0</formula>
    </cfRule>
    <cfRule type="expression" dxfId="1964" priority="4">
      <formula>F139&lt;0</formula>
    </cfRule>
  </conditionalFormatting>
  <conditionalFormatting sqref="K140:K142">
    <cfRule type="expression" dxfId="1963" priority="1">
      <formula>K140&gt;0</formula>
    </cfRule>
    <cfRule type="expression" dxfId="196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1" priority="49">
      <formula>F52&gt;0</formula>
    </cfRule>
    <cfRule type="expression" dxfId="1960" priority="50">
      <formula>F52&lt;0</formula>
    </cfRule>
  </conditionalFormatting>
  <conditionalFormatting sqref="Q7">
    <cfRule type="expression" dxfId="1959" priority="47">
      <formula>Q7&gt;0</formula>
    </cfRule>
    <cfRule type="expression" dxfId="1958" priority="48">
      <formula>Q7&lt;0</formula>
    </cfRule>
  </conditionalFormatting>
  <conditionalFormatting sqref="Q8">
    <cfRule type="expression" dxfId="1957" priority="45">
      <formula>Q8&gt;0</formula>
    </cfRule>
    <cfRule type="expression" dxfId="1956" priority="46">
      <formula>Q8&lt;0</formula>
    </cfRule>
  </conditionalFormatting>
  <conditionalFormatting sqref="F34:F41 F43:F51">
    <cfRule type="expression" dxfId="1955" priority="43">
      <formula>F34&gt;0</formula>
    </cfRule>
    <cfRule type="expression" dxfId="1954" priority="44">
      <formula>F34&lt;0</formula>
    </cfRule>
  </conditionalFormatting>
  <conditionalFormatting sqref="H34:H51">
    <cfRule type="expression" dxfId="1953" priority="41">
      <formula>H34&gt;0</formula>
    </cfRule>
    <cfRule type="expression" dxfId="1952" priority="42">
      <formula>H34&lt;0</formula>
    </cfRule>
  </conditionalFormatting>
  <conditionalFormatting sqref="Q10">
    <cfRule type="expression" dxfId="1951" priority="39">
      <formula>Q10&gt;0</formula>
    </cfRule>
    <cfRule type="expression" dxfId="1950" priority="40">
      <formula>Q10&lt;0</formula>
    </cfRule>
  </conditionalFormatting>
  <conditionalFormatting sqref="J25">
    <cfRule type="expression" dxfId="1949" priority="37">
      <formula>J25&gt;0</formula>
    </cfRule>
    <cfRule type="expression" dxfId="1948" priority="38">
      <formula>J25&lt;0</formula>
    </cfRule>
  </conditionalFormatting>
  <conditionalFormatting sqref="K25:K29 K31:K38">
    <cfRule type="expression" dxfId="1947" priority="35">
      <formula>K25&gt;0</formula>
    </cfRule>
    <cfRule type="expression" dxfId="1946" priority="36">
      <formula>K25&lt;0</formula>
    </cfRule>
  </conditionalFormatting>
  <conditionalFormatting sqref="L25:L38">
    <cfRule type="expression" dxfId="1945" priority="33">
      <formula>L25&gt;0</formula>
    </cfRule>
    <cfRule type="expression" dxfId="1944" priority="34">
      <formula>L25&lt;0</formula>
    </cfRule>
  </conditionalFormatting>
  <conditionalFormatting sqref="F89:F110">
    <cfRule type="expression" dxfId="1943" priority="31">
      <formula>F89&gt;0</formula>
    </cfRule>
    <cfRule type="expression" dxfId="1942" priority="32">
      <formula>F89&lt;0</formula>
    </cfRule>
  </conditionalFormatting>
  <conditionalFormatting sqref="H89:H110">
    <cfRule type="expression" dxfId="1941" priority="29">
      <formula>H89&gt;0</formula>
    </cfRule>
    <cfRule type="expression" dxfId="1940" priority="30">
      <formula>H89&lt;0</formula>
    </cfRule>
  </conditionalFormatting>
  <conditionalFormatting sqref="J89:J102">
    <cfRule type="expression" dxfId="1939" priority="27">
      <formula>J89&gt;0</formula>
    </cfRule>
    <cfRule type="expression" dxfId="1938" priority="28">
      <formula>J89&lt;0</formula>
    </cfRule>
  </conditionalFormatting>
  <conditionalFormatting sqref="K89:K102">
    <cfRule type="expression" dxfId="1937" priority="25">
      <formula>K89&gt;0</formula>
    </cfRule>
    <cfRule type="expression" dxfId="1936" priority="26">
      <formula>K89&lt;0</formula>
    </cfRule>
  </conditionalFormatting>
  <conditionalFormatting sqref="L89:L102">
    <cfRule type="expression" dxfId="1935" priority="23">
      <formula>L89&gt;0</formula>
    </cfRule>
    <cfRule type="expression" dxfId="1934" priority="24">
      <formula>L89&lt;0</formula>
    </cfRule>
  </conditionalFormatting>
  <conditionalFormatting sqref="F25:F27">
    <cfRule type="expression" dxfId="1933" priority="21">
      <formula>F25&gt;0</formula>
    </cfRule>
    <cfRule type="expression" dxfId="1932" priority="22">
      <formula>F25&lt;0</formula>
    </cfRule>
  </conditionalFormatting>
  <conditionalFormatting sqref="H25:H27">
    <cfRule type="expression" dxfId="1931" priority="19">
      <formula>H25&gt;0</formula>
    </cfRule>
    <cfRule type="expression" dxfId="1930" priority="20">
      <formula>H25&lt;0</formula>
    </cfRule>
  </conditionalFormatting>
  <conditionalFormatting sqref="F28:F33">
    <cfRule type="expression" dxfId="1929" priority="17">
      <formula>F28&gt;0</formula>
    </cfRule>
    <cfRule type="expression" dxfId="1928" priority="18">
      <formula>F28&lt;0</formula>
    </cfRule>
  </conditionalFormatting>
  <conditionalFormatting sqref="H28:H33">
    <cfRule type="expression" dxfId="1927" priority="15">
      <formula>H28&gt;0</formula>
    </cfRule>
    <cfRule type="expression" dxfId="1926" priority="16">
      <formula>H28&lt;0</formula>
    </cfRule>
  </conditionalFormatting>
  <conditionalFormatting sqref="F42">
    <cfRule type="expression" dxfId="1925" priority="13">
      <formula>F42&gt;0</formula>
    </cfRule>
    <cfRule type="expression" dxfId="1924" priority="14">
      <formula>F42&lt;0</formula>
    </cfRule>
  </conditionalFormatting>
  <conditionalFormatting sqref="J48">
    <cfRule type="expression" dxfId="1923" priority="11">
      <formula>J48&gt;0</formula>
    </cfRule>
    <cfRule type="expression" dxfId="1922" priority="12">
      <formula>J48&lt;0</formula>
    </cfRule>
  </conditionalFormatting>
  <conditionalFormatting sqref="J34:J41 J43:J47">
    <cfRule type="expression" dxfId="1921" priority="9">
      <formula>J34&gt;0</formula>
    </cfRule>
    <cfRule type="expression" dxfId="1920" priority="10">
      <formula>J34&lt;0</formula>
    </cfRule>
  </conditionalFormatting>
  <conditionalFormatting sqref="J26:J27">
    <cfRule type="expression" dxfId="1919" priority="7">
      <formula>J26&gt;0</formula>
    </cfRule>
    <cfRule type="expression" dxfId="1918" priority="8">
      <formula>J26&lt;0</formula>
    </cfRule>
  </conditionalFormatting>
  <conditionalFormatting sqref="J28:J33">
    <cfRule type="expression" dxfId="1917" priority="5">
      <formula>J28&gt;0</formula>
    </cfRule>
    <cfRule type="expression" dxfId="1916" priority="6">
      <formula>J28&lt;0</formula>
    </cfRule>
  </conditionalFormatting>
  <conditionalFormatting sqref="J42">
    <cfRule type="expression" dxfId="1915" priority="3">
      <formula>J42&gt;0</formula>
    </cfRule>
    <cfRule type="expression" dxfId="1914" priority="4">
      <formula>J42&lt;0</formula>
    </cfRule>
  </conditionalFormatting>
  <conditionalFormatting sqref="J49">
    <cfRule type="expression" dxfId="1913" priority="1">
      <formula>J49&gt;0</formula>
    </cfRule>
    <cfRule type="expression" dxfId="1912"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1" priority="39">
      <formula>F47&gt;0</formula>
    </cfRule>
    <cfRule type="expression" dxfId="1910" priority="40">
      <formula>F47&lt;0</formula>
    </cfRule>
  </conditionalFormatting>
  <conditionalFormatting sqref="Q7">
    <cfRule type="expression" dxfId="1909" priority="37">
      <formula>Q7&gt;0</formula>
    </cfRule>
    <cfRule type="expression" dxfId="1908" priority="38">
      <formula>Q7&lt;0</formula>
    </cfRule>
  </conditionalFormatting>
  <conditionalFormatting sqref="Q8">
    <cfRule type="expression" dxfId="1907" priority="35">
      <formula>Q8&gt;0</formula>
    </cfRule>
    <cfRule type="expression" dxfId="1906" priority="36">
      <formula>Q8&lt;0</formula>
    </cfRule>
  </conditionalFormatting>
  <conditionalFormatting sqref="F30:F33 F38:F46">
    <cfRule type="expression" dxfId="1905" priority="33">
      <formula>F30&gt;0</formula>
    </cfRule>
    <cfRule type="expression" dxfId="1904" priority="34">
      <formula>F30&lt;0</formula>
    </cfRule>
  </conditionalFormatting>
  <conditionalFormatting sqref="H30:H33 H37:H46">
    <cfRule type="expression" dxfId="1903" priority="31">
      <formula>H30&gt;0</formula>
    </cfRule>
    <cfRule type="expression" dxfId="1902" priority="32">
      <formula>H30&lt;0</formula>
    </cfRule>
  </conditionalFormatting>
  <conditionalFormatting sqref="Q10">
    <cfRule type="expression" dxfId="1901" priority="29">
      <formula>Q10&gt;0</formula>
    </cfRule>
    <cfRule type="expression" dxfId="1900" priority="30">
      <formula>Q10&lt;0</formula>
    </cfRule>
  </conditionalFormatting>
  <conditionalFormatting sqref="K25:K38">
    <cfRule type="expression" dxfId="1899" priority="25">
      <formula>K25&gt;0</formula>
    </cfRule>
    <cfRule type="expression" dxfId="1898" priority="26">
      <formula>K25&lt;0</formula>
    </cfRule>
  </conditionalFormatting>
  <conditionalFormatting sqref="L25:L38">
    <cfRule type="expression" dxfId="1897" priority="23">
      <formula>L25&gt;0</formula>
    </cfRule>
    <cfRule type="expression" dxfId="1896" priority="24">
      <formula>L25&lt;0</formula>
    </cfRule>
  </conditionalFormatting>
  <conditionalFormatting sqref="F89:F110">
    <cfRule type="expression" dxfId="1895" priority="21">
      <formula>F89&gt;0</formula>
    </cfRule>
    <cfRule type="expression" dxfId="1894" priority="22">
      <formula>F89&lt;0</formula>
    </cfRule>
  </conditionalFormatting>
  <conditionalFormatting sqref="H89:H110">
    <cfRule type="expression" dxfId="1893" priority="19">
      <formula>H89&gt;0</formula>
    </cfRule>
    <cfRule type="expression" dxfId="1892" priority="20">
      <formula>H89&lt;0</formula>
    </cfRule>
  </conditionalFormatting>
  <conditionalFormatting sqref="J89:J102">
    <cfRule type="expression" dxfId="1891" priority="17">
      <formula>J89&gt;0</formula>
    </cfRule>
    <cfRule type="expression" dxfId="1890" priority="18">
      <formula>J89&lt;0</formula>
    </cfRule>
  </conditionalFormatting>
  <conditionalFormatting sqref="K89:K102">
    <cfRule type="expression" dxfId="1889" priority="15">
      <formula>K89&gt;0</formula>
    </cfRule>
    <cfRule type="expression" dxfId="1888" priority="16">
      <formula>K89&lt;0</formula>
    </cfRule>
  </conditionalFormatting>
  <conditionalFormatting sqref="L89:L102">
    <cfRule type="expression" dxfId="1887" priority="13">
      <formula>L89&gt;0</formula>
    </cfRule>
    <cfRule type="expression" dxfId="1886" priority="14">
      <formula>L89&lt;0</formula>
    </cfRule>
  </conditionalFormatting>
  <conditionalFormatting sqref="F25:F29">
    <cfRule type="expression" dxfId="1885" priority="11">
      <formula>F25&gt;0</formula>
    </cfRule>
    <cfRule type="expression" dxfId="1884" priority="12">
      <formula>F25&lt;0</formula>
    </cfRule>
  </conditionalFormatting>
  <conditionalFormatting sqref="H25:H29">
    <cfRule type="expression" dxfId="1883" priority="9">
      <formula>H25&gt;0</formula>
    </cfRule>
    <cfRule type="expression" dxfId="1882" priority="10">
      <formula>H25&lt;0</formula>
    </cfRule>
  </conditionalFormatting>
  <conditionalFormatting sqref="F34:F37">
    <cfRule type="expression" dxfId="1881" priority="7">
      <formula>F34&gt;0</formula>
    </cfRule>
    <cfRule type="expression" dxfId="1880" priority="8">
      <formula>F34&lt;0</formula>
    </cfRule>
  </conditionalFormatting>
  <conditionalFormatting sqref="H34:H36">
    <cfRule type="expression" dxfId="1879" priority="5">
      <formula>H34&gt;0</formula>
    </cfRule>
    <cfRule type="expression" dxfId="1878" priority="6">
      <formula>H34&lt;0</formula>
    </cfRule>
  </conditionalFormatting>
  <conditionalFormatting sqref="J39">
    <cfRule type="expression" dxfId="1877" priority="3">
      <formula>J39&gt;0</formula>
    </cfRule>
    <cfRule type="expression" dxfId="1876" priority="4">
      <formula>J39&lt;0</formula>
    </cfRule>
  </conditionalFormatting>
  <conditionalFormatting sqref="J25:J38">
    <cfRule type="expression" dxfId="1875" priority="1">
      <formula>J25&gt;0</formula>
    </cfRule>
    <cfRule type="expression" dxfId="1874"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3" priority="57">
      <formula>F27&gt;0</formula>
    </cfRule>
    <cfRule type="expression" dxfId="1872" priority="58">
      <formula>F27&lt;0</formula>
    </cfRule>
  </conditionalFormatting>
  <conditionalFormatting sqref="H28:H33">
    <cfRule type="expression" dxfId="1871" priority="53">
      <formula>H28&gt;0</formula>
    </cfRule>
    <cfRule type="expression" dxfId="1870" priority="54">
      <formula>H28&lt;0</formula>
    </cfRule>
  </conditionalFormatting>
  <conditionalFormatting sqref="F24:F26">
    <cfRule type="expression" dxfId="1869" priority="39">
      <formula>F24&gt;0</formula>
    </cfRule>
    <cfRule type="expression" dxfId="1868" priority="40">
      <formula>F24&lt;0</formula>
    </cfRule>
  </conditionalFormatting>
  <conditionalFormatting sqref="Q8">
    <cfRule type="expression" dxfId="1867" priority="33">
      <formula>Q8&gt;0</formula>
    </cfRule>
    <cfRule type="expression" dxfId="1866" priority="34">
      <formula>Q8&lt;0</formula>
    </cfRule>
  </conditionalFormatting>
  <conditionalFormatting sqref="Q7">
    <cfRule type="expression" dxfId="1865" priority="35">
      <formula>Q7&gt;0</formula>
    </cfRule>
    <cfRule type="expression" dxfId="1864" priority="36">
      <formula>Q7&lt;0</formula>
    </cfRule>
  </conditionalFormatting>
  <conditionalFormatting sqref="F34">
    <cfRule type="expression" dxfId="1863" priority="31">
      <formula>F34&gt;0</formula>
    </cfRule>
    <cfRule type="expression" dxfId="1862" priority="32">
      <formula>F34&lt;0</formula>
    </cfRule>
  </conditionalFormatting>
  <conditionalFormatting sqref="H34">
    <cfRule type="expression" dxfId="1861" priority="29">
      <formula>H34&gt;0</formula>
    </cfRule>
    <cfRule type="expression" dxfId="1860" priority="30">
      <formula>H34&lt;0</formula>
    </cfRule>
  </conditionalFormatting>
  <conditionalFormatting sqref="M36">
    <cfRule type="expression" dxfId="1859" priority="19">
      <formula>M36&gt;0</formula>
    </cfRule>
    <cfRule type="expression" dxfId="1858" priority="20">
      <formula>M36&lt;0</formula>
    </cfRule>
  </conditionalFormatting>
  <conditionalFormatting sqref="Q10">
    <cfRule type="expression" dxfId="1857" priority="15">
      <formula>Q10&gt;0</formula>
    </cfRule>
    <cfRule type="expression" dxfId="1856" priority="16">
      <formula>Q10&lt;0</formula>
    </cfRule>
  </conditionalFormatting>
  <conditionalFormatting sqref="F23">
    <cfRule type="expression" dxfId="1855" priority="13">
      <formula>F23&gt;0</formula>
    </cfRule>
    <cfRule type="expression" dxfId="1854" priority="14">
      <formula>F23&lt;0</formula>
    </cfRule>
  </conditionalFormatting>
  <conditionalFormatting sqref="I25:J25">
    <cfRule type="expression" dxfId="1853" priority="9">
      <formula>I25&gt;0</formula>
    </cfRule>
    <cfRule type="expression" dxfId="1852" priority="10">
      <formula>I25&lt;0</formula>
    </cfRule>
  </conditionalFormatting>
  <conditionalFormatting sqref="I26:J27">
    <cfRule type="expression" dxfId="1851" priority="7">
      <formula>I26&gt;0</formula>
    </cfRule>
    <cfRule type="expression" dxfId="1850" priority="8">
      <formula>I26&lt;0</formula>
    </cfRule>
  </conditionalFormatting>
  <conditionalFormatting sqref="K25:K27">
    <cfRule type="expression" dxfId="1849" priority="5">
      <formula>K25&gt;0</formula>
    </cfRule>
    <cfRule type="expression" dxfId="1848" priority="6">
      <formula>K25&lt;0</formula>
    </cfRule>
  </conditionalFormatting>
  <conditionalFormatting sqref="I23:J23">
    <cfRule type="expression" dxfId="1847" priority="3">
      <formula>I23&gt;0</formula>
    </cfRule>
    <cfRule type="expression" dxfId="18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45" priority="39">
      <formula>F47&gt;0</formula>
    </cfRule>
    <cfRule type="expression" dxfId="1844" priority="40">
      <formula>F47&lt;0</formula>
    </cfRule>
  </conditionalFormatting>
  <conditionalFormatting sqref="Q7">
    <cfRule type="expression" dxfId="1843" priority="37">
      <formula>Q7&gt;0</formula>
    </cfRule>
    <cfRule type="expression" dxfId="1842" priority="38">
      <formula>Q7&lt;0</formula>
    </cfRule>
  </conditionalFormatting>
  <conditionalFormatting sqref="Q8">
    <cfRule type="expression" dxfId="1841" priority="35">
      <formula>Q8&gt;0</formula>
    </cfRule>
    <cfRule type="expression" dxfId="1840" priority="36">
      <formula>Q8&lt;0</formula>
    </cfRule>
  </conditionalFormatting>
  <conditionalFormatting sqref="F30:F46">
    <cfRule type="expression" dxfId="1839" priority="33">
      <formula>F30&gt;0</formula>
    </cfRule>
    <cfRule type="expression" dxfId="1838" priority="34">
      <formula>F30&lt;0</formula>
    </cfRule>
  </conditionalFormatting>
  <conditionalFormatting sqref="H30:H46">
    <cfRule type="expression" dxfId="1837" priority="31">
      <formula>H30&gt;0</formula>
    </cfRule>
    <cfRule type="expression" dxfId="1836" priority="32">
      <formula>H30&lt;0</formula>
    </cfRule>
  </conditionalFormatting>
  <conditionalFormatting sqref="Q10">
    <cfRule type="expression" dxfId="1835" priority="29">
      <formula>Q10&gt;0</formula>
    </cfRule>
    <cfRule type="expression" dxfId="1834" priority="30">
      <formula>Q10&lt;0</formula>
    </cfRule>
  </conditionalFormatting>
  <conditionalFormatting sqref="J25:J38">
    <cfRule type="expression" dxfId="1833" priority="27">
      <formula>J25&gt;0</formula>
    </cfRule>
    <cfRule type="expression" dxfId="1832" priority="28">
      <formula>J25&lt;0</formula>
    </cfRule>
  </conditionalFormatting>
  <conditionalFormatting sqref="K25:K38">
    <cfRule type="expression" dxfId="1831" priority="25">
      <formula>K25&gt;0</formula>
    </cfRule>
    <cfRule type="expression" dxfId="1830" priority="26">
      <formula>K25&lt;0</formula>
    </cfRule>
  </conditionalFormatting>
  <conditionalFormatting sqref="L25 L38">
    <cfRule type="expression" dxfId="1829" priority="23">
      <formula>L25&gt;0</formula>
    </cfRule>
    <cfRule type="expression" dxfId="1828" priority="24">
      <formula>L25&lt;0</formula>
    </cfRule>
  </conditionalFormatting>
  <conditionalFormatting sqref="F89:F110">
    <cfRule type="expression" dxfId="1827" priority="21">
      <formula>F89&gt;0</formula>
    </cfRule>
    <cfRule type="expression" dxfId="1826" priority="22">
      <formula>F89&lt;0</formula>
    </cfRule>
  </conditionalFormatting>
  <conditionalFormatting sqref="H89:H110">
    <cfRule type="expression" dxfId="1825" priority="19">
      <formula>H89&gt;0</formula>
    </cfRule>
    <cfRule type="expression" dxfId="1824" priority="20">
      <formula>H89&lt;0</formula>
    </cfRule>
  </conditionalFormatting>
  <conditionalFormatting sqref="J89:J102">
    <cfRule type="expression" dxfId="1823" priority="17">
      <formula>J89&gt;0</formula>
    </cfRule>
    <cfRule type="expression" dxfId="1822" priority="18">
      <formula>J89&lt;0</formula>
    </cfRule>
  </conditionalFormatting>
  <conditionalFormatting sqref="K89:K102">
    <cfRule type="expression" dxfId="1821" priority="15">
      <formula>K89&gt;0</formula>
    </cfRule>
    <cfRule type="expression" dxfId="1820" priority="16">
      <formula>K89&lt;0</formula>
    </cfRule>
  </conditionalFormatting>
  <conditionalFormatting sqref="L89:L102">
    <cfRule type="expression" dxfId="1819" priority="13">
      <formula>L89&gt;0</formula>
    </cfRule>
    <cfRule type="expression" dxfId="1818" priority="14">
      <formula>L89&lt;0</formula>
    </cfRule>
  </conditionalFormatting>
  <conditionalFormatting sqref="F29 F25:F26">
    <cfRule type="expression" dxfId="1817" priority="11">
      <formula>F25&gt;0</formula>
    </cfRule>
    <cfRule type="expression" dxfId="1816" priority="12">
      <formula>F25&lt;0</formula>
    </cfRule>
  </conditionalFormatting>
  <conditionalFormatting sqref="H29 H25:H26">
    <cfRule type="expression" dxfId="1815" priority="9">
      <formula>H25&gt;0</formula>
    </cfRule>
    <cfRule type="expression" dxfId="1814" priority="10">
      <formula>H25&lt;0</formula>
    </cfRule>
  </conditionalFormatting>
  <conditionalFormatting sqref="F28">
    <cfRule type="expression" dxfId="1813" priority="7">
      <formula>F28&gt;0</formula>
    </cfRule>
    <cfRule type="expression" dxfId="1812" priority="8">
      <formula>F28&lt;0</formula>
    </cfRule>
  </conditionalFormatting>
  <conditionalFormatting sqref="F27">
    <cfRule type="expression" dxfId="1811" priority="3">
      <formula>F27&gt;0</formula>
    </cfRule>
    <cfRule type="expression" dxfId="1810" priority="4">
      <formula>F27&lt;0</formula>
    </cfRule>
  </conditionalFormatting>
  <conditionalFormatting sqref="H27:H28">
    <cfRule type="expression" dxfId="1809" priority="1">
      <formula>H27&gt;0</formula>
    </cfRule>
    <cfRule type="expression" dxfId="1808"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38" activePane="bottomLeft" state="frozen"/>
      <selection activeCell="A2" sqref="A2"/>
      <selection pane="bottomLeft" activeCell="M68" sqref="M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9" si="1">H2*I2-J2</f>
        <v>2918.96</v>
      </c>
      <c r="L2" s="70">
        <v>43291</v>
      </c>
      <c r="M2" s="43">
        <v>105</v>
      </c>
      <c r="O2" s="11" t="s">
        <v>57</v>
      </c>
      <c r="Q2">
        <f>C18-H18</f>
        <v>300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44.323533333333323</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40.119999999999997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12036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13297.059999999998</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-1261.0599999999977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-1261.0599999999977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-9.4837505433531769E-2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M76</f>
        <v>0</v>
      </c>
    </row>
    <row r="11" spans="1:21" x14ac:dyDescent="0.25">
      <c r="B11" s="399">
        <v>43727</v>
      </c>
      <c r="C11" s="4">
        <v>100</v>
      </c>
      <c r="D11" s="3">
        <v>40.299999999999997</v>
      </c>
      <c r="E11" s="3">
        <v>0</v>
      </c>
      <c r="F11" s="3">
        <f t="shared" si="0"/>
        <v>4029.9999999999995</v>
      </c>
      <c r="G11" s="4"/>
      <c r="H11" s="159"/>
      <c r="I11" s="3"/>
      <c r="J11" s="3"/>
      <c r="K11" s="3"/>
      <c r="L11" s="4"/>
      <c r="M11" s="4"/>
      <c r="O11" s="11" t="s">
        <v>175</v>
      </c>
      <c r="P11" s="33"/>
      <c r="Q11" s="132">
        <f>R11*4/Q4</f>
        <v>6.9790628115653036E-2</v>
      </c>
      <c r="R11">
        <v>0.7</v>
      </c>
      <c r="T11" s="1">
        <v>43285</v>
      </c>
      <c r="U11" t="s">
        <v>1130</v>
      </c>
    </row>
    <row r="12" spans="1:21" x14ac:dyDescent="0.25">
      <c r="H12" s="68"/>
      <c r="O12" s="11" t="s">
        <v>921</v>
      </c>
      <c r="Q12" s="1" t="s">
        <v>1401</v>
      </c>
    </row>
    <row r="13" spans="1:21" x14ac:dyDescent="0.25">
      <c r="H13" s="68"/>
      <c r="O13" s="11" t="s">
        <v>947</v>
      </c>
      <c r="Q13" s="2">
        <f>Q4/(3.94+4.03)*2</f>
        <v>10.067754077791717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44.131999999999998</v>
      </c>
    </row>
    <row r="18" spans="1:21" x14ac:dyDescent="0.25">
      <c r="A18" s="31" t="s">
        <v>81</v>
      </c>
      <c r="B18" s="14"/>
      <c r="C18" s="14">
        <f>SUM(C2:C11)</f>
        <v>900</v>
      </c>
      <c r="D18" s="18"/>
      <c r="E18" s="18"/>
      <c r="F18" s="18">
        <f>SUM(F2:F11)</f>
        <v>49116</v>
      </c>
      <c r="G18" s="14"/>
      <c r="H18" s="69">
        <f>SUM(H2:H10)</f>
        <v>600</v>
      </c>
      <c r="I18" s="18"/>
      <c r="J18" s="18"/>
      <c r="K18" s="18">
        <f>SUM(K2:K10)</f>
        <v>35233.94</v>
      </c>
      <c r="L18" s="14"/>
      <c r="M18" s="18">
        <f>SUM(M2:M10)</f>
        <v>585</v>
      </c>
      <c r="O18" s="79">
        <v>1.0900000000000001</v>
      </c>
      <c r="P18" s="79">
        <f t="shared" ref="P18:P37" si="2">O18*$Q$4</f>
        <v>43.730800000000002</v>
      </c>
      <c r="T18" s="1">
        <v>43307</v>
      </c>
      <c r="U18" t="s">
        <v>1191</v>
      </c>
    </row>
    <row r="19" spans="1:21" ht="15.75" thickBot="1" x14ac:dyDescent="0.3">
      <c r="A19" s="275" t="s">
        <v>191</v>
      </c>
      <c r="B19" s="276"/>
      <c r="C19" s="277">
        <f>SumByColor($A$19,C2:C17)</f>
        <v>700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43.329599999999999</v>
      </c>
    </row>
    <row r="20" spans="1:21" x14ac:dyDescent="0.25">
      <c r="O20" s="79">
        <v>1.07</v>
      </c>
      <c r="P20" s="79">
        <f t="shared" si="2"/>
        <v>42.928399999999996</v>
      </c>
      <c r="T20" s="1">
        <v>43416</v>
      </c>
      <c r="U20" t="s">
        <v>1296</v>
      </c>
    </row>
    <row r="21" spans="1:21" x14ac:dyDescent="0.25">
      <c r="O21" s="79">
        <v>1.06</v>
      </c>
      <c r="P21" s="79">
        <f t="shared" si="2"/>
        <v>42.527200000000001</v>
      </c>
    </row>
    <row r="22" spans="1:21" x14ac:dyDescent="0.25">
      <c r="O22" s="79">
        <v>1.05</v>
      </c>
      <c r="P22" s="79">
        <f t="shared" si="2"/>
        <v>42.125999999999998</v>
      </c>
    </row>
    <row r="23" spans="1:21" x14ac:dyDescent="0.25">
      <c r="O23" s="79">
        <v>1.04</v>
      </c>
      <c r="P23" s="79">
        <f t="shared" si="2"/>
        <v>41.724800000000002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41.323599999999999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40.922399999999996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40.5212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40.119999999999997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39.718799999999995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39.317599999999999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38.916399999999996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38.515199999999993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38.113999999999997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37.712799999999994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37.311599999999999</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36.910400000000003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36.5092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36.107999999999997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7"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7" priority="53">
      <formula>F7&gt;0</formula>
    </cfRule>
    <cfRule type="expression" dxfId="1806" priority="54">
      <formula>F7&lt;0</formula>
    </cfRule>
  </conditionalFormatting>
  <conditionalFormatting sqref="Q8">
    <cfRule type="expression" dxfId="1805" priority="51">
      <formula>Q8&gt;0</formula>
    </cfRule>
    <cfRule type="expression" dxfId="1804" priority="52">
      <formula>Q8&lt;0</formula>
    </cfRule>
  </conditionalFormatting>
  <conditionalFormatting sqref="Q10">
    <cfRule type="expression" dxfId="1803" priority="45">
      <formula>Q10&gt;0</formula>
    </cfRule>
    <cfRule type="expression" dxfId="1802" priority="46">
      <formula>Q10&lt;0</formula>
    </cfRule>
  </conditionalFormatting>
  <conditionalFormatting sqref="K25:K39">
    <cfRule type="expression" dxfId="1801" priority="41">
      <formula>K25&gt;0</formula>
    </cfRule>
    <cfRule type="expression" dxfId="1800" priority="42">
      <formula>K25&lt;0</formula>
    </cfRule>
  </conditionalFormatting>
  <conditionalFormatting sqref="L25">
    <cfRule type="expression" dxfId="1799" priority="39">
      <formula>L25&gt;0</formula>
    </cfRule>
    <cfRule type="expression" dxfId="1798" priority="40">
      <formula>L25&lt;0</formula>
    </cfRule>
  </conditionalFormatting>
  <conditionalFormatting sqref="F99:F120">
    <cfRule type="expression" dxfId="1797" priority="37">
      <formula>F99&gt;0</formula>
    </cfRule>
    <cfRule type="expression" dxfId="1796" priority="38">
      <formula>F99&lt;0</formula>
    </cfRule>
  </conditionalFormatting>
  <conditionalFormatting sqref="H99:H120">
    <cfRule type="expression" dxfId="1795" priority="35">
      <formula>H99&gt;0</formula>
    </cfRule>
    <cfRule type="expression" dxfId="1794" priority="36">
      <formula>H99&lt;0</formula>
    </cfRule>
  </conditionalFormatting>
  <conditionalFormatting sqref="J99:J112">
    <cfRule type="expression" dxfId="1793" priority="33">
      <formula>J99&gt;0</formula>
    </cfRule>
    <cfRule type="expression" dxfId="1792" priority="34">
      <formula>J99&lt;0</formula>
    </cfRule>
  </conditionalFormatting>
  <conditionalFormatting sqref="K99:K112">
    <cfRule type="expression" dxfId="1791" priority="31">
      <formula>K99&gt;0</formula>
    </cfRule>
    <cfRule type="expression" dxfId="1790" priority="32">
      <formula>K99&lt;0</formula>
    </cfRule>
  </conditionalFormatting>
  <conditionalFormatting sqref="L99:L112">
    <cfRule type="expression" dxfId="1789" priority="29">
      <formula>L99&gt;0</formula>
    </cfRule>
    <cfRule type="expression" dxfId="1788" priority="30">
      <formula>L99&lt;0</formula>
    </cfRule>
  </conditionalFormatting>
  <conditionalFormatting sqref="F25 F29">
    <cfRule type="expression" dxfId="1787" priority="27">
      <formula>F25&gt;0</formula>
    </cfRule>
    <cfRule type="expression" dxfId="1786" priority="28">
      <formula>F25&lt;0</formula>
    </cfRule>
  </conditionalFormatting>
  <conditionalFormatting sqref="H25 H29">
    <cfRule type="expression" dxfId="1785" priority="25">
      <formula>H25&gt;0</formula>
    </cfRule>
    <cfRule type="expression" dxfId="1784" priority="26">
      <formula>H25&lt;0</formula>
    </cfRule>
  </conditionalFormatting>
  <conditionalFormatting sqref="F26:F28">
    <cfRule type="expression" dxfId="1783" priority="23">
      <formula>F26&gt;0</formula>
    </cfRule>
    <cfRule type="expression" dxfId="1782" priority="24">
      <formula>F26&lt;0</formula>
    </cfRule>
  </conditionalFormatting>
  <conditionalFormatting sqref="H26:H28">
    <cfRule type="expression" dxfId="1781" priority="21">
      <formula>H26&gt;0</formula>
    </cfRule>
    <cfRule type="expression" dxfId="1780" priority="22">
      <formula>H26&lt;0</formula>
    </cfRule>
  </conditionalFormatting>
  <conditionalFormatting sqref="J25:J49">
    <cfRule type="expression" dxfId="1779" priority="17">
      <formula>J25&gt;0</formula>
    </cfRule>
    <cfRule type="expression" dxfId="1778" priority="18">
      <formula>J25&lt;0</formula>
    </cfRule>
  </conditionalFormatting>
  <conditionalFormatting sqref="J50:J61">
    <cfRule type="expression" dxfId="1777" priority="15">
      <formula>J50&gt;0</formula>
    </cfRule>
    <cfRule type="expression" dxfId="1776" priority="16">
      <formula>J50&lt;0</formula>
    </cfRule>
  </conditionalFormatting>
  <conditionalFormatting sqref="H62:H63 F62:F63">
    <cfRule type="expression" dxfId="1775" priority="7">
      <formula>F62&gt;0</formula>
    </cfRule>
    <cfRule type="expression" dxfId="1774" priority="8">
      <formula>F62&lt;0</formula>
    </cfRule>
  </conditionalFormatting>
  <conditionalFormatting sqref="J62:J67">
    <cfRule type="expression" dxfId="1773" priority="5">
      <formula>J62&gt;0</formula>
    </cfRule>
    <cfRule type="expression" dxfId="1772" priority="6">
      <formula>J62&lt;0</formula>
    </cfRule>
  </conditionalFormatting>
  <conditionalFormatting sqref="F66:F69 H66:H69">
    <cfRule type="expression" dxfId="1771" priority="1">
      <formula>F66&gt;0</formula>
    </cfRule>
    <cfRule type="expression" dxfId="1770"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9" priority="17">
      <formula>F38&gt;0</formula>
    </cfRule>
    <cfRule type="expression" dxfId="1768" priority="18">
      <formula>F38&lt;0</formula>
    </cfRule>
  </conditionalFormatting>
  <conditionalFormatting sqref="H38:H72">
    <cfRule type="expression" dxfId="1767" priority="9">
      <formula>H38&gt;0</formula>
    </cfRule>
    <cfRule type="expression" dxfId="1766" priority="10">
      <formula>H38&lt;0</formula>
    </cfRule>
  </conditionalFormatting>
  <conditionalFormatting sqref="F21:F37">
    <cfRule type="expression" dxfId="1765" priority="7">
      <formula>F21&gt;0</formula>
    </cfRule>
    <cfRule type="expression" dxfId="1764" priority="8">
      <formula>F21&lt;0</formula>
    </cfRule>
  </conditionalFormatting>
  <conditionalFormatting sqref="H21:H37">
    <cfRule type="expression" dxfId="1763" priority="5">
      <formula>H21&gt;0</formula>
    </cfRule>
    <cfRule type="expression" dxfId="1762" priority="6">
      <formula>H21&lt;0</formula>
    </cfRule>
  </conditionalFormatting>
  <conditionalFormatting sqref="Q8">
    <cfRule type="expression" dxfId="1761" priority="1">
      <formula>Q8&gt;0</formula>
    </cfRule>
    <cfRule type="expression" dxfId="1760" priority="2">
      <formula>Q8&lt;0</formula>
    </cfRule>
  </conditionalFormatting>
  <conditionalFormatting sqref="Q7">
    <cfRule type="expression" dxfId="1759" priority="3">
      <formula>Q7&gt;0</formula>
    </cfRule>
    <cfRule type="expression" dxfId="175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7" priority="15">
      <formula>F39&gt;0</formula>
    </cfRule>
    <cfRule type="expression" dxfId="1756" priority="16">
      <formula>F39&lt;0</formula>
    </cfRule>
  </conditionalFormatting>
  <conditionalFormatting sqref="Q7">
    <cfRule type="expression" dxfId="1755" priority="13">
      <formula>Q7&gt;0</formula>
    </cfRule>
    <cfRule type="expression" dxfId="1754" priority="14">
      <formula>Q7&lt;0</formula>
    </cfRule>
  </conditionalFormatting>
  <conditionalFormatting sqref="Q8">
    <cfRule type="expression" dxfId="1753" priority="11">
      <formula>Q8&gt;0</formula>
    </cfRule>
    <cfRule type="expression" dxfId="1752" priority="12">
      <formula>Q8&lt;0</formula>
    </cfRule>
  </conditionalFormatting>
  <conditionalFormatting sqref="F25:F38">
    <cfRule type="expression" dxfId="1751" priority="9">
      <formula>F25&gt;0</formula>
    </cfRule>
    <cfRule type="expression" dxfId="1750" priority="10">
      <formula>F25&lt;0</formula>
    </cfRule>
  </conditionalFormatting>
  <conditionalFormatting sqref="H25:H38">
    <cfRule type="expression" dxfId="1749" priority="7">
      <formula>H25&gt;0</formula>
    </cfRule>
    <cfRule type="expression" dxfId="1748" priority="8">
      <formula>H25&lt;0</formula>
    </cfRule>
  </conditionalFormatting>
  <conditionalFormatting sqref="M55">
    <cfRule type="expression" dxfId="1747" priority="3">
      <formula>M55&gt;0</formula>
    </cfRule>
    <cfRule type="expression" dxfId="1746" priority="4">
      <formula>M55&lt;0</formula>
    </cfRule>
  </conditionalFormatting>
  <conditionalFormatting sqref="Q10">
    <cfRule type="expression" dxfId="1745" priority="1">
      <formula>Q10&gt;0</formula>
    </cfRule>
    <cfRule type="expression" dxfId="174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9.5076199999999371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20.99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10495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4753.8099999999686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7193.4500000000298</v>
      </c>
      <c r="R7">
        <v>100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5741.1900000000314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1.2077028741157239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4.7641734159123402E-3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11.994285714285713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23.088999999999999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22.879100000000001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22.6692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22.459299999999999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22.249399999999998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22.0395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21.829599999999999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21.619699999999998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21.409799999999997</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21.1999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20.99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20.780099999999997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20.5702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20.360299999999999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20.150399999999998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19.940499999999997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19.730599999999999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19.520699999999998</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19.3108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19.100899999999999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18.890999999999998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3" priority="188">
      <formula>F112&gt;0</formula>
    </cfRule>
    <cfRule type="expression" dxfId="1742" priority="189">
      <formula>F112&lt;0</formula>
    </cfRule>
  </conditionalFormatting>
  <conditionalFormatting sqref="Q7">
    <cfRule type="expression" dxfId="1741" priority="176">
      <formula>Q7&gt;0</formula>
    </cfRule>
    <cfRule type="expression" dxfId="1740" priority="177">
      <formula>Q7&lt;0</formula>
    </cfRule>
  </conditionalFormatting>
  <conditionalFormatting sqref="Q8">
    <cfRule type="expression" dxfId="1739" priority="174">
      <formula>Q8&gt;0</formula>
    </cfRule>
    <cfRule type="expression" dxfId="1738" priority="175">
      <formula>Q8&lt;0</formula>
    </cfRule>
  </conditionalFormatting>
  <conditionalFormatting sqref="F206:F218">
    <cfRule type="expression" dxfId="1737" priority="172">
      <formula>F206&gt;0</formula>
    </cfRule>
    <cfRule type="expression" dxfId="1736" priority="173">
      <formula>F206&lt;0</formula>
    </cfRule>
  </conditionalFormatting>
  <conditionalFormatting sqref="H206:H218">
    <cfRule type="expression" dxfId="1735" priority="170">
      <formula>H206&gt;0</formula>
    </cfRule>
    <cfRule type="expression" dxfId="1734" priority="171">
      <formula>H206&lt;0</formula>
    </cfRule>
  </conditionalFormatting>
  <conditionalFormatting sqref="H222:H225">
    <cfRule type="expression" dxfId="1733" priority="166">
      <formula>H222&gt;0</formula>
    </cfRule>
    <cfRule type="expression" dxfId="1732" priority="167">
      <formula>H222&lt;0</formula>
    </cfRule>
  </conditionalFormatting>
  <conditionalFormatting sqref="F222:F225">
    <cfRule type="expression" dxfId="1731" priority="168">
      <formula>F222&gt;0</formula>
    </cfRule>
    <cfRule type="expression" dxfId="1730" priority="169">
      <formula>F222&lt;0</formula>
    </cfRule>
  </conditionalFormatting>
  <conditionalFormatting sqref="M248">
    <cfRule type="expression" dxfId="1729" priority="164">
      <formula>M248&gt;0</formula>
    </cfRule>
    <cfRule type="expression" dxfId="1728" priority="165">
      <formula>M248&lt;0</formula>
    </cfRule>
  </conditionalFormatting>
  <conditionalFormatting sqref="F64:F65 F72:F109">
    <cfRule type="expression" dxfId="1727" priority="162">
      <formula>F64&gt;0</formula>
    </cfRule>
    <cfRule type="expression" dxfId="1726" priority="163">
      <formula>F64&lt;0</formula>
    </cfRule>
  </conditionalFormatting>
  <conditionalFormatting sqref="H64:H65 H72:H109">
    <cfRule type="expression" dxfId="1725" priority="160">
      <formula>H64&gt;0</formula>
    </cfRule>
    <cfRule type="expression" dxfId="1724" priority="161">
      <formula>H64&lt;0</formula>
    </cfRule>
  </conditionalFormatting>
  <conditionalFormatting sqref="Q10">
    <cfRule type="expression" dxfId="1723" priority="158">
      <formula>Q10&gt;0</formula>
    </cfRule>
    <cfRule type="expression" dxfId="1722" priority="159">
      <formula>Q10&lt;0</formula>
    </cfRule>
  </conditionalFormatting>
  <conditionalFormatting sqref="F66:F71">
    <cfRule type="expression" dxfId="1721" priority="156">
      <formula>F66&gt;0</formula>
    </cfRule>
    <cfRule type="expression" dxfId="1720" priority="157">
      <formula>F66&lt;0</formula>
    </cfRule>
  </conditionalFormatting>
  <conditionalFormatting sqref="H66:H71">
    <cfRule type="expression" dxfId="1719" priority="154">
      <formula>H66&gt;0</formula>
    </cfRule>
    <cfRule type="expression" dxfId="1718" priority="155">
      <formula>H66&lt;0</formula>
    </cfRule>
  </conditionalFormatting>
  <conditionalFormatting sqref="K69:K76">
    <cfRule type="expression" dxfId="1717" priority="152">
      <formula>K69&gt;0</formula>
    </cfRule>
    <cfRule type="expression" dxfId="1716" priority="153">
      <formula>K69&lt;0</formula>
    </cfRule>
  </conditionalFormatting>
  <conditionalFormatting sqref="K77:K109">
    <cfRule type="expression" dxfId="1715" priority="150">
      <formula>K77&gt;0</formula>
    </cfRule>
    <cfRule type="expression" dxfId="1714" priority="151">
      <formula>K77&lt;0</formula>
    </cfRule>
  </conditionalFormatting>
  <conditionalFormatting sqref="F110:F111">
    <cfRule type="expression" dxfId="1713" priority="147">
      <formula>F110&gt;0</formula>
    </cfRule>
    <cfRule type="expression" dxfId="1712" priority="148">
      <formula>F110&lt;0</formula>
    </cfRule>
  </conditionalFormatting>
  <conditionalFormatting sqref="H110:H111">
    <cfRule type="expression" dxfId="1711" priority="145">
      <formula>H110&gt;0</formula>
    </cfRule>
    <cfRule type="expression" dxfId="1710" priority="146">
      <formula>H110&lt;0</formula>
    </cfRule>
  </conditionalFormatting>
  <conditionalFormatting sqref="K110:K111">
    <cfRule type="expression" dxfId="1709" priority="143">
      <formula>K110&gt;0</formula>
    </cfRule>
    <cfRule type="expression" dxfId="1708" priority="144">
      <formula>K110&lt;0</formula>
    </cfRule>
  </conditionalFormatting>
  <conditionalFormatting sqref="F120:F122 H120:H122 K120:K122">
    <cfRule type="expression" dxfId="1707" priority="139">
      <formula>F120&gt;0</formula>
    </cfRule>
    <cfRule type="expression" dxfId="1706" priority="140">
      <formula>F120&lt;0</formula>
    </cfRule>
  </conditionalFormatting>
  <conditionalFormatting sqref="L112:L118 L203">
    <cfRule type="expression" dxfId="1705" priority="137">
      <formula>L112&gt;0</formula>
    </cfRule>
    <cfRule type="expression" dxfId="1704" priority="138">
      <formula>L112&lt;0</formula>
    </cfRule>
  </conditionalFormatting>
  <conditionalFormatting sqref="L69:L76">
    <cfRule type="expression" dxfId="1703" priority="135">
      <formula>L69&gt;0</formula>
    </cfRule>
    <cfRule type="expression" dxfId="1702" priority="136">
      <formula>L69&lt;0</formula>
    </cfRule>
  </conditionalFormatting>
  <conditionalFormatting sqref="L77:L109">
    <cfRule type="expression" dxfId="1701" priority="133">
      <formula>L77&gt;0</formula>
    </cfRule>
    <cfRule type="expression" dxfId="1700" priority="134">
      <formula>L77&lt;0</formula>
    </cfRule>
  </conditionalFormatting>
  <conditionalFormatting sqref="L110:L111">
    <cfRule type="expression" dxfId="1699" priority="131">
      <formula>L110&gt;0</formula>
    </cfRule>
    <cfRule type="expression" dxfId="1698" priority="132">
      <formula>L110&lt;0</formula>
    </cfRule>
  </conditionalFormatting>
  <conditionalFormatting sqref="L120:L122">
    <cfRule type="expression" dxfId="1697" priority="129">
      <formula>L120&gt;0</formula>
    </cfRule>
    <cfRule type="expression" dxfId="1696" priority="130">
      <formula>L120&lt;0</formula>
    </cfRule>
  </conditionalFormatting>
  <conditionalFormatting sqref="F129:F132 H129:H132">
    <cfRule type="expression" dxfId="1695" priority="127">
      <formula>F129&gt;0</formula>
    </cfRule>
    <cfRule type="expression" dxfId="1694" priority="128">
      <formula>F129&lt;0</formula>
    </cfRule>
  </conditionalFormatting>
  <conditionalFormatting sqref="K126:K128 F126:F128 H126:H128">
    <cfRule type="expression" dxfId="1693" priority="123">
      <formula>F126&gt;0</formula>
    </cfRule>
    <cfRule type="expression" dxfId="1692" priority="124">
      <formula>F126&lt;0</formula>
    </cfRule>
  </conditionalFormatting>
  <conditionalFormatting sqref="L126:L127">
    <cfRule type="expression" dxfId="1691" priority="121">
      <formula>L126&gt;0</formula>
    </cfRule>
    <cfRule type="expression" dxfId="1690" priority="122">
      <formula>L126&lt;0</formula>
    </cfRule>
  </conditionalFormatting>
  <conditionalFormatting sqref="K123:K125 F123:F125 H123:H125">
    <cfRule type="expression" dxfId="1689" priority="119">
      <formula>F123&gt;0</formula>
    </cfRule>
    <cfRule type="expression" dxfId="1688" priority="120">
      <formula>F123&lt;0</formula>
    </cfRule>
  </conditionalFormatting>
  <conditionalFormatting sqref="L124:L125">
    <cfRule type="expression" dxfId="1687" priority="117">
      <formula>L124&gt;0</formula>
    </cfRule>
    <cfRule type="expression" dxfId="1686" priority="118">
      <formula>L124&lt;0</formula>
    </cfRule>
  </conditionalFormatting>
  <conditionalFormatting sqref="H134:H137 F134:F137">
    <cfRule type="expression" dxfId="1685" priority="111">
      <formula>F134&gt;0</formula>
    </cfRule>
    <cfRule type="expression" dxfId="1684" priority="112">
      <formula>F134&lt;0</formula>
    </cfRule>
  </conditionalFormatting>
  <conditionalFormatting sqref="H138:H141 F138:F141">
    <cfRule type="expression" dxfId="1683" priority="107">
      <formula>F138&gt;0</formula>
    </cfRule>
    <cfRule type="expression" dxfId="1682" priority="108">
      <formula>F138&lt;0</formula>
    </cfRule>
  </conditionalFormatting>
  <conditionalFormatting sqref="F143:F148 H143:H148 K143:K148">
    <cfRule type="expression" dxfId="1681" priority="103">
      <formula>F143&gt;0</formula>
    </cfRule>
    <cfRule type="expression" dxfId="1680" priority="104">
      <formula>F143&lt;0</formula>
    </cfRule>
  </conditionalFormatting>
  <conditionalFormatting sqref="L147:L148">
    <cfRule type="expression" dxfId="1679" priority="97">
      <formula>L147&gt;0</formula>
    </cfRule>
    <cfRule type="expression" dxfId="1678" priority="98">
      <formula>L147&lt;0</formula>
    </cfRule>
  </conditionalFormatting>
  <conditionalFormatting sqref="F149:F151 H149:H151 K149:K152">
    <cfRule type="expression" dxfId="1677" priority="95">
      <formula>F149&gt;0</formula>
    </cfRule>
    <cfRule type="expression" dxfId="1676" priority="96">
      <formula>F149&lt;0</formula>
    </cfRule>
  </conditionalFormatting>
  <conditionalFormatting sqref="F152:F154 H152:H154 K153:K154">
    <cfRule type="expression" dxfId="1675" priority="91">
      <formula>F152&gt;0</formula>
    </cfRule>
    <cfRule type="expression" dxfId="1674" priority="92">
      <formula>F152&lt;0</formula>
    </cfRule>
  </conditionalFormatting>
  <conditionalFormatting sqref="F155:F157 H155:H157 K155:K157">
    <cfRule type="expression" dxfId="1673" priority="87">
      <formula>F155&gt;0</formula>
    </cfRule>
    <cfRule type="expression" dxfId="1672" priority="88">
      <formula>F155&lt;0</formula>
    </cfRule>
  </conditionalFormatting>
  <conditionalFormatting sqref="F158:F160 H158:H160 K158:K160">
    <cfRule type="expression" dxfId="1671" priority="83">
      <formula>F158&gt;0</formula>
    </cfRule>
    <cfRule type="expression" dxfId="1670" priority="84">
      <formula>F158&lt;0</formula>
    </cfRule>
  </conditionalFormatting>
  <conditionalFormatting sqref="F161:F163 H161:H163 K161:K163">
    <cfRule type="expression" dxfId="1669" priority="79">
      <formula>F161&gt;0</formula>
    </cfRule>
    <cfRule type="expression" dxfId="1668" priority="80">
      <formula>F161&lt;0</formula>
    </cfRule>
  </conditionalFormatting>
  <conditionalFormatting sqref="K165:K167 H165:H167 F165:F167">
    <cfRule type="expression" dxfId="1667" priority="75">
      <formula>F165&gt;0</formula>
    </cfRule>
    <cfRule type="expression" dxfId="1666" priority="76">
      <formula>F165&lt;0</formula>
    </cfRule>
  </conditionalFormatting>
  <conditionalFormatting sqref="K168 H168 F168">
    <cfRule type="expression" dxfId="1665" priority="71">
      <formula>F168&gt;0</formula>
    </cfRule>
    <cfRule type="expression" dxfId="1664" priority="72">
      <formula>F168&lt;0</formula>
    </cfRule>
  </conditionalFormatting>
  <conditionalFormatting sqref="H169:H171 F169:F171 K169:K171">
    <cfRule type="expression" dxfId="1663" priority="67">
      <formula>F169&gt;0</formula>
    </cfRule>
    <cfRule type="expression" dxfId="1662" priority="68">
      <formula>F169&lt;0</formula>
    </cfRule>
  </conditionalFormatting>
  <conditionalFormatting sqref="H173:H175 F173:F175 K173:K175">
    <cfRule type="expression" dxfId="1661" priority="59">
      <formula>F173&gt;0</formula>
    </cfRule>
    <cfRule type="expression" dxfId="1660" priority="60">
      <formula>F173&lt;0</formula>
    </cfRule>
  </conditionalFormatting>
  <conditionalFormatting sqref="K172 H172 F172">
    <cfRule type="expression" dxfId="1659" priority="55">
      <formula>F172&gt;0</formula>
    </cfRule>
    <cfRule type="expression" dxfId="1658" priority="56">
      <formula>F172&lt;0</formula>
    </cfRule>
  </conditionalFormatting>
  <conditionalFormatting sqref="K176:K177 H176:H177 F176:F177">
    <cfRule type="expression" dxfId="1657" priority="51">
      <formula>F176&gt;0</formula>
    </cfRule>
    <cfRule type="expression" dxfId="1656" priority="52">
      <formula>F176&lt;0</formula>
    </cfRule>
  </conditionalFormatting>
  <conditionalFormatting sqref="L177">
    <cfRule type="expression" dxfId="1655" priority="49">
      <formula>L177&gt;0</formula>
    </cfRule>
    <cfRule type="expression" dxfId="1654" priority="50">
      <formula>L177&lt;0</formula>
    </cfRule>
  </conditionalFormatting>
  <conditionalFormatting sqref="K178:K180 H178:H180 F178:F180">
    <cfRule type="expression" dxfId="1653" priority="47">
      <formula>F178&gt;0</formula>
    </cfRule>
    <cfRule type="expression" dxfId="1652" priority="48">
      <formula>F178&lt;0</formula>
    </cfRule>
  </conditionalFormatting>
  <conditionalFormatting sqref="L179">
    <cfRule type="expression" dxfId="1651" priority="45">
      <formula>L179&gt;0</formula>
    </cfRule>
    <cfRule type="expression" dxfId="1650" priority="46">
      <formula>L179&lt;0</formula>
    </cfRule>
  </conditionalFormatting>
  <conditionalFormatting sqref="K181 H181 F181">
    <cfRule type="expression" dxfId="1649" priority="43">
      <formula>F181&gt;0</formula>
    </cfRule>
    <cfRule type="expression" dxfId="1648" priority="44">
      <formula>F181&lt;0</formula>
    </cfRule>
  </conditionalFormatting>
  <conditionalFormatting sqref="L181">
    <cfRule type="expression" dxfId="1647" priority="41">
      <formula>L181&gt;0</formula>
    </cfRule>
    <cfRule type="expression" dxfId="1646" priority="42">
      <formula>L181&lt;0</formula>
    </cfRule>
  </conditionalFormatting>
  <conditionalFormatting sqref="H186:H188 F186:F188 K186:K188">
    <cfRule type="expression" dxfId="1645" priority="39">
      <formula>F186&gt;0</formula>
    </cfRule>
    <cfRule type="expression" dxfId="1644" priority="40">
      <formula>F186&lt;0</formula>
    </cfRule>
  </conditionalFormatting>
  <conditionalFormatting sqref="L187">
    <cfRule type="expression" dxfId="1643" priority="37">
      <formula>L187&gt;0</formula>
    </cfRule>
    <cfRule type="expression" dxfId="1642" priority="38">
      <formula>L187&lt;0</formula>
    </cfRule>
  </conditionalFormatting>
  <conditionalFormatting sqref="K185 H185 F185">
    <cfRule type="expression" dxfId="1641" priority="35">
      <formula>F185&gt;0</formula>
    </cfRule>
    <cfRule type="expression" dxfId="1640" priority="36">
      <formula>F185&lt;0</formula>
    </cfRule>
  </conditionalFormatting>
  <conditionalFormatting sqref="L185">
    <cfRule type="expression" dxfId="1639" priority="33">
      <formula>L185&gt;0</formula>
    </cfRule>
    <cfRule type="expression" dxfId="1638" priority="34">
      <formula>L185&lt;0</formula>
    </cfRule>
  </conditionalFormatting>
  <conditionalFormatting sqref="K182:K184 H182:H184 F182:F184">
    <cfRule type="expression" dxfId="1637" priority="31">
      <formula>F182&gt;0</formula>
    </cfRule>
    <cfRule type="expression" dxfId="1636" priority="32">
      <formula>F182&lt;0</formula>
    </cfRule>
  </conditionalFormatting>
  <conditionalFormatting sqref="L183">
    <cfRule type="expression" dxfId="1635" priority="29">
      <formula>L183&gt;0</formula>
    </cfRule>
    <cfRule type="expression" dxfId="1634" priority="30">
      <formula>L183&lt;0</formula>
    </cfRule>
  </conditionalFormatting>
  <conditionalFormatting sqref="K193 H193 F193">
    <cfRule type="expression" dxfId="1633" priority="27">
      <formula>F193&gt;0</formula>
    </cfRule>
    <cfRule type="expression" dxfId="1632" priority="28">
      <formula>F193&lt;0</formula>
    </cfRule>
  </conditionalFormatting>
  <conditionalFormatting sqref="L193">
    <cfRule type="expression" dxfId="1631" priority="25">
      <formula>L193&gt;0</formula>
    </cfRule>
    <cfRule type="expression" dxfId="1630" priority="26">
      <formula>L193&lt;0</formula>
    </cfRule>
  </conditionalFormatting>
  <conditionalFormatting sqref="K190:K192 H190:H192 F190:F192">
    <cfRule type="expression" dxfId="1629" priority="23">
      <formula>F190&gt;0</formula>
    </cfRule>
    <cfRule type="expression" dxfId="1628" priority="24">
      <formula>F190&lt;0</formula>
    </cfRule>
  </conditionalFormatting>
  <conditionalFormatting sqref="K189 H189 F189">
    <cfRule type="expression" dxfId="1627" priority="19">
      <formula>F189&gt;0</formula>
    </cfRule>
    <cfRule type="expression" dxfId="1626" priority="20">
      <formula>F189&lt;0</formula>
    </cfRule>
  </conditionalFormatting>
  <conditionalFormatting sqref="L189">
    <cfRule type="expression" dxfId="1625" priority="17">
      <formula>L189&gt;0</formula>
    </cfRule>
    <cfRule type="expression" dxfId="1624" priority="18">
      <formula>L189&lt;0</formula>
    </cfRule>
  </conditionalFormatting>
  <conditionalFormatting sqref="L201">
    <cfRule type="expression" dxfId="1623" priority="13">
      <formula>L201&gt;0</formula>
    </cfRule>
    <cfRule type="expression" dxfId="1622" priority="14">
      <formula>L201&lt;0</formula>
    </cfRule>
  </conditionalFormatting>
  <conditionalFormatting sqref="F195 H195 K195">
    <cfRule type="expression" dxfId="1621" priority="11">
      <formula>F195&gt;0</formula>
    </cfRule>
    <cfRule type="expression" dxfId="1620" priority="12">
      <formula>F195&lt;0</formula>
    </cfRule>
  </conditionalFormatting>
  <conditionalFormatting sqref="L197">
    <cfRule type="expression" dxfId="1619" priority="9">
      <formula>L197&gt;0</formula>
    </cfRule>
    <cfRule type="expression" dxfId="1618" priority="10">
      <formula>L197&lt;0</formula>
    </cfRule>
  </conditionalFormatting>
  <conditionalFormatting sqref="L195">
    <cfRule type="expression" dxfId="1617" priority="7">
      <formula>L195&gt;0</formula>
    </cfRule>
    <cfRule type="expression" dxfId="1616" priority="8">
      <formula>L195&lt;0</formula>
    </cfRule>
  </conditionalFormatting>
  <conditionalFormatting sqref="K198:K200 F198:F200 H198:H200">
    <cfRule type="expression" dxfId="1615" priority="5">
      <formula>F198&gt;0</formula>
    </cfRule>
    <cfRule type="expression" dxfId="1614" priority="6">
      <formula>F198&lt;0</formula>
    </cfRule>
  </conditionalFormatting>
  <conditionalFormatting sqref="L200">
    <cfRule type="expression" dxfId="1613" priority="3">
      <formula>L200&gt;0</formula>
    </cfRule>
    <cfRule type="expression" dxfId="1612" priority="4">
      <formula>L200&lt;0</formula>
    </cfRule>
  </conditionalFormatting>
  <conditionalFormatting sqref="L198">
    <cfRule type="expression" dxfId="1611" priority="1">
      <formula>L198&gt;0</formula>
    </cfRule>
    <cfRule type="expression" dxfId="1610"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95" activePane="bottomLeft" state="frozen"/>
      <selection activeCell="M34" sqref="M34"/>
      <selection pane="bottomLeft" activeCell="H110" sqref="H110:K11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0" si="1">H3*I3-J3</f>
        <v>3119.93</v>
      </c>
      <c r="L3" s="70">
        <v>42846</v>
      </c>
      <c r="M3" s="43">
        <v>3.25</v>
      </c>
      <c r="O3" s="11" t="s">
        <v>58</v>
      </c>
      <c r="Q3" s="406">
        <f>IF(Q2=0, Q4, (F155-K155-M155)/Q2)</f>
        <v>10.768855384615375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13.04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84760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69997.559999999939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29378.011000001687</v>
      </c>
      <c r="R7">
        <v>5119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14762.440000000061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0.21089935134881949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1.5337423312883437E-2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20.698412698412696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15.908799999999999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15.778399999999998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15.647999999999998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15.517599999999998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15.387199999999998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15.256799999999998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15.126399999999999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14.995999999999999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14.865599999999997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14.735199999999997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14.604800000000001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14.474400000000001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14.343999999999999</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14.2136</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14.0832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13.9528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13.8224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13.692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13.5616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13.431199999999999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13.300799999999999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13.170399999999999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13.04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12.909599999999999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12.779199999999999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12.6488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12.518399999999998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12.387999999999998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12.257599999999998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12.1272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11.9968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11.866400000000001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11.735999999999999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11.605599999999999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11.475199999999999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11.344799999999999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11.214399999999999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11.084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0"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654">
        <v>43698</v>
      </c>
      <c r="C146" s="7">
        <v>300</v>
      </c>
      <c r="D146" s="75">
        <v>12.42</v>
      </c>
      <c r="E146" s="43">
        <v>0</v>
      </c>
      <c r="F146" s="43">
        <f t="shared" si="7"/>
        <v>3726</v>
      </c>
      <c r="G146" s="29"/>
    </row>
    <row r="147" spans="1:13" x14ac:dyDescent="0.25">
      <c r="B147" s="654">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45281</v>
      </c>
      <c r="D155" s="18"/>
      <c r="E155" s="18"/>
      <c r="F155" s="18">
        <f>SUM(F2:F154)</f>
        <v>725650.72999999986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6" si="104">C424*(E424-D424)</f>
        <v>14560.000000000002</v>
      </c>
      <c r="G424" s="39">
        <f t="shared" ref="G424:G426" si="105">D424*C424</f>
        <v>70850</v>
      </c>
      <c r="H424" s="177">
        <f t="shared" ref="H424:H426" si="106">(E424-D424)/D424</f>
        <v>0.20550458715596331</v>
      </c>
      <c r="I424" s="39" t="s">
        <v>184</v>
      </c>
      <c r="J424" s="39"/>
      <c r="K424" s="39">
        <f t="shared" ref="K424:K426"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9" priority="269">
      <formula>F160&gt;0</formula>
    </cfRule>
    <cfRule type="expression" dxfId="1608"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7" priority="262">
      <formula>F440&gt;0</formula>
    </cfRule>
    <cfRule type="expression" dxfId="1606" priority="263">
      <formula>F440&lt;0</formula>
    </cfRule>
  </conditionalFormatting>
  <conditionalFormatting sqref="H440:H446">
    <cfRule type="expression" dxfId="1605" priority="258">
      <formula>H440&gt;0</formula>
    </cfRule>
    <cfRule type="expression" dxfId="1604" priority="259">
      <formula>H440&lt;0</formula>
    </cfRule>
  </conditionalFormatting>
  <conditionalFormatting sqref="Q8">
    <cfRule type="expression" dxfId="1603" priority="244">
      <formula>Q8&gt;0</formula>
    </cfRule>
    <cfRule type="expression" dxfId="1602" priority="245">
      <formula>Q8&lt;0</formula>
    </cfRule>
  </conditionalFormatting>
  <conditionalFormatting sqref="Q7">
    <cfRule type="expression" dxfId="1601" priority="246">
      <formula>Q7&gt;0</formula>
    </cfRule>
    <cfRule type="expression" dxfId="1600" priority="247">
      <formula>Q7&lt;0</formula>
    </cfRule>
  </conditionalFormatting>
  <conditionalFormatting sqref="F548:F554">
    <cfRule type="expression" dxfId="1599" priority="218">
      <formula>F548&gt;0</formula>
    </cfRule>
    <cfRule type="expression" dxfId="1598" priority="219">
      <formula>F548&lt;0</formula>
    </cfRule>
  </conditionalFormatting>
  <conditionalFormatting sqref="F473:F491 H473:H491">
    <cfRule type="expression" dxfId="1597" priority="240">
      <formula>F473&gt;0</formula>
    </cfRule>
    <cfRule type="expression" dxfId="1596" priority="241">
      <formula>F473&lt;0</formula>
    </cfRule>
  </conditionalFormatting>
  <conditionalFormatting sqref="F466:F472">
    <cfRule type="expression" dxfId="1595" priority="238">
      <formula>F466&gt;0</formula>
    </cfRule>
    <cfRule type="expression" dxfId="1594" priority="239">
      <formula>F466&lt;0</formula>
    </cfRule>
  </conditionalFormatting>
  <conditionalFormatting sqref="H466:H472">
    <cfRule type="expression" dxfId="1593" priority="236">
      <formula>H466&gt;0</formula>
    </cfRule>
    <cfRule type="expression" dxfId="1592" priority="237">
      <formula>H466&lt;0</formula>
    </cfRule>
  </conditionalFormatting>
  <conditionalFormatting sqref="F499:F517 H499:H517">
    <cfRule type="expression" dxfId="1591" priority="234">
      <formula>F499&gt;0</formula>
    </cfRule>
    <cfRule type="expression" dxfId="1590" priority="235">
      <formula>F499&lt;0</formula>
    </cfRule>
  </conditionalFormatting>
  <conditionalFormatting sqref="F492:F498">
    <cfRule type="expression" dxfId="1589" priority="232">
      <formula>F492&gt;0</formula>
    </cfRule>
    <cfRule type="expression" dxfId="1588" priority="233">
      <formula>F492&lt;0</formula>
    </cfRule>
  </conditionalFormatting>
  <conditionalFormatting sqref="H492:H498">
    <cfRule type="expression" dxfId="1587" priority="230">
      <formula>H492&gt;0</formula>
    </cfRule>
    <cfRule type="expression" dxfId="1586" priority="231">
      <formula>H492&lt;0</formula>
    </cfRule>
  </conditionalFormatting>
  <conditionalFormatting sqref="F525:F542 H525:H542">
    <cfRule type="expression" dxfId="1585" priority="228">
      <formula>F525&gt;0</formula>
    </cfRule>
    <cfRule type="expression" dxfId="1584" priority="229">
      <formula>F525&lt;0</formula>
    </cfRule>
  </conditionalFormatting>
  <conditionalFormatting sqref="F518:F524">
    <cfRule type="expression" dxfId="1583" priority="226">
      <formula>F518&gt;0</formula>
    </cfRule>
    <cfRule type="expression" dxfId="1582" priority="227">
      <formula>F518&lt;0</formula>
    </cfRule>
  </conditionalFormatting>
  <conditionalFormatting sqref="H518:H524">
    <cfRule type="expression" dxfId="1581" priority="224">
      <formula>H518&gt;0</formula>
    </cfRule>
    <cfRule type="expression" dxfId="1580" priority="225">
      <formula>H518&lt;0</formula>
    </cfRule>
  </conditionalFormatting>
  <conditionalFormatting sqref="F543:F547 H543:H547">
    <cfRule type="expression" dxfId="1579" priority="222">
      <formula>F543&gt;0</formula>
    </cfRule>
    <cfRule type="expression" dxfId="1578" priority="223">
      <formula>F543&lt;0</formula>
    </cfRule>
  </conditionalFormatting>
  <conditionalFormatting sqref="F555:F570 H555:H570">
    <cfRule type="expression" dxfId="1577" priority="220">
      <formula>F555&gt;0</formula>
    </cfRule>
    <cfRule type="expression" dxfId="1576" priority="221">
      <formula>F555&lt;0</formula>
    </cfRule>
  </conditionalFormatting>
  <conditionalFormatting sqref="H548:H554">
    <cfRule type="expression" dxfId="1575" priority="216">
      <formula>H548&gt;0</formula>
    </cfRule>
    <cfRule type="expression" dxfId="1574" priority="217">
      <formula>H548&lt;0</formula>
    </cfRule>
  </conditionalFormatting>
  <conditionalFormatting sqref="F571 H571">
    <cfRule type="expression" dxfId="1573" priority="214">
      <formula>F571&gt;0</formula>
    </cfRule>
    <cfRule type="expression" dxfId="1572" priority="215">
      <formula>F571&lt;0</formula>
    </cfRule>
  </conditionalFormatting>
  <conditionalFormatting sqref="F572:F576 H572:H576">
    <cfRule type="expression" dxfId="1571" priority="212">
      <formula>F572&gt;0</formula>
    </cfRule>
    <cfRule type="expression" dxfId="1570" priority="213">
      <formula>F572&lt;0</formula>
    </cfRule>
  </conditionalFormatting>
  <conditionalFormatting sqref="F584:F599 H584:H599">
    <cfRule type="expression" dxfId="1569" priority="210">
      <formula>F584&gt;0</formula>
    </cfRule>
    <cfRule type="expression" dxfId="1568" priority="211">
      <formula>F584&lt;0</formula>
    </cfRule>
  </conditionalFormatting>
  <conditionalFormatting sqref="F577:F583">
    <cfRule type="expression" dxfId="1567" priority="208">
      <formula>F577&gt;0</formula>
    </cfRule>
    <cfRule type="expression" dxfId="1566" priority="209">
      <formula>F577&lt;0</formula>
    </cfRule>
  </conditionalFormatting>
  <conditionalFormatting sqref="H577:H583">
    <cfRule type="expression" dxfId="1565" priority="206">
      <formula>H577&gt;0</formula>
    </cfRule>
    <cfRule type="expression" dxfId="1564" priority="207">
      <formula>H577&lt;0</formula>
    </cfRule>
  </conditionalFormatting>
  <conditionalFormatting sqref="F601:F606 H601:H606">
    <cfRule type="expression" dxfId="1563" priority="204">
      <formula>F601&gt;0</formula>
    </cfRule>
    <cfRule type="expression" dxfId="1562" priority="205">
      <formula>F601&lt;0</formula>
    </cfRule>
  </conditionalFormatting>
  <conditionalFormatting sqref="F607 H607">
    <cfRule type="expression" dxfId="1561" priority="202">
      <formula>F607&gt;0</formula>
    </cfRule>
    <cfRule type="expression" dxfId="1560" priority="203">
      <formula>F607&lt;0</formula>
    </cfRule>
  </conditionalFormatting>
  <conditionalFormatting sqref="F608:F612 H608:H612">
    <cfRule type="expression" dxfId="1559" priority="200">
      <formula>F608&gt;0</formula>
    </cfRule>
    <cfRule type="expression" dxfId="1558" priority="201">
      <formula>F608&lt;0</formula>
    </cfRule>
  </conditionalFormatting>
  <conditionalFormatting sqref="F620:F635 H620:H635">
    <cfRule type="expression" dxfId="1557" priority="198">
      <formula>F620&gt;0</formula>
    </cfRule>
    <cfRule type="expression" dxfId="1556" priority="199">
      <formula>F620&lt;0</formula>
    </cfRule>
  </conditionalFormatting>
  <conditionalFormatting sqref="F613:F619">
    <cfRule type="expression" dxfId="1555" priority="196">
      <formula>F613&gt;0</formula>
    </cfRule>
    <cfRule type="expression" dxfId="1554" priority="197">
      <formula>F613&lt;0</formula>
    </cfRule>
  </conditionalFormatting>
  <conditionalFormatting sqref="H613:H619">
    <cfRule type="expression" dxfId="1553" priority="194">
      <formula>H613&gt;0</formula>
    </cfRule>
    <cfRule type="expression" dxfId="1552" priority="195">
      <formula>H613&lt;0</formula>
    </cfRule>
  </conditionalFormatting>
  <conditionalFormatting sqref="F636:F641 H636:H641">
    <cfRule type="expression" dxfId="1551" priority="192">
      <formula>F636&gt;0</formula>
    </cfRule>
    <cfRule type="expression" dxfId="1550" priority="193">
      <formula>F636&lt;0</formula>
    </cfRule>
  </conditionalFormatting>
  <conditionalFormatting sqref="F642 H642">
    <cfRule type="expression" dxfId="1549" priority="190">
      <formula>F642&gt;0</formula>
    </cfRule>
    <cfRule type="expression" dxfId="1548" priority="191">
      <formula>F642&lt;0</formula>
    </cfRule>
  </conditionalFormatting>
  <conditionalFormatting sqref="F643:F647 H643:H647">
    <cfRule type="expression" dxfId="1547" priority="188">
      <formula>F643&gt;0</formula>
    </cfRule>
    <cfRule type="expression" dxfId="1546" priority="189">
      <formula>F643&lt;0</formula>
    </cfRule>
  </conditionalFormatting>
  <conditionalFormatting sqref="F655:F670 H655:H670">
    <cfRule type="expression" dxfId="1545" priority="186">
      <formula>F655&gt;0</formula>
    </cfRule>
    <cfRule type="expression" dxfId="1544" priority="187">
      <formula>F655&lt;0</formula>
    </cfRule>
  </conditionalFormatting>
  <conditionalFormatting sqref="F648:F654">
    <cfRule type="expression" dxfId="1543" priority="184">
      <formula>F648&gt;0</formula>
    </cfRule>
    <cfRule type="expression" dxfId="1542" priority="185">
      <formula>F648&lt;0</formula>
    </cfRule>
  </conditionalFormatting>
  <conditionalFormatting sqref="H648:H654">
    <cfRule type="expression" dxfId="1541" priority="182">
      <formula>H648&gt;0</formula>
    </cfRule>
    <cfRule type="expression" dxfId="1540" priority="183">
      <formula>H648&lt;0</formula>
    </cfRule>
  </conditionalFormatting>
  <conditionalFormatting sqref="M699">
    <cfRule type="expression" dxfId="1539" priority="180">
      <formula>M699&gt;0</formula>
    </cfRule>
    <cfRule type="expression" dxfId="1538" priority="181">
      <formula>M699&lt;0</formula>
    </cfRule>
  </conditionalFormatting>
  <conditionalFormatting sqref="F166:F177">
    <cfRule type="expression" dxfId="1537" priority="176">
      <formula>F166&gt;0</formula>
    </cfRule>
    <cfRule type="expression" dxfId="1536" priority="177">
      <formula>F166&lt;0</formula>
    </cfRule>
  </conditionalFormatting>
  <conditionalFormatting sqref="H166:H177">
    <cfRule type="expression" dxfId="1535" priority="174">
      <formula>H166&gt;0</formula>
    </cfRule>
    <cfRule type="expression" dxfId="1534" priority="175">
      <formula>H166&lt;0</formula>
    </cfRule>
  </conditionalFormatting>
  <conditionalFormatting sqref="F160:F165 H160:H165">
    <cfRule type="expression" dxfId="1533" priority="172">
      <formula>F160&gt;0</formula>
    </cfRule>
    <cfRule type="expression" dxfId="1532" priority="173">
      <formula>F160&lt;0</formula>
    </cfRule>
  </conditionalFormatting>
  <conditionalFormatting sqref="J162">
    <cfRule type="expression" dxfId="1531" priority="170">
      <formula>J162&gt;0</formula>
    </cfRule>
    <cfRule type="expression" dxfId="1530" priority="171">
      <formula>J162&lt;0</formula>
    </cfRule>
  </conditionalFormatting>
  <conditionalFormatting sqref="J163:J169">
    <cfRule type="expression" dxfId="1529" priority="168">
      <formula>J163&gt;0</formula>
    </cfRule>
    <cfRule type="expression" dxfId="1528" priority="169">
      <formula>J163&lt;0</formula>
    </cfRule>
  </conditionalFormatting>
  <conditionalFormatting sqref="L162:L244 L251 L253">
    <cfRule type="expression" dxfId="1527" priority="164">
      <formula>L162&gt;0</formula>
    </cfRule>
    <cfRule type="expression" dxfId="1526" priority="165">
      <formula>L162&lt;0</formula>
    </cfRule>
  </conditionalFormatting>
  <conditionalFormatting sqref="Q10">
    <cfRule type="expression" dxfId="1525" priority="162">
      <formula>Q10&gt;0</formula>
    </cfRule>
    <cfRule type="expression" dxfId="1524" priority="163">
      <formula>Q10&lt;0</formula>
    </cfRule>
  </conditionalFormatting>
  <conditionalFormatting sqref="H273:H275 F273:F275">
    <cfRule type="expression" dxfId="1523" priority="159">
      <formula>F273&gt;0</formula>
    </cfRule>
    <cfRule type="expression" dxfId="1522" priority="160">
      <formula>F273&lt;0</formula>
    </cfRule>
  </conditionalFormatting>
  <conditionalFormatting sqref="H269:H271 F269:F271">
    <cfRule type="expression" dxfId="1521" priority="157">
      <formula>F269&gt;0</formula>
    </cfRule>
    <cfRule type="expression" dxfId="1520" priority="158">
      <formula>F269&lt;0</formula>
    </cfRule>
  </conditionalFormatting>
  <conditionalFormatting sqref="H268 F268">
    <cfRule type="expression" dxfId="1519" priority="155">
      <formula>F268&gt;0</formula>
    </cfRule>
    <cfRule type="expression" dxfId="1518" priority="156">
      <formula>F268&lt;0</formula>
    </cfRule>
  </conditionalFormatting>
  <conditionalFormatting sqref="H272 F272">
    <cfRule type="expression" dxfId="1517" priority="153">
      <formula>F272&gt;0</formula>
    </cfRule>
    <cfRule type="expression" dxfId="1516" priority="154">
      <formula>F272&lt;0</formula>
    </cfRule>
  </conditionalFormatting>
  <conditionalFormatting sqref="H278:H281 F278:F281">
    <cfRule type="expression" dxfId="1515" priority="149">
      <formula>F278&gt;0</formula>
    </cfRule>
    <cfRule type="expression" dxfId="1514" priority="150">
      <formula>F278&lt;0</formula>
    </cfRule>
  </conditionalFormatting>
  <conditionalFormatting sqref="H276:H277 F276:F277">
    <cfRule type="expression" dxfId="1513" priority="147">
      <formula>F276&gt;0</formula>
    </cfRule>
    <cfRule type="expression" dxfId="1512" priority="148">
      <formula>F276&lt;0</formula>
    </cfRule>
  </conditionalFormatting>
  <conditionalFormatting sqref="H303 F303">
    <cfRule type="expression" dxfId="1511" priority="145">
      <formula>F303&gt;0</formula>
    </cfRule>
    <cfRule type="expression" dxfId="1510" priority="146">
      <formula>F303&lt;0</formula>
    </cfRule>
  </conditionalFormatting>
  <conditionalFormatting sqref="H284:H286 F284:F286">
    <cfRule type="expression" dxfId="1509" priority="143">
      <formula>F284&gt;0</formula>
    </cfRule>
    <cfRule type="expression" dxfId="1508" priority="144">
      <formula>F284&lt;0</formula>
    </cfRule>
  </conditionalFormatting>
  <conditionalFormatting sqref="H282:H283 F282:F283">
    <cfRule type="expression" dxfId="1507" priority="141">
      <formula>F282&gt;0</formula>
    </cfRule>
    <cfRule type="expression" dxfId="1506" priority="142">
      <formula>F282&lt;0</formula>
    </cfRule>
  </conditionalFormatting>
  <conditionalFormatting sqref="H296:H298 F296:F298">
    <cfRule type="expression" dxfId="1505" priority="139">
      <formula>F296&gt;0</formula>
    </cfRule>
    <cfRule type="expression" dxfId="1504" priority="140">
      <formula>F296&lt;0</formula>
    </cfRule>
  </conditionalFormatting>
  <conditionalFormatting sqref="H295 F295">
    <cfRule type="expression" dxfId="1503" priority="137">
      <formula>F295&gt;0</formula>
    </cfRule>
    <cfRule type="expression" dxfId="1502" priority="138">
      <formula>F295&lt;0</formula>
    </cfRule>
  </conditionalFormatting>
  <conditionalFormatting sqref="H292:H294 F292:F294">
    <cfRule type="expression" dxfId="1501" priority="135">
      <formula>F292&gt;0</formula>
    </cfRule>
    <cfRule type="expression" dxfId="1500" priority="136">
      <formula>F292&lt;0</formula>
    </cfRule>
  </conditionalFormatting>
  <conditionalFormatting sqref="H291 F291">
    <cfRule type="expression" dxfId="1499" priority="133">
      <formula>F291&gt;0</formula>
    </cfRule>
    <cfRule type="expression" dxfId="1498" priority="134">
      <formula>F291&lt;0</formula>
    </cfRule>
  </conditionalFormatting>
  <conditionalFormatting sqref="H288:H290 F288:F290">
    <cfRule type="expression" dxfId="1497" priority="131">
      <formula>F288&gt;0</formula>
    </cfRule>
    <cfRule type="expression" dxfId="1496" priority="132">
      <formula>F288&lt;0</formula>
    </cfRule>
  </conditionalFormatting>
  <conditionalFormatting sqref="H287 F287">
    <cfRule type="expression" dxfId="1495" priority="129">
      <formula>F287&gt;0</formula>
    </cfRule>
    <cfRule type="expression" dxfId="1494" priority="130">
      <formula>F287&lt;0</formula>
    </cfRule>
  </conditionalFormatting>
  <conditionalFormatting sqref="H300:H302 F300:F302">
    <cfRule type="expression" dxfId="1493" priority="127">
      <formula>F300&gt;0</formula>
    </cfRule>
    <cfRule type="expression" dxfId="1492" priority="128">
      <formula>F300&lt;0</formula>
    </cfRule>
  </conditionalFormatting>
  <conditionalFormatting sqref="H299 F299">
    <cfRule type="expression" dxfId="1491" priority="125">
      <formula>F299&gt;0</formula>
    </cfRule>
    <cfRule type="expression" dxfId="1490" priority="126">
      <formula>F299&lt;0</formula>
    </cfRule>
  </conditionalFormatting>
  <conditionalFormatting sqref="H307 F307">
    <cfRule type="expression" dxfId="1489" priority="121">
      <formula>F307&gt;0</formula>
    </cfRule>
    <cfRule type="expression" dxfId="1488" priority="122">
      <formula>F307&lt;0</formula>
    </cfRule>
  </conditionalFormatting>
  <conditionalFormatting sqref="H304:H306 F304:F306">
    <cfRule type="expression" dxfId="1487" priority="119">
      <formula>F304&gt;0</formula>
    </cfRule>
    <cfRule type="expression" dxfId="1486" priority="120">
      <formula>F304&lt;0</formula>
    </cfRule>
  </conditionalFormatting>
  <conditionalFormatting sqref="H318:H319 F318:F319">
    <cfRule type="expression" dxfId="1485" priority="117">
      <formula>F318&gt;0</formula>
    </cfRule>
    <cfRule type="expression" dxfId="1484" priority="118">
      <formula>F318&lt;0</formula>
    </cfRule>
  </conditionalFormatting>
  <conditionalFormatting sqref="H314:H317 F314:F317">
    <cfRule type="expression" dxfId="1483" priority="113">
      <formula>F314&gt;0</formula>
    </cfRule>
    <cfRule type="expression" dxfId="1482" priority="114">
      <formula>F314&lt;0</formula>
    </cfRule>
  </conditionalFormatting>
  <conditionalFormatting sqref="H312:H313 F312:F313">
    <cfRule type="expression" dxfId="1481" priority="111">
      <formula>F312&gt;0</formula>
    </cfRule>
    <cfRule type="expression" dxfId="1480" priority="112">
      <formula>F312&lt;0</formula>
    </cfRule>
  </conditionalFormatting>
  <conditionalFormatting sqref="H308:H311 F308:F311">
    <cfRule type="expression" dxfId="1479" priority="107">
      <formula>F308&gt;0</formula>
    </cfRule>
    <cfRule type="expression" dxfId="1478" priority="108">
      <formula>F308&lt;0</formula>
    </cfRule>
  </conditionalFormatting>
  <conditionalFormatting sqref="F327:F330 H327:H330">
    <cfRule type="expression" dxfId="1477" priority="105">
      <formula>F327&gt;0</formula>
    </cfRule>
    <cfRule type="expression" dxfId="1476" priority="106">
      <formula>F327&lt;0</formula>
    </cfRule>
  </conditionalFormatting>
  <conditionalFormatting sqref="F325:F326 H325:H326">
    <cfRule type="expression" dxfId="1475" priority="103">
      <formula>F325&gt;0</formula>
    </cfRule>
    <cfRule type="expression" dxfId="1474" priority="104">
      <formula>F325&lt;0</formula>
    </cfRule>
  </conditionalFormatting>
  <conditionalFormatting sqref="F331:F333 H331:H333 K331:K334">
    <cfRule type="expression" dxfId="1473" priority="97">
      <formula>F331&gt;0</formula>
    </cfRule>
    <cfRule type="expression" dxfId="1472" priority="98">
      <formula>F331&lt;0</formula>
    </cfRule>
  </conditionalFormatting>
  <conditionalFormatting sqref="H338:H340 F338:F340 K338:K341">
    <cfRule type="expression" dxfId="1471" priority="93">
      <formula>F338&gt;0</formula>
    </cfRule>
    <cfRule type="expression" dxfId="1470" priority="94">
      <formula>F338&lt;0</formula>
    </cfRule>
  </conditionalFormatting>
  <conditionalFormatting sqref="H341:H344 F341:F344 K342:K344">
    <cfRule type="expression" dxfId="1469" priority="91">
      <formula>F341&gt;0</formula>
    </cfRule>
    <cfRule type="expression" dxfId="1468" priority="92">
      <formula>F341&lt;0</formula>
    </cfRule>
  </conditionalFormatting>
  <conditionalFormatting sqref="H345:H346 F345:F346 K345:K346">
    <cfRule type="expression" dxfId="1467" priority="89">
      <formula>F345&gt;0</formula>
    </cfRule>
    <cfRule type="expression" dxfId="1466" priority="90">
      <formula>F345&lt;0</formula>
    </cfRule>
  </conditionalFormatting>
  <conditionalFormatting sqref="K362 F362 H362">
    <cfRule type="expression" dxfId="1465" priority="87">
      <formula>F362&gt;0</formula>
    </cfRule>
    <cfRule type="expression" dxfId="1464" priority="88">
      <formula>F362&lt;0</formula>
    </cfRule>
  </conditionalFormatting>
  <conditionalFormatting sqref="K350:K352 F350:F352 H350:H352">
    <cfRule type="expression" dxfId="1463" priority="85">
      <formula>F350&gt;0</formula>
    </cfRule>
    <cfRule type="expression" dxfId="1462" priority="86">
      <formula>F350&lt;0</formula>
    </cfRule>
  </conditionalFormatting>
  <conditionalFormatting sqref="F354:F356 H354:H356 K354:K356">
    <cfRule type="expression" dxfId="1461" priority="81">
      <formula>F354&gt;0</formula>
    </cfRule>
    <cfRule type="expression" dxfId="1460" priority="82">
      <formula>F354&lt;0</formula>
    </cfRule>
  </conditionalFormatting>
  <conditionalFormatting sqref="K353 F353 H353">
    <cfRule type="expression" dxfId="1459" priority="79">
      <formula>F353&gt;0</formula>
    </cfRule>
    <cfRule type="expression" dxfId="1458" priority="80">
      <formula>F353&lt;0</formula>
    </cfRule>
  </conditionalFormatting>
  <conditionalFormatting sqref="K357:K358 F357:F358 H357:H358">
    <cfRule type="expression" dxfId="1457" priority="77">
      <formula>F357&gt;0</formula>
    </cfRule>
    <cfRule type="expression" dxfId="1456" priority="78">
      <formula>F357&lt;0</formula>
    </cfRule>
  </conditionalFormatting>
  <conditionalFormatting sqref="K359:K361 F359:F361 H359:H361">
    <cfRule type="expression" dxfId="1455" priority="71">
      <formula>F359&gt;0</formula>
    </cfRule>
    <cfRule type="expression" dxfId="1454" priority="72">
      <formula>F359&lt;0</formula>
    </cfRule>
  </conditionalFormatting>
  <conditionalFormatting sqref="F367:F369 H367:H369">
    <cfRule type="expression" dxfId="1453" priority="69">
      <formula>F367&gt;0</formula>
    </cfRule>
    <cfRule type="expression" dxfId="1452" priority="70">
      <formula>F367&lt;0</formula>
    </cfRule>
  </conditionalFormatting>
  <conditionalFormatting sqref="F366 H366">
    <cfRule type="expression" dxfId="1451" priority="67">
      <formula>F366&gt;0</formula>
    </cfRule>
    <cfRule type="expression" dxfId="1450" priority="68">
      <formula>F366&lt;0</formula>
    </cfRule>
  </conditionalFormatting>
  <conditionalFormatting sqref="F363:F365 H363:H365 K363:K369">
    <cfRule type="expression" dxfId="1449" priority="65">
      <formula>F363&gt;0</formula>
    </cfRule>
    <cfRule type="expression" dxfId="1448" priority="66">
      <formula>F363&lt;0</formula>
    </cfRule>
  </conditionalFormatting>
  <conditionalFormatting sqref="K370 F370 H370">
    <cfRule type="expression" dxfId="1447" priority="63">
      <formula>F370&gt;0</formula>
    </cfRule>
    <cfRule type="expression" dxfId="1446" priority="64">
      <formula>F370&lt;0</formula>
    </cfRule>
  </conditionalFormatting>
  <conditionalFormatting sqref="K371:K373 F371:F373 H371:H373">
    <cfRule type="expression" dxfId="1445" priority="61">
      <formula>F371&gt;0</formula>
    </cfRule>
    <cfRule type="expression" dxfId="1444" priority="62">
      <formula>F371&lt;0</formula>
    </cfRule>
  </conditionalFormatting>
  <conditionalFormatting sqref="K378 F378 H378">
    <cfRule type="expression" dxfId="1443" priority="59">
      <formula>F378&gt;0</formula>
    </cfRule>
    <cfRule type="expression" dxfId="1442" priority="60">
      <formula>F378&lt;0</formula>
    </cfRule>
  </conditionalFormatting>
  <conditionalFormatting sqref="F375:F377 H375:H377 K375:K377">
    <cfRule type="expression" dxfId="1441" priority="57">
      <formula>F375&gt;0</formula>
    </cfRule>
    <cfRule type="expression" dxfId="1440" priority="58">
      <formula>F375&lt;0</formula>
    </cfRule>
  </conditionalFormatting>
  <conditionalFormatting sqref="K374 F374 H374">
    <cfRule type="expression" dxfId="1439" priority="55">
      <formula>F374&gt;0</formula>
    </cfRule>
    <cfRule type="expression" dxfId="1438" priority="56">
      <formula>F374&lt;0</formula>
    </cfRule>
  </conditionalFormatting>
  <conditionalFormatting sqref="F383:F385 H383:H385 K383:K385">
    <cfRule type="expression" dxfId="1437" priority="53">
      <formula>F383&gt;0</formula>
    </cfRule>
    <cfRule type="expression" dxfId="1436" priority="54">
      <formula>F383&lt;0</formula>
    </cfRule>
  </conditionalFormatting>
  <conditionalFormatting sqref="K382 F382 H382">
    <cfRule type="expression" dxfId="1435" priority="51">
      <formula>F382&gt;0</formula>
    </cfRule>
    <cfRule type="expression" dxfId="1434" priority="52">
      <formula>F382&lt;0</formula>
    </cfRule>
  </conditionalFormatting>
  <conditionalFormatting sqref="K379:K381 F379:F381 H379:H381">
    <cfRule type="expression" dxfId="1433" priority="49">
      <formula>F379&gt;0</formula>
    </cfRule>
    <cfRule type="expression" dxfId="1432" priority="50">
      <formula>F379&lt;0</formula>
    </cfRule>
  </conditionalFormatting>
  <conditionalFormatting sqref="K392 F392 H392">
    <cfRule type="expression" dxfId="1431" priority="47">
      <formula>F392&gt;0</formula>
    </cfRule>
    <cfRule type="expression" dxfId="1430" priority="48">
      <formula>F392&lt;0</formula>
    </cfRule>
  </conditionalFormatting>
  <conditionalFormatting sqref="K387 F387 H387">
    <cfRule type="expression" dxfId="1429" priority="45">
      <formula>F387&gt;0</formula>
    </cfRule>
    <cfRule type="expression" dxfId="1428" priority="46">
      <formula>F387&lt;0</formula>
    </cfRule>
  </conditionalFormatting>
  <conditionalFormatting sqref="K386 F386 H386">
    <cfRule type="expression" dxfId="1427" priority="43">
      <formula>F386&gt;0</formula>
    </cfRule>
    <cfRule type="expression" dxfId="1426" priority="44">
      <formula>F386&lt;0</formula>
    </cfRule>
  </conditionalFormatting>
  <conditionalFormatting sqref="F388:F390 H388:H390 K388:K390">
    <cfRule type="expression" dxfId="1425" priority="41">
      <formula>F388&gt;0</formula>
    </cfRule>
    <cfRule type="expression" dxfId="1424" priority="42">
      <formula>F388&lt;0</formula>
    </cfRule>
  </conditionalFormatting>
  <conditionalFormatting sqref="K391 F391 H391">
    <cfRule type="expression" dxfId="1423" priority="39">
      <formula>F391&gt;0</formula>
    </cfRule>
    <cfRule type="expression" dxfId="1422" priority="40">
      <formula>F391&lt;0</formula>
    </cfRule>
  </conditionalFormatting>
  <conditionalFormatting sqref="H396 F396 K396">
    <cfRule type="expression" dxfId="1421" priority="33">
      <formula>F396&gt;0</formula>
    </cfRule>
    <cfRule type="expression" dxfId="1420" priority="34">
      <formula>F396&lt;0</formula>
    </cfRule>
  </conditionalFormatting>
  <conditionalFormatting sqref="H397:H399 F397:F399 K397:K399">
    <cfRule type="expression" dxfId="1419" priority="31">
      <formula>F397&gt;0</formula>
    </cfRule>
    <cfRule type="expression" dxfId="1418" priority="32">
      <formula>F397&lt;0</formula>
    </cfRule>
  </conditionalFormatting>
  <conditionalFormatting sqref="K404 F404 H404">
    <cfRule type="expression" dxfId="1417" priority="27">
      <formula>F404&gt;0</formula>
    </cfRule>
    <cfRule type="expression" dxfId="1416" priority="28">
      <formula>F404&lt;0</formula>
    </cfRule>
  </conditionalFormatting>
  <conditionalFormatting sqref="K401:K403 F401:F403 H401:H403">
    <cfRule type="expression" dxfId="1415" priority="25">
      <formula>F401&gt;0</formula>
    </cfRule>
    <cfRule type="expression" dxfId="1414" priority="26">
      <formula>F401&lt;0</formula>
    </cfRule>
  </conditionalFormatting>
  <conditionalFormatting sqref="H406:H408 F406:F408 K406:K408">
    <cfRule type="expression" dxfId="1413" priority="23">
      <formula>F406&gt;0</formula>
    </cfRule>
    <cfRule type="expression" dxfId="1412" priority="24">
      <formula>F406&lt;0</formula>
    </cfRule>
  </conditionalFormatting>
  <conditionalFormatting sqref="K414:K416 F414:F416 H414:H416">
    <cfRule type="expression" dxfId="1411" priority="21">
      <formula>F414&gt;0</formula>
    </cfRule>
    <cfRule type="expression" dxfId="1410" priority="22">
      <formula>F414&lt;0</formula>
    </cfRule>
  </conditionalFormatting>
  <conditionalFormatting sqref="K413 F413 H413">
    <cfRule type="expression" dxfId="1409" priority="19">
      <formula>F413&gt;0</formula>
    </cfRule>
    <cfRule type="expression" dxfId="1408" priority="20">
      <formula>F413&lt;0</formula>
    </cfRule>
  </conditionalFormatting>
  <conditionalFormatting sqref="K410:K412 F410:F412 H410:H412">
    <cfRule type="expression" dxfId="1407" priority="17">
      <formula>F410&gt;0</formula>
    </cfRule>
    <cfRule type="expression" dxfId="1406" priority="18">
      <formula>F410&lt;0</formula>
    </cfRule>
  </conditionalFormatting>
  <conditionalFormatting sqref="K421 F421 H421">
    <cfRule type="expression" dxfId="1405" priority="15">
      <formula>F421&gt;0</formula>
    </cfRule>
    <cfRule type="expression" dxfId="1404" priority="16">
      <formula>F421&lt;0</formula>
    </cfRule>
  </conditionalFormatting>
  <conditionalFormatting sqref="K418:K420 F418:F420 H418:H420">
    <cfRule type="expression" dxfId="1403" priority="13">
      <formula>F418&gt;0</formula>
    </cfRule>
    <cfRule type="expression" dxfId="1402" priority="14">
      <formula>F418&lt;0</formula>
    </cfRule>
  </conditionalFormatting>
  <conditionalFormatting sqref="K417 F417 H417">
    <cfRule type="expression" dxfId="1401" priority="11">
      <formula>F417&gt;0</formula>
    </cfRule>
    <cfRule type="expression" dxfId="1400" priority="12">
      <formula>F417&lt;0</formula>
    </cfRule>
  </conditionalFormatting>
  <conditionalFormatting sqref="K422:K424 F422:F424 H422:H424">
    <cfRule type="expression" dxfId="1399" priority="9">
      <formula>F422&gt;0</formula>
    </cfRule>
    <cfRule type="expression" dxfId="1398" priority="10">
      <formula>F422&lt;0</formula>
    </cfRule>
  </conditionalFormatting>
  <conditionalFormatting sqref="H432:H434 F432:F434 K432:K434">
    <cfRule type="expression" dxfId="1397" priority="5">
      <formula>F432&gt;0</formula>
    </cfRule>
    <cfRule type="expression" dxfId="1396" priority="6">
      <formula>F432&lt;0</formula>
    </cfRule>
  </conditionalFormatting>
  <conditionalFormatting sqref="H428:H430 F428:F430 K428:K430">
    <cfRule type="expression" dxfId="1395" priority="3">
      <formula>F428&gt;0</formula>
    </cfRule>
    <cfRule type="expression" dxfId="1394" priority="4">
      <formula>F428&lt;0</formula>
    </cfRule>
  </conditionalFormatting>
  <conditionalFormatting sqref="H425:H427 F425:F427 K425:K427">
    <cfRule type="expression" dxfId="1393" priority="1">
      <formula>F425&gt;0</formula>
    </cfRule>
    <cfRule type="expression" dxfId="1392"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1" priority="29">
      <formula>N19&gt;0</formula>
    </cfRule>
    <cfRule type="expression" dxfId="139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9" priority="23">
      <formula>F22&gt;0</formula>
    </cfRule>
    <cfRule type="expression" dxfId="1388" priority="24">
      <formula>F22&lt;0</formula>
    </cfRule>
  </conditionalFormatting>
  <conditionalFormatting sqref="H22:H31">
    <cfRule type="expression" dxfId="1387" priority="21">
      <formula>H22&gt;0</formula>
    </cfRule>
    <cfRule type="expression" dxfId="1386" priority="22">
      <formula>H22&lt;0</formula>
    </cfRule>
  </conditionalFormatting>
  <conditionalFormatting sqref="I21:J31">
    <cfRule type="expression" dxfId="1385" priority="19">
      <formula>I21&gt;0</formula>
    </cfRule>
    <cfRule type="expression" dxfId="1384" priority="20">
      <formula>I21&lt;0</formula>
    </cfRule>
  </conditionalFormatting>
  <conditionalFormatting sqref="Q8">
    <cfRule type="expression" dxfId="1383" priority="11">
      <formula>Q8&gt;0</formula>
    </cfRule>
    <cfRule type="expression" dxfId="1382" priority="12">
      <formula>Q8&lt;0</formula>
    </cfRule>
  </conditionalFormatting>
  <conditionalFormatting sqref="Q7">
    <cfRule type="expression" dxfId="1381" priority="13">
      <formula>Q7&gt;0</formula>
    </cfRule>
    <cfRule type="expression" dxfId="1380" priority="14">
      <formula>Q7&lt;0</formula>
    </cfRule>
  </conditionalFormatting>
  <conditionalFormatting sqref="F56:F66">
    <cfRule type="expression" dxfId="1379" priority="9">
      <formula>F56&gt;0</formula>
    </cfRule>
    <cfRule type="expression" dxfId="1378" priority="10">
      <formula>F56&lt;0</formula>
    </cfRule>
  </conditionalFormatting>
  <conditionalFormatting sqref="H56:H66">
    <cfRule type="expression" dxfId="1377" priority="7">
      <formula>H56&gt;0</formula>
    </cfRule>
    <cfRule type="expression" dxfId="1376" priority="8">
      <formula>H56&lt;0</formula>
    </cfRule>
  </conditionalFormatting>
  <conditionalFormatting sqref="I56:I66">
    <cfRule type="expression" dxfId="1375" priority="5">
      <formula>I56&gt;0</formula>
    </cfRule>
    <cfRule type="expression" dxfId="1374" priority="6">
      <formula>I56&lt;0</formula>
    </cfRule>
  </conditionalFormatting>
  <conditionalFormatting sqref="F21">
    <cfRule type="expression" dxfId="1373" priority="3">
      <formula>F21&gt;0</formula>
    </cfRule>
    <cfRule type="expression" dxfId="1372" priority="4">
      <formula>F21&lt;0</formula>
    </cfRule>
  </conditionalFormatting>
  <conditionalFormatting sqref="H21">
    <cfRule type="expression" dxfId="1371" priority="1">
      <formula>H21&gt;0</formula>
    </cfRule>
    <cfRule type="expression" dxfId="137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9" priority="9">
      <formula>F39&gt;0</formula>
    </cfRule>
    <cfRule type="expression" dxfId="1368" priority="10">
      <formula>F39&lt;0</formula>
    </cfRule>
  </conditionalFormatting>
  <conditionalFormatting sqref="F25:F38">
    <cfRule type="expression" dxfId="1367" priority="7">
      <formula>F25&gt;0</formula>
    </cfRule>
    <cfRule type="expression" dxfId="1366" priority="8">
      <formula>F25&lt;0</formula>
    </cfRule>
  </conditionalFormatting>
  <conditionalFormatting sqref="H25:H38">
    <cfRule type="expression" dxfId="1365" priority="5">
      <formula>H25&gt;0</formula>
    </cfRule>
    <cfRule type="expression" dxfId="1364" priority="6">
      <formula>H25&lt;0</formula>
    </cfRule>
  </conditionalFormatting>
  <conditionalFormatting sqref="Q7">
    <cfRule type="expression" dxfId="1363" priority="3">
      <formula>Q7&gt;0</formula>
    </cfRule>
    <cfRule type="expression" dxfId="1362" priority="4">
      <formula>Q7&lt;0</formula>
    </cfRule>
  </conditionalFormatting>
  <conditionalFormatting sqref="Q8">
    <cfRule type="expression" dxfId="1361" priority="1">
      <formula>Q8&gt;0</formula>
    </cfRule>
    <cfRule type="expression" dxfId="136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9" priority="137">
      <formula>F30&gt;0</formula>
    </cfRule>
    <cfRule type="expression" dxfId="1358" priority="138">
      <formula>F30&lt;0</formula>
    </cfRule>
  </conditionalFormatting>
  <conditionalFormatting sqref="H47:H58">
    <cfRule type="expression" dxfId="1357" priority="129">
      <formula>H47&gt;0</formula>
    </cfRule>
    <cfRule type="expression" dxfId="1356" priority="130">
      <formula>H47&lt;0</formula>
    </cfRule>
  </conditionalFormatting>
  <conditionalFormatting sqref="H59">
    <cfRule type="expression" dxfId="1355" priority="119">
      <formula>H59&gt;0</formula>
    </cfRule>
    <cfRule type="expression" dxfId="1354" priority="120">
      <formula>H59&lt;0</formula>
    </cfRule>
  </conditionalFormatting>
  <conditionalFormatting sqref="H60">
    <cfRule type="expression" dxfId="1353" priority="115">
      <formula>H60&gt;0</formula>
    </cfRule>
    <cfRule type="expression" dxfId="1352" priority="116">
      <formula>H60&lt;0</formula>
    </cfRule>
  </conditionalFormatting>
  <conditionalFormatting sqref="H61:H66">
    <cfRule type="expression" dxfId="1351" priority="111">
      <formula>H61&gt;0</formula>
    </cfRule>
    <cfRule type="expression" dxfId="1350" priority="112">
      <formula>H61&lt;0</formula>
    </cfRule>
  </conditionalFormatting>
  <conditionalFormatting sqref="Q8">
    <cfRule type="expression" dxfId="1349" priority="95">
      <formula>Q8&gt;0</formula>
    </cfRule>
    <cfRule type="expression" dxfId="1348" priority="96">
      <formula>Q8&lt;0</formula>
    </cfRule>
  </conditionalFormatting>
  <conditionalFormatting sqref="Q7">
    <cfRule type="expression" dxfId="1347" priority="97">
      <formula>Q7&gt;0</formula>
    </cfRule>
    <cfRule type="expression" dxfId="1346" priority="98">
      <formula>Q7&lt;0</formula>
    </cfRule>
  </conditionalFormatting>
  <conditionalFormatting sqref="F178 H178">
    <cfRule type="expression" dxfId="1345" priority="93">
      <formula>F178&gt;0</formula>
    </cfRule>
    <cfRule type="expression" dxfId="1344" priority="94">
      <formula>F178&lt;0</formula>
    </cfRule>
  </conditionalFormatting>
  <conditionalFormatting sqref="Q10">
    <cfRule type="expression" dxfId="1343" priority="87">
      <formula>Q10&gt;0</formula>
    </cfRule>
    <cfRule type="expression" dxfId="1342" priority="88">
      <formula>Q10&lt;0</formula>
    </cfRule>
  </conditionalFormatting>
  <conditionalFormatting sqref="Q9">
    <cfRule type="expression" dxfId="1341" priority="81">
      <formula>Q9&gt;0</formula>
    </cfRule>
    <cfRule type="expression" dxfId="1340" priority="82">
      <formula>Q9&lt;0</formula>
    </cfRule>
  </conditionalFormatting>
  <conditionalFormatting sqref="F201:F248">
    <cfRule type="expression" dxfId="1339" priority="41">
      <formula>F201&gt;0</formula>
    </cfRule>
    <cfRule type="expression" dxfId="1338" priority="42">
      <formula>F201&lt;0</formula>
    </cfRule>
  </conditionalFormatting>
  <conditionalFormatting sqref="H201:H248">
    <cfRule type="expression" dxfId="1337" priority="39">
      <formula>H201&gt;0</formula>
    </cfRule>
    <cfRule type="expression" dxfId="1336" priority="40">
      <formula>H201&lt;0</formula>
    </cfRule>
  </conditionalFormatting>
  <conditionalFormatting sqref="J208">
    <cfRule type="expression" dxfId="1335" priority="37">
      <formula>J208&gt;0</formula>
    </cfRule>
    <cfRule type="expression" dxfId="1334" priority="38">
      <formula>J208&lt;0</formula>
    </cfRule>
  </conditionalFormatting>
  <conditionalFormatting sqref="J214:J215">
    <cfRule type="expression" dxfId="1333" priority="35">
      <formula>J214&gt;0</formula>
    </cfRule>
    <cfRule type="expression" dxfId="1332" priority="36">
      <formula>J214&lt;0</formula>
    </cfRule>
  </conditionalFormatting>
  <conditionalFormatting sqref="J216">
    <cfRule type="expression" dxfId="1331" priority="33">
      <formula>J216&gt;0</formula>
    </cfRule>
    <cfRule type="expression" dxfId="1330" priority="34">
      <formula>J216&lt;0</formula>
    </cfRule>
  </conditionalFormatting>
  <conditionalFormatting sqref="J217:J219 J221:J224">
    <cfRule type="expression" dxfId="1329" priority="31">
      <formula>J217&gt;0</formula>
    </cfRule>
    <cfRule type="expression" dxfId="1328" priority="32">
      <formula>J217&lt;0</formula>
    </cfRule>
  </conditionalFormatting>
  <conditionalFormatting sqref="K208">
    <cfRule type="expression" dxfId="1327" priority="29">
      <formula>K208&gt;0</formula>
    </cfRule>
    <cfRule type="expression" dxfId="1326" priority="30">
      <formula>K208&lt;0</formula>
    </cfRule>
  </conditionalFormatting>
  <conditionalFormatting sqref="K214:K215">
    <cfRule type="expression" dxfId="1325" priority="27">
      <formula>K214&gt;0</formula>
    </cfRule>
    <cfRule type="expression" dxfId="1324" priority="28">
      <formula>K214&lt;0</formula>
    </cfRule>
  </conditionalFormatting>
  <conditionalFormatting sqref="K216">
    <cfRule type="expression" dxfId="1323" priority="25">
      <formula>K216&gt;0</formula>
    </cfRule>
    <cfRule type="expression" dxfId="1322" priority="26">
      <formula>K216&lt;0</formula>
    </cfRule>
  </conditionalFormatting>
  <conditionalFormatting sqref="K217:K224">
    <cfRule type="expression" dxfId="1321" priority="23">
      <formula>K217&gt;0</formula>
    </cfRule>
    <cfRule type="expression" dxfId="1320" priority="24">
      <formula>K217&lt;0</formula>
    </cfRule>
  </conditionalFormatting>
  <conditionalFormatting sqref="L208">
    <cfRule type="expression" dxfId="1319" priority="21">
      <formula>L208&gt;0</formula>
    </cfRule>
    <cfRule type="expression" dxfId="1318" priority="22">
      <formula>L208&lt;0</formula>
    </cfRule>
  </conditionalFormatting>
  <conditionalFormatting sqref="L214:L215">
    <cfRule type="expression" dxfId="1317" priority="19">
      <formula>L214&gt;0</formula>
    </cfRule>
    <cfRule type="expression" dxfId="1316" priority="20">
      <formula>L214&lt;0</formula>
    </cfRule>
  </conditionalFormatting>
  <conditionalFormatting sqref="L216">
    <cfRule type="expression" dxfId="1315" priority="17">
      <formula>L216&gt;0</formula>
    </cfRule>
    <cfRule type="expression" dxfId="1314" priority="18">
      <formula>L216&lt;0</formula>
    </cfRule>
  </conditionalFormatting>
  <conditionalFormatting sqref="L217:L224">
    <cfRule type="expression" dxfId="1313" priority="15">
      <formula>L217&gt;0</formula>
    </cfRule>
    <cfRule type="expression" dxfId="1312" priority="16">
      <formula>L217&lt;0</formula>
    </cfRule>
  </conditionalFormatting>
  <conditionalFormatting sqref="K225">
    <cfRule type="expression" dxfId="1311" priority="13">
      <formula>K225&gt;0</formula>
    </cfRule>
    <cfRule type="expression" dxfId="1310" priority="14">
      <formula>K225&lt;0</formula>
    </cfRule>
  </conditionalFormatting>
  <conditionalFormatting sqref="L225:L232">
    <cfRule type="expression" dxfId="1309" priority="11">
      <formula>L225&gt;0</formula>
    </cfRule>
    <cfRule type="expression" dxfId="1308" priority="12">
      <formula>L225&lt;0</formula>
    </cfRule>
  </conditionalFormatting>
  <conditionalFormatting sqref="K226">
    <cfRule type="expression" dxfId="1307" priority="9">
      <formula>K226&gt;0</formula>
    </cfRule>
    <cfRule type="expression" dxfId="1306" priority="10">
      <formula>K226&lt;0</formula>
    </cfRule>
  </conditionalFormatting>
  <conditionalFormatting sqref="K227">
    <cfRule type="expression" dxfId="1305" priority="7">
      <formula>K227&gt;0</formula>
    </cfRule>
    <cfRule type="expression" dxfId="1304" priority="8">
      <formula>K227&lt;0</formula>
    </cfRule>
  </conditionalFormatting>
  <conditionalFormatting sqref="K228:K248">
    <cfRule type="expression" dxfId="1303" priority="5">
      <formula>K228&gt;0</formula>
    </cfRule>
    <cfRule type="expression" dxfId="1302" priority="6">
      <formula>K228&lt;0</formula>
    </cfRule>
  </conditionalFormatting>
  <conditionalFormatting sqref="L233:L237">
    <cfRule type="expression" dxfId="1301" priority="3">
      <formula>L233&gt;0</formula>
    </cfRule>
    <cfRule type="expression" dxfId="1300" priority="4">
      <formula>L233&lt;0</formula>
    </cfRule>
  </conditionalFormatting>
  <conditionalFormatting sqref="L238:L243">
    <cfRule type="expression" dxfId="1299" priority="1">
      <formula>L238&gt;0</formula>
    </cfRule>
    <cfRule type="expression" dxfId="129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7" priority="11">
      <formula>F27&gt;0</formula>
    </cfRule>
    <cfRule type="expression" dxfId="1296" priority="12">
      <formula>F27&lt;0</formula>
    </cfRule>
  </conditionalFormatting>
  <conditionalFormatting sqref="H27:H29">
    <cfRule type="expression" dxfId="1295" priority="9">
      <formula>H27&gt;0</formula>
    </cfRule>
    <cfRule type="expression" dxfId="1294" priority="10">
      <formula>H27&lt;0</formula>
    </cfRule>
  </conditionalFormatting>
  <conditionalFormatting sqref="F23:F26">
    <cfRule type="expression" dxfId="1293" priority="7">
      <formula>F23&gt;0</formula>
    </cfRule>
    <cfRule type="expression" dxfId="1292" priority="8">
      <formula>F23&lt;0</formula>
    </cfRule>
  </conditionalFormatting>
  <conditionalFormatting sqref="H23:H26">
    <cfRule type="expression" dxfId="1291" priority="5">
      <formula>H23&gt;0</formula>
    </cfRule>
    <cfRule type="expression" dxfId="1290" priority="6">
      <formula>H23&lt;0</formula>
    </cfRule>
  </conditionalFormatting>
  <conditionalFormatting sqref="Q8">
    <cfRule type="expression" dxfId="1289" priority="1">
      <formula>Q8&gt;0</formula>
    </cfRule>
    <cfRule type="expression" dxfId="1288" priority="2">
      <formula>Q8&lt;0</formula>
    </cfRule>
  </conditionalFormatting>
  <conditionalFormatting sqref="Q7">
    <cfRule type="expression" dxfId="1287" priority="3">
      <formula>Q7&gt;0</formula>
    </cfRule>
    <cfRule type="expression" dxfId="128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5" priority="7">
      <formula>F21&gt;0</formula>
    </cfRule>
    <cfRule type="expression" dxfId="1284" priority="8">
      <formula>F21&lt;0</formula>
    </cfRule>
  </conditionalFormatting>
  <conditionalFormatting sqref="F22">
    <cfRule type="expression" dxfId="1283" priority="5">
      <formula>F22&gt;0</formula>
    </cfRule>
    <cfRule type="expression" dxfId="1282" priority="6">
      <formula>F22&lt;0</formula>
    </cfRule>
  </conditionalFormatting>
  <conditionalFormatting sqref="Q8">
    <cfRule type="expression" dxfId="1281" priority="1">
      <formula>Q8&gt;0</formula>
    </cfRule>
    <cfRule type="expression" dxfId="1280" priority="2">
      <formula>Q8&lt;0</formula>
    </cfRule>
  </conditionalFormatting>
  <conditionalFormatting sqref="Q7">
    <cfRule type="expression" dxfId="1279" priority="3">
      <formula>Q7&gt;0</formula>
    </cfRule>
    <cfRule type="expression" dxfId="127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7" priority="11">
      <formula>F24&gt;0</formula>
    </cfRule>
    <cfRule type="expression" dxfId="1276" priority="12">
      <formula>F24&lt;0</formula>
    </cfRule>
  </conditionalFormatting>
  <conditionalFormatting sqref="H27:H30">
    <cfRule type="expression" dxfId="1275" priority="9">
      <formula>H27&gt;0</formula>
    </cfRule>
    <cfRule type="expression" dxfId="1274" priority="10">
      <formula>H27&lt;0</formula>
    </cfRule>
  </conditionalFormatting>
  <conditionalFormatting sqref="F25">
    <cfRule type="expression" dxfId="1273" priority="7">
      <formula>F25&gt;0</formula>
    </cfRule>
    <cfRule type="expression" dxfId="1272" priority="8">
      <formula>F25&lt;0</formula>
    </cfRule>
  </conditionalFormatting>
  <conditionalFormatting sqref="H24:H26">
    <cfRule type="expression" dxfId="1271" priority="5">
      <formula>H24&gt;0</formula>
    </cfRule>
    <cfRule type="expression" dxfId="1270" priority="6">
      <formula>H24&lt;0</formula>
    </cfRule>
  </conditionalFormatting>
  <conditionalFormatting sqref="Q7">
    <cfRule type="expression" dxfId="1269" priority="3">
      <formula>Q7&gt;0</formula>
    </cfRule>
    <cfRule type="expression" dxfId="1268" priority="4">
      <formula>Q7&lt;0</formula>
    </cfRule>
  </conditionalFormatting>
  <conditionalFormatting sqref="Q8">
    <cfRule type="expression" dxfId="1267" priority="1">
      <formula>Q8&gt;0</formula>
    </cfRule>
    <cfRule type="expression" dxfId="126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5" priority="17">
      <formula>F28&gt;0</formula>
    </cfRule>
    <cfRule type="expression" dxfId="1264" priority="18">
      <formula>F28&lt;0</formula>
    </cfRule>
  </conditionalFormatting>
  <conditionalFormatting sqref="F28 F33:F35">
    <cfRule type="expression" dxfId="1263" priority="19">
      <formula>F28&gt;0</formula>
    </cfRule>
    <cfRule type="expression" dxfId="1262" priority="20">
      <formula>F28&lt;0</formula>
    </cfRule>
  </conditionalFormatting>
  <conditionalFormatting sqref="H28 H33:H35">
    <cfRule type="expression" dxfId="1261" priority="15">
      <formula>H28&gt;0</formula>
    </cfRule>
    <cfRule type="expression" dxfId="1260" priority="16">
      <formula>H28&lt;0</formula>
    </cfRule>
  </conditionalFormatting>
  <conditionalFormatting sqref="F21:F27">
    <cfRule type="expression" dxfId="1259" priority="13">
      <formula>F21&gt;0</formula>
    </cfRule>
    <cfRule type="expression" dxfId="1258" priority="14">
      <formula>F21&lt;0</formula>
    </cfRule>
  </conditionalFormatting>
  <conditionalFormatting sqref="H21:H27">
    <cfRule type="expression" dxfId="1257" priority="11">
      <formula>H21&gt;0</formula>
    </cfRule>
    <cfRule type="expression" dxfId="1256" priority="12">
      <formula>H21&lt;0</formula>
    </cfRule>
  </conditionalFormatting>
  <conditionalFormatting sqref="Q8">
    <cfRule type="expression" dxfId="1255" priority="7">
      <formula>Q8&gt;0</formula>
    </cfRule>
    <cfRule type="expression" dxfId="1254" priority="8">
      <formula>Q8&lt;0</formula>
    </cfRule>
  </conditionalFormatting>
  <conditionalFormatting sqref="Q7">
    <cfRule type="expression" dxfId="1253" priority="9">
      <formula>Q7&gt;0</formula>
    </cfRule>
    <cfRule type="expression" dxfId="1252" priority="10">
      <formula>Q7&lt;0</formula>
    </cfRule>
  </conditionalFormatting>
  <conditionalFormatting sqref="F29:F32">
    <cfRule type="expression" dxfId="1251" priority="5">
      <formula>F29&gt;0</formula>
    </cfRule>
    <cfRule type="expression" dxfId="1250" priority="6">
      <formula>F29&lt;0</formula>
    </cfRule>
  </conditionalFormatting>
  <conditionalFormatting sqref="H29:H32">
    <cfRule type="expression" dxfId="1249" priority="3">
      <formula>H29&gt;0</formula>
    </cfRule>
    <cfRule type="expression" dxfId="1248" priority="4">
      <formula>H29&lt;0</formula>
    </cfRule>
  </conditionalFormatting>
  <conditionalFormatting sqref="M37">
    <cfRule type="expression" dxfId="1247" priority="1">
      <formula>M37&gt;0</formula>
    </cfRule>
    <cfRule type="expression" dxfId="124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5" priority="29">
      <formula>F40&gt;0</formula>
    </cfRule>
    <cfRule type="expression" dxfId="1244" priority="30">
      <formula>F40&lt;0</formula>
    </cfRule>
  </conditionalFormatting>
  <conditionalFormatting sqref="F40:F45">
    <cfRule type="expression" dxfId="1243" priority="31">
      <formula>F40&gt;0</formula>
    </cfRule>
    <cfRule type="expression" dxfId="1242" priority="32">
      <formula>F40&lt;0</formula>
    </cfRule>
  </conditionalFormatting>
  <conditionalFormatting sqref="H40:H45">
    <cfRule type="expression" dxfId="1241" priority="27">
      <formula>H40&gt;0</formula>
    </cfRule>
    <cfRule type="expression" dxfId="1240" priority="28">
      <formula>H40&lt;0</formula>
    </cfRule>
  </conditionalFormatting>
  <conditionalFormatting sqref="F23:F39">
    <cfRule type="expression" dxfId="1239" priority="13">
      <formula>F23&gt;0</formula>
    </cfRule>
    <cfRule type="expression" dxfId="1238" priority="14">
      <formula>F23&lt;0</formula>
    </cfRule>
  </conditionalFormatting>
  <conditionalFormatting sqref="H23:H39">
    <cfRule type="expression" dxfId="1237" priority="11">
      <formula>H23&gt;0</formula>
    </cfRule>
    <cfRule type="expression" dxfId="1236" priority="12">
      <formula>H23&lt;0</formula>
    </cfRule>
  </conditionalFormatting>
  <conditionalFormatting sqref="Q7">
    <cfRule type="expression" dxfId="1235" priority="9">
      <formula>Q7&gt;0</formula>
    </cfRule>
    <cfRule type="expression" dxfId="1234" priority="10">
      <formula>Q7&lt;0</formula>
    </cfRule>
  </conditionalFormatting>
  <conditionalFormatting sqref="Q8">
    <cfRule type="expression" dxfId="1233" priority="7">
      <formula>Q8&gt;0</formula>
    </cfRule>
    <cfRule type="expression" dxfId="1232" priority="8">
      <formula>Q8&lt;0</formula>
    </cfRule>
  </conditionalFormatting>
  <conditionalFormatting sqref="Q10">
    <cfRule type="expression" dxfId="1231" priority="1">
      <formula>Q10&gt;0</formula>
    </cfRule>
    <cfRule type="expression" dxfId="123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9" priority="39">
      <formula>Q12&gt;0</formula>
    </cfRule>
    <cfRule type="expression" dxfId="122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7" priority="33">
      <formula>F25&gt;0</formula>
    </cfRule>
    <cfRule type="expression" dxfId="1226" priority="34">
      <formula>F25&lt;0</formula>
    </cfRule>
  </conditionalFormatting>
  <conditionalFormatting sqref="F30">
    <cfRule type="expression" dxfId="1225" priority="31">
      <formula>F30&gt;0</formula>
    </cfRule>
    <cfRule type="expression" dxfId="1224" priority="32">
      <formula>F30&lt;0</formula>
    </cfRule>
  </conditionalFormatting>
  <conditionalFormatting sqref="F31">
    <cfRule type="expression" dxfId="1223" priority="29">
      <formula>F31&gt;0</formula>
    </cfRule>
    <cfRule type="expression" dxfId="1222" priority="30">
      <formula>F31&lt;0</formula>
    </cfRule>
  </conditionalFormatting>
  <conditionalFormatting sqref="F32:F34">
    <cfRule type="expression" dxfId="1221" priority="27">
      <formula>F32&gt;0</formula>
    </cfRule>
    <cfRule type="expression" dxfId="1220" priority="28">
      <formula>F32&lt;0</formula>
    </cfRule>
  </conditionalFormatting>
  <conditionalFormatting sqref="H25:H29">
    <cfRule type="expression" dxfId="1219" priority="25">
      <formula>H25&gt;0</formula>
    </cfRule>
    <cfRule type="expression" dxfId="1218" priority="26">
      <formula>H25&lt;0</formula>
    </cfRule>
  </conditionalFormatting>
  <conditionalFormatting sqref="H30">
    <cfRule type="expression" dxfId="1217" priority="23">
      <formula>H30&gt;0</formula>
    </cfRule>
    <cfRule type="expression" dxfId="1216" priority="24">
      <formula>H30&lt;0</formula>
    </cfRule>
  </conditionalFormatting>
  <conditionalFormatting sqref="H31">
    <cfRule type="expression" dxfId="1215" priority="21">
      <formula>H31&gt;0</formula>
    </cfRule>
    <cfRule type="expression" dxfId="1214" priority="22">
      <formula>H31&lt;0</formula>
    </cfRule>
  </conditionalFormatting>
  <conditionalFormatting sqref="H32:H34">
    <cfRule type="expression" dxfId="1213" priority="19">
      <formula>H32&gt;0</formula>
    </cfRule>
    <cfRule type="expression" dxfId="1212" priority="20">
      <formula>H32&lt;0</formula>
    </cfRule>
  </conditionalFormatting>
  <conditionalFormatting sqref="F35">
    <cfRule type="expression" dxfId="1211" priority="17">
      <formula>F35&gt;0</formula>
    </cfRule>
    <cfRule type="expression" dxfId="1210" priority="18">
      <formula>F35&lt;0</formula>
    </cfRule>
  </conditionalFormatting>
  <conditionalFormatting sqref="H35">
    <cfRule type="expression" dxfId="1209" priority="15">
      <formula>H35&gt;0</formula>
    </cfRule>
    <cfRule type="expression" dxfId="1208" priority="16">
      <formula>H35&lt;0</formula>
    </cfRule>
  </conditionalFormatting>
  <conditionalFormatting sqref="F36">
    <cfRule type="expression" dxfId="1207" priority="13">
      <formula>F36&gt;0</formula>
    </cfRule>
    <cfRule type="expression" dxfId="1206" priority="14">
      <formula>F36&lt;0</formula>
    </cfRule>
  </conditionalFormatting>
  <conditionalFormatting sqref="H36">
    <cfRule type="expression" dxfId="1205" priority="11">
      <formula>H36&gt;0</formula>
    </cfRule>
    <cfRule type="expression" dxfId="1204" priority="12">
      <formula>H36&lt;0</formula>
    </cfRule>
  </conditionalFormatting>
  <conditionalFormatting sqref="H23:H24">
    <cfRule type="expression" dxfId="1203" priority="5">
      <formula>H23&gt;0</formula>
    </cfRule>
    <cfRule type="expression" dxfId="1202" priority="6">
      <formula>H23&lt;0</formula>
    </cfRule>
  </conditionalFormatting>
  <conditionalFormatting sqref="F23:F24">
    <cfRule type="expression" dxfId="1201" priority="7">
      <formula>F23&gt;0</formula>
    </cfRule>
    <cfRule type="expression" dxfId="1200" priority="8">
      <formula>F23&lt;0</formula>
    </cfRule>
  </conditionalFormatting>
  <conditionalFormatting sqref="Q7">
    <cfRule type="expression" dxfId="1199" priority="3">
      <formula>Q7&gt;0</formula>
    </cfRule>
    <cfRule type="expression" dxfId="1198" priority="4">
      <formula>Q7&lt;0</formula>
    </cfRule>
  </conditionalFormatting>
  <conditionalFormatting sqref="Q8">
    <cfRule type="expression" dxfId="1197" priority="1">
      <formula>Q8&gt;0</formula>
    </cfRule>
    <cfRule type="expression" dxfId="119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5" priority="84">
      <formula>F7&gt;0</formula>
    </cfRule>
    <cfRule type="expression" dxfId="1194" priority="85">
      <formula>F7&lt;0</formula>
    </cfRule>
  </conditionalFormatting>
  <conditionalFormatting sqref="Q8">
    <cfRule type="expression" dxfId="1193" priority="82">
      <formula>Q8&gt;0</formula>
    </cfRule>
    <cfRule type="expression" dxfId="1192" priority="83">
      <formula>Q8&lt;0</formula>
    </cfRule>
  </conditionalFormatting>
  <conditionalFormatting sqref="F29:F36">
    <cfRule type="expression" dxfId="1191" priority="62">
      <formula>F29&gt;0</formula>
    </cfRule>
    <cfRule type="expression" dxfId="1190" priority="63">
      <formula>F29&lt;0</formula>
    </cfRule>
  </conditionalFormatting>
  <conditionalFormatting sqref="J32:J38">
    <cfRule type="expression" dxfId="1189" priority="57">
      <formula>J32&gt;0</formula>
    </cfRule>
    <cfRule type="expression" dxfId="1188" priority="58">
      <formula>J32&lt;0</formula>
    </cfRule>
  </conditionalFormatting>
  <conditionalFormatting sqref="M42">
    <cfRule type="expression" dxfId="1187" priority="55">
      <formula>M42&gt;0</formula>
    </cfRule>
    <cfRule type="expression" dxfId="1186" priority="56">
      <formula>M42&lt;0</formula>
    </cfRule>
  </conditionalFormatting>
  <conditionalFormatting sqref="F98:F134 H98:H134 H137:H142 F137:F142 F144:F153 H144:H153">
    <cfRule type="expression" dxfId="1185" priority="53">
      <formula>F98&gt;0</formula>
    </cfRule>
    <cfRule type="expression" dxfId="1184" priority="54">
      <formula>F98&lt;0</formula>
    </cfRule>
  </conditionalFormatting>
  <conditionalFormatting sqref="F90:F97">
    <cfRule type="expression" dxfId="1183" priority="51">
      <formula>F90&gt;0</formula>
    </cfRule>
    <cfRule type="expression" dxfId="1182" priority="52">
      <formula>F90&lt;0</formula>
    </cfRule>
  </conditionalFormatting>
  <conditionalFormatting sqref="H90:H97">
    <cfRule type="expression" dxfId="1181" priority="49">
      <formula>H90&gt;0</formula>
    </cfRule>
    <cfRule type="expression" dxfId="1180" priority="50">
      <formula>H90&lt;0</formula>
    </cfRule>
  </conditionalFormatting>
  <conditionalFormatting sqref="F135:F136 H135:H136">
    <cfRule type="expression" dxfId="1179" priority="47">
      <formula>F135&gt;0</formula>
    </cfRule>
    <cfRule type="expression" dxfId="1178" priority="48">
      <formula>F135&lt;0</formula>
    </cfRule>
  </conditionalFormatting>
  <conditionalFormatting sqref="H143 F143">
    <cfRule type="expression" dxfId="1177" priority="45">
      <formula>F143&gt;0</formula>
    </cfRule>
    <cfRule type="expression" dxfId="1176" priority="46">
      <formula>F143&lt;0</formula>
    </cfRule>
  </conditionalFormatting>
  <conditionalFormatting sqref="F154:F161">
    <cfRule type="expression" dxfId="1175" priority="31">
      <formula>F154&gt;0</formula>
    </cfRule>
    <cfRule type="expression" dxfId="1174" priority="32">
      <formula>F154&lt;0</formula>
    </cfRule>
  </conditionalFormatting>
  <conditionalFormatting sqref="H154:H161">
    <cfRule type="expression" dxfId="1173" priority="29">
      <formula>H154&gt;0</formula>
    </cfRule>
    <cfRule type="expression" dxfId="1172" priority="30">
      <formula>H154&lt;0</formula>
    </cfRule>
  </conditionalFormatting>
  <conditionalFormatting sqref="Q10">
    <cfRule type="expression" dxfId="1171" priority="27">
      <formula>Q10&gt;0</formula>
    </cfRule>
    <cfRule type="expression" dxfId="1170" priority="28">
      <formula>Q10&lt;0</formula>
    </cfRule>
  </conditionalFormatting>
  <conditionalFormatting sqref="F37:F38">
    <cfRule type="expression" dxfId="1169" priority="25">
      <formula>F37&gt;0</formula>
    </cfRule>
    <cfRule type="expression" dxfId="1168" priority="26">
      <formula>F37&lt;0</formula>
    </cfRule>
  </conditionalFormatting>
  <conditionalFormatting sqref="H37:H38">
    <cfRule type="expression" dxfId="1167" priority="23">
      <formula>H37&gt;0</formula>
    </cfRule>
    <cfRule type="expression" dxfId="1166" priority="24">
      <formula>H37&lt;0</formula>
    </cfRule>
  </conditionalFormatting>
  <conditionalFormatting sqref="F167">
    <cfRule type="expression" dxfId="1165" priority="21">
      <formula>F167&gt;0</formula>
    </cfRule>
    <cfRule type="expression" dxfId="1164" priority="22">
      <formula>F167&lt;0</formula>
    </cfRule>
  </conditionalFormatting>
  <conditionalFormatting sqref="F168:F179">
    <cfRule type="expression" dxfId="1163" priority="19">
      <formula>F168&gt;0</formula>
    </cfRule>
    <cfRule type="expression" dxfId="1162" priority="20">
      <formula>F168&lt;0</formula>
    </cfRule>
  </conditionalFormatting>
  <conditionalFormatting sqref="H167:H179">
    <cfRule type="expression" dxfId="1161" priority="17">
      <formula>H167&gt;0</formula>
    </cfRule>
    <cfRule type="expression" dxfId="1160" priority="18">
      <formula>H167&lt;0</formula>
    </cfRule>
  </conditionalFormatting>
  <conditionalFormatting sqref="J175:J197 J201">
    <cfRule type="expression" dxfId="1159" priority="15">
      <formula>J175&gt;0</formula>
    </cfRule>
    <cfRule type="expression" dxfId="1158" priority="16">
      <formula>J175&lt;0</formula>
    </cfRule>
  </conditionalFormatting>
  <conditionalFormatting sqref="F180:F197 F201">
    <cfRule type="expression" dxfId="1157" priority="13">
      <formula>F180&gt;0</formula>
    </cfRule>
    <cfRule type="expression" dxfId="1156" priority="14">
      <formula>F180&lt;0</formula>
    </cfRule>
  </conditionalFormatting>
  <conditionalFormatting sqref="H180:H197 H201">
    <cfRule type="expression" dxfId="1155" priority="11">
      <formula>H180&gt;0</formula>
    </cfRule>
    <cfRule type="expression" dxfId="1154" priority="12">
      <formula>H180&lt;0</formula>
    </cfRule>
  </conditionalFormatting>
  <conditionalFormatting sqref="I32:J35">
    <cfRule type="expression" dxfId="1153" priority="9">
      <formula>I32&gt;0</formula>
    </cfRule>
    <cfRule type="expression" dxfId="1152" priority="10">
      <formula>I32&lt;0</formula>
    </cfRule>
  </conditionalFormatting>
  <conditionalFormatting sqref="F198:F200">
    <cfRule type="expression" dxfId="1151" priority="7">
      <formula>F198&gt;0</formula>
    </cfRule>
    <cfRule type="expression" dxfId="1150" priority="8">
      <formula>F198&lt;0</formula>
    </cfRule>
  </conditionalFormatting>
  <conditionalFormatting sqref="H198:H200">
    <cfRule type="expression" dxfId="1149" priority="5">
      <formula>H198&gt;0</formula>
    </cfRule>
    <cfRule type="expression" dxfId="1148" priority="6">
      <formula>H198&lt;0</formula>
    </cfRule>
  </conditionalFormatting>
  <conditionalFormatting sqref="J198:J200">
    <cfRule type="expression" dxfId="1147" priority="3">
      <formula>J198&gt;0</formula>
    </cfRule>
    <cfRule type="expression" dxfId="1146" priority="4">
      <formula>J198&lt;0</formula>
    </cfRule>
  </conditionalFormatting>
  <conditionalFormatting sqref="F202:F211 H202:H211 J202:J211">
    <cfRule type="expression" dxfId="1145" priority="1">
      <formula>F202&gt;0</formula>
    </cfRule>
    <cfRule type="expression" dxfId="114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3" priority="80">
      <formula>Q7&gt;0</formula>
    </cfRule>
    <cfRule type="expression" dxfId="1142" priority="81">
      <formula>Q7&lt;0</formula>
    </cfRule>
  </conditionalFormatting>
  <conditionalFormatting sqref="Q8">
    <cfRule type="expression" dxfId="1141" priority="78">
      <formula>Q8&gt;0</formula>
    </cfRule>
    <cfRule type="expression" dxfId="1140" priority="79">
      <formula>Q8&lt;0</formula>
    </cfRule>
  </conditionalFormatting>
  <conditionalFormatting sqref="F29:F43">
    <cfRule type="expression" dxfId="1139" priority="62">
      <formula>F29&gt;0</formula>
    </cfRule>
    <cfRule type="expression" dxfId="1138" priority="63">
      <formula>F29&lt;0</formula>
    </cfRule>
  </conditionalFormatting>
  <conditionalFormatting sqref="H45 H47:H48 H50:H51 H53 H29:H43">
    <cfRule type="expression" dxfId="1137" priority="60">
      <formula>H29&gt;0</formula>
    </cfRule>
    <cfRule type="expression" dxfId="1136" priority="61">
      <formula>H29&lt;0</formula>
    </cfRule>
  </conditionalFormatting>
  <conditionalFormatting sqref="J35">
    <cfRule type="expression" dxfId="1135" priority="56">
      <formula>J35&gt;0</formula>
    </cfRule>
    <cfRule type="expression" dxfId="1134" priority="57">
      <formula>J35&lt;0</formula>
    </cfRule>
  </conditionalFormatting>
  <conditionalFormatting sqref="J36:J37">
    <cfRule type="expression" dxfId="1133" priority="54">
      <formula>J36&gt;0</formula>
    </cfRule>
    <cfRule type="expression" dxfId="1132" priority="55">
      <formula>J36&lt;0</formula>
    </cfRule>
  </conditionalFormatting>
  <conditionalFormatting sqref="J38:J45 J48 J51">
    <cfRule type="expression" dxfId="1131" priority="52">
      <formula>J38&gt;0</formula>
    </cfRule>
    <cfRule type="expression" dxfId="113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9" priority="49">
      <formula>M59&gt;0</formula>
    </cfRule>
    <cfRule type="expression" dxfId="1128" priority="50">
      <formula>M59&lt;0</formula>
    </cfRule>
  </conditionalFormatting>
  <conditionalFormatting sqref="Q10">
    <cfRule type="expression" dxfId="1127" priority="47">
      <formula>Q10&gt;0</formula>
    </cfRule>
    <cfRule type="expression" dxfId="1126" priority="48">
      <formula>Q10&lt;0</formula>
    </cfRule>
  </conditionalFormatting>
  <conditionalFormatting sqref="F84:F103">
    <cfRule type="expression" dxfId="1125" priority="45">
      <formula>F84&gt;0</formula>
    </cfRule>
    <cfRule type="expression" dxfId="1124" priority="46">
      <formula>F84&lt;0</formula>
    </cfRule>
  </conditionalFormatting>
  <conditionalFormatting sqref="H107 H84:H103">
    <cfRule type="expression" dxfId="1123" priority="43">
      <formula>H84&gt;0</formula>
    </cfRule>
    <cfRule type="expression" dxfId="1122" priority="44">
      <formula>H84&lt;0</formula>
    </cfRule>
  </conditionalFormatting>
  <conditionalFormatting sqref="J89">
    <cfRule type="expression" dxfId="1121" priority="41">
      <formula>J89&gt;0</formula>
    </cfRule>
    <cfRule type="expression" dxfId="1120" priority="42">
      <formula>J89&lt;0</formula>
    </cfRule>
  </conditionalFormatting>
  <conditionalFormatting sqref="J90:J95">
    <cfRule type="expression" dxfId="1119" priority="39">
      <formula>J90&gt;0</formula>
    </cfRule>
    <cfRule type="expression" dxfId="1118" priority="40">
      <formula>J90&lt;0</formula>
    </cfRule>
  </conditionalFormatting>
  <conditionalFormatting sqref="J96:J97">
    <cfRule type="expression" dxfId="1117" priority="37">
      <formula>J96&gt;0</formula>
    </cfRule>
    <cfRule type="expression" dxfId="1116" priority="38">
      <formula>J96&lt;0</formula>
    </cfRule>
  </conditionalFormatting>
  <conditionalFormatting sqref="J98:J104">
    <cfRule type="expression" dxfId="1115" priority="35">
      <formula>J98&gt;0</formula>
    </cfRule>
    <cfRule type="expression" dxfId="1114" priority="36">
      <formula>J98&lt;0</formula>
    </cfRule>
  </conditionalFormatting>
  <conditionalFormatting sqref="J25">
    <cfRule type="expression" dxfId="1113" priority="31">
      <formula>J25&gt;0</formula>
    </cfRule>
    <cfRule type="expression" dxfId="1112" priority="32">
      <formula>J25&lt;0</formula>
    </cfRule>
  </conditionalFormatting>
  <conditionalFormatting sqref="F105:F106">
    <cfRule type="expression" dxfId="1111" priority="29">
      <formula>F105&gt;0</formula>
    </cfRule>
    <cfRule type="expression" dxfId="1110" priority="30">
      <formula>F105&lt;0</formula>
    </cfRule>
  </conditionalFormatting>
  <conditionalFormatting sqref="H105:H106">
    <cfRule type="expression" dxfId="1109" priority="27">
      <formula>H105&gt;0</formula>
    </cfRule>
    <cfRule type="expression" dxfId="1108" priority="28">
      <formula>H105&lt;0</formula>
    </cfRule>
  </conditionalFormatting>
  <conditionalFormatting sqref="J105">
    <cfRule type="expression" dxfId="1107" priority="25">
      <formula>J105&gt;0</formula>
    </cfRule>
    <cfRule type="expression" dxfId="1106" priority="26">
      <formula>J105&lt;0</formula>
    </cfRule>
  </conditionalFormatting>
  <conditionalFormatting sqref="J106">
    <cfRule type="expression" dxfId="1105" priority="23">
      <formula>J106&gt;0</formula>
    </cfRule>
    <cfRule type="expression" dxfId="1104" priority="24">
      <formula>J106&lt;0</formula>
    </cfRule>
  </conditionalFormatting>
  <conditionalFormatting sqref="F24 F27:F28">
    <cfRule type="expression" dxfId="1103" priority="21">
      <formula>F24&gt;0</formula>
    </cfRule>
    <cfRule type="expression" dxfId="1102" priority="22">
      <formula>F24&lt;0</formula>
    </cfRule>
  </conditionalFormatting>
  <conditionalFormatting sqref="H24:H28">
    <cfRule type="expression" dxfId="1101" priority="19">
      <formula>H24&gt;0</formula>
    </cfRule>
    <cfRule type="expression" dxfId="1100" priority="20">
      <formula>H24&lt;0</formula>
    </cfRule>
  </conditionalFormatting>
  <conditionalFormatting sqref="J26:J34">
    <cfRule type="expression" dxfId="1099" priority="17">
      <formula>J26&gt;0</formula>
    </cfRule>
    <cfRule type="expression" dxfId="1098" priority="18">
      <formula>J26&lt;0</formula>
    </cfRule>
  </conditionalFormatting>
  <conditionalFormatting sqref="F113">
    <cfRule type="expression" dxfId="1097" priority="15">
      <formula>F113&gt;0</formula>
    </cfRule>
    <cfRule type="expression" dxfId="1096" priority="16">
      <formula>F113&lt;0</formula>
    </cfRule>
  </conditionalFormatting>
  <conditionalFormatting sqref="H113">
    <cfRule type="expression" dxfId="1095" priority="13">
      <formula>H113&gt;0</formula>
    </cfRule>
    <cfRule type="expression" dxfId="1094" priority="14">
      <formula>H113&lt;0</formula>
    </cfRule>
  </conditionalFormatting>
  <conditionalFormatting sqref="J109">
    <cfRule type="expression" dxfId="1093" priority="11">
      <formula>J109&gt;0</formula>
    </cfRule>
    <cfRule type="expression" dxfId="1092" priority="12">
      <formula>J109&lt;0</formula>
    </cfRule>
  </conditionalFormatting>
  <conditionalFormatting sqref="F108:F112">
    <cfRule type="expression" dxfId="1091" priority="9">
      <formula>F108&gt;0</formula>
    </cfRule>
    <cfRule type="expression" dxfId="1090" priority="10">
      <formula>F108&lt;0</formula>
    </cfRule>
  </conditionalFormatting>
  <conditionalFormatting sqref="H108:H112">
    <cfRule type="expression" dxfId="1089" priority="7">
      <formula>H108&gt;0</formula>
    </cfRule>
    <cfRule type="expression" dxfId="1088" priority="8">
      <formula>H108&lt;0</formula>
    </cfRule>
  </conditionalFormatting>
  <conditionalFormatting sqref="J110:J113">
    <cfRule type="expression" dxfId="1087" priority="5">
      <formula>J110&gt;0</formula>
    </cfRule>
    <cfRule type="expression" dxfId="1086" priority="6">
      <formula>J110&lt;0</formula>
    </cfRule>
  </conditionalFormatting>
  <conditionalFormatting sqref="F25:F26">
    <cfRule type="expression" dxfId="1085" priority="3">
      <formula>F25&gt;0</formula>
    </cfRule>
    <cfRule type="expression" dxfId="1084" priority="4">
      <formula>F25&lt;0</formula>
    </cfRule>
  </conditionalFormatting>
  <conditionalFormatting sqref="Q9">
    <cfRule type="expression" dxfId="1083" priority="1">
      <formula>Q9&gt;0</formula>
    </cfRule>
    <cfRule type="expression" dxfId="108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1" priority="109">
      <formula>F50&gt;0</formula>
    </cfRule>
    <cfRule type="expression" dxfId="1080" priority="110">
      <formula>F50&lt;0</formula>
    </cfRule>
  </conditionalFormatting>
  <conditionalFormatting sqref="H50:H52">
    <cfRule type="expression" dxfId="1079" priority="107">
      <formula>H50&gt;0</formula>
    </cfRule>
    <cfRule type="expression" dxfId="1078" priority="108">
      <formula>H50&lt;0</formula>
    </cfRule>
  </conditionalFormatting>
  <conditionalFormatting sqref="H53">
    <cfRule type="expression" dxfId="1077" priority="105">
      <formula>H53&gt;0</formula>
    </cfRule>
    <cfRule type="expression" dxfId="1076" priority="106">
      <formula>H53&lt;0</formula>
    </cfRule>
  </conditionalFormatting>
  <conditionalFormatting sqref="H54">
    <cfRule type="expression" dxfId="1075" priority="103">
      <formula>H54&gt;0</formula>
    </cfRule>
    <cfRule type="expression" dxfId="1074" priority="104">
      <formula>H54&lt;0</formula>
    </cfRule>
  </conditionalFormatting>
  <conditionalFormatting sqref="F46:F49">
    <cfRule type="expression" dxfId="1073" priority="99">
      <formula>F46&gt;0</formula>
    </cfRule>
    <cfRule type="expression" dxfId="1072" priority="100">
      <formula>F46&lt;0</formula>
    </cfRule>
  </conditionalFormatting>
  <conditionalFormatting sqref="H46:H49">
    <cfRule type="expression" dxfId="1071" priority="97">
      <formula>H46&gt;0</formula>
    </cfRule>
    <cfRule type="expression" dxfId="1070" priority="98">
      <formula>H46&lt;0</formula>
    </cfRule>
  </conditionalFormatting>
  <conditionalFormatting sqref="F55:F56">
    <cfRule type="expression" dxfId="1069" priority="93">
      <formula>F55&gt;0</formula>
    </cfRule>
    <cfRule type="expression" dxfId="1068" priority="94">
      <formula>F55&lt;0</formula>
    </cfRule>
  </conditionalFormatting>
  <conditionalFormatting sqref="I50:L52">
    <cfRule type="expression" dxfId="1067" priority="91">
      <formula>I50&gt;0</formula>
    </cfRule>
    <cfRule type="expression" dxfId="1066" priority="92">
      <formula>I50&lt;0</formula>
    </cfRule>
  </conditionalFormatting>
  <conditionalFormatting sqref="I59:I64 I56:L57">
    <cfRule type="expression" dxfId="1065" priority="85">
      <formula>I56&gt;0</formula>
    </cfRule>
    <cfRule type="expression" dxfId="1064" priority="86">
      <formula>I56&lt;0</formula>
    </cfRule>
  </conditionalFormatting>
  <conditionalFormatting sqref="I46:L49">
    <cfRule type="expression" dxfId="1063" priority="83">
      <formula>I46&gt;0</formula>
    </cfRule>
    <cfRule type="expression" dxfId="1062" priority="84">
      <formula>I46&lt;0</formula>
    </cfRule>
  </conditionalFormatting>
  <conditionalFormatting sqref="F57:F68">
    <cfRule type="expression" dxfId="1061" priority="81">
      <formula>F57&gt;0</formula>
    </cfRule>
    <cfRule type="expression" dxfId="1060" priority="82">
      <formula>F57&lt;0</formula>
    </cfRule>
  </conditionalFormatting>
  <conditionalFormatting sqref="Q8">
    <cfRule type="expression" dxfId="1059" priority="77">
      <formula>Q8&gt;0</formula>
    </cfRule>
    <cfRule type="expression" dxfId="1058" priority="78">
      <formula>Q8&lt;0</formula>
    </cfRule>
  </conditionalFormatting>
  <conditionalFormatting sqref="Q7">
    <cfRule type="expression" dxfId="1057" priority="79">
      <formula>Q7&gt;0</formula>
    </cfRule>
    <cfRule type="expression" dxfId="1056" priority="80">
      <formula>Q7&lt;0</formula>
    </cfRule>
  </conditionalFormatting>
  <conditionalFormatting sqref="F161:F165">
    <cfRule type="expression" dxfId="1055" priority="75">
      <formula>F161&gt;0</formula>
    </cfRule>
    <cfRule type="expression" dxfId="1054" priority="76">
      <formula>F161&lt;0</formula>
    </cfRule>
  </conditionalFormatting>
  <conditionalFormatting sqref="H161:H163">
    <cfRule type="expression" dxfId="1053" priority="73">
      <formula>H161&gt;0</formula>
    </cfRule>
    <cfRule type="expression" dxfId="1052" priority="74">
      <formula>H161&lt;0</formula>
    </cfRule>
  </conditionalFormatting>
  <conditionalFormatting sqref="H164">
    <cfRule type="expression" dxfId="1051" priority="71">
      <formula>H164&gt;0</formula>
    </cfRule>
    <cfRule type="expression" dxfId="1050" priority="72">
      <formula>H164&lt;0</formula>
    </cfRule>
  </conditionalFormatting>
  <conditionalFormatting sqref="H165">
    <cfRule type="expression" dxfId="1049" priority="69">
      <formula>H165&gt;0</formula>
    </cfRule>
    <cfRule type="expression" dxfId="1048" priority="70">
      <formula>H165&lt;0</formula>
    </cfRule>
  </conditionalFormatting>
  <conditionalFormatting sqref="H166:H175">
    <cfRule type="expression" dxfId="1047" priority="67">
      <formula>H166&gt;0</formula>
    </cfRule>
    <cfRule type="expression" dxfId="1046" priority="68">
      <formula>H166&lt;0</formula>
    </cfRule>
  </conditionalFormatting>
  <conditionalFormatting sqref="F157:F160">
    <cfRule type="expression" dxfId="1045" priority="65">
      <formula>F157&gt;0</formula>
    </cfRule>
    <cfRule type="expression" dxfId="1044" priority="66">
      <formula>F157&lt;0</formula>
    </cfRule>
  </conditionalFormatting>
  <conditionalFormatting sqref="H157:H160">
    <cfRule type="expression" dxfId="1043" priority="63">
      <formula>H157&gt;0</formula>
    </cfRule>
    <cfRule type="expression" dxfId="1042" priority="64">
      <formula>H157&lt;0</formula>
    </cfRule>
  </conditionalFormatting>
  <conditionalFormatting sqref="F166:F167">
    <cfRule type="expression" dxfId="1041" priority="61">
      <formula>F166&gt;0</formula>
    </cfRule>
    <cfRule type="expression" dxfId="1040" priority="62">
      <formula>F166&lt;0</formula>
    </cfRule>
  </conditionalFormatting>
  <conditionalFormatting sqref="I161:I163">
    <cfRule type="expression" dxfId="1039" priority="59">
      <formula>I161&gt;0</formula>
    </cfRule>
    <cfRule type="expression" dxfId="1038" priority="60">
      <formula>I161&lt;0</formula>
    </cfRule>
  </conditionalFormatting>
  <conditionalFormatting sqref="I164">
    <cfRule type="expression" dxfId="1037" priority="57">
      <formula>I164&gt;0</formula>
    </cfRule>
    <cfRule type="expression" dxfId="1036" priority="58">
      <formula>I164&lt;0</formula>
    </cfRule>
  </conditionalFormatting>
  <conditionalFormatting sqref="I165">
    <cfRule type="expression" dxfId="1035" priority="55">
      <formula>I165&gt;0</formula>
    </cfRule>
    <cfRule type="expression" dxfId="1034" priority="56">
      <formula>I165&lt;0</formula>
    </cfRule>
  </conditionalFormatting>
  <conditionalFormatting sqref="I166:I175">
    <cfRule type="expression" dxfId="1033" priority="53">
      <formula>I166&gt;0</formula>
    </cfRule>
    <cfRule type="expression" dxfId="1032" priority="54">
      <formula>I166&lt;0</formula>
    </cfRule>
  </conditionalFormatting>
  <conditionalFormatting sqref="I157:I160">
    <cfRule type="expression" dxfId="1031" priority="51">
      <formula>I157&gt;0</formula>
    </cfRule>
    <cfRule type="expression" dxfId="1030" priority="52">
      <formula>I157&lt;0</formula>
    </cfRule>
  </conditionalFormatting>
  <conditionalFormatting sqref="F168">
    <cfRule type="expression" dxfId="1029" priority="49">
      <formula>F168&gt;0</formula>
    </cfRule>
    <cfRule type="expression" dxfId="1028" priority="50">
      <formula>F168&lt;0</formula>
    </cfRule>
  </conditionalFormatting>
  <conditionalFormatting sqref="F71:F73 H72:H73 H71:L71">
    <cfRule type="expression" dxfId="1027" priority="47">
      <formula>F71&gt;0</formula>
    </cfRule>
    <cfRule type="expression" dxfId="1026" priority="48">
      <formula>F71&lt;0</formula>
    </cfRule>
  </conditionalFormatting>
  <conditionalFormatting sqref="R4">
    <cfRule type="expression" dxfId="1025" priority="45">
      <formula>R4&gt;0</formula>
    </cfRule>
    <cfRule type="expression" dxfId="1024" priority="46">
      <formula>R4&lt;0</formula>
    </cfRule>
  </conditionalFormatting>
  <conditionalFormatting sqref="F77:F80 H77:K78 H79:J80">
    <cfRule type="expression" dxfId="1023" priority="43">
      <formula>F77&gt;0</formula>
    </cfRule>
    <cfRule type="expression" dxfId="1022" priority="44">
      <formula>F77&lt;0</formula>
    </cfRule>
  </conditionalFormatting>
  <conditionalFormatting sqref="H85:H89 F84:F89 H84:J84 J85:J89">
    <cfRule type="expression" dxfId="1021" priority="39">
      <formula>F84&gt;0</formula>
    </cfRule>
    <cfRule type="expression" dxfId="1020" priority="40">
      <formula>F84&lt;0</formula>
    </cfRule>
  </conditionalFormatting>
  <conditionalFormatting sqref="I97:J97">
    <cfRule type="expression" dxfId="1019" priority="37">
      <formula>I97&gt;0</formula>
    </cfRule>
    <cfRule type="expression" dxfId="1018" priority="38">
      <formula>I97&lt;0</formula>
    </cfRule>
  </conditionalFormatting>
  <conditionalFormatting sqref="H93:J94 J96:K96 J95 K79:K95 F93:F97 H95:H97 K97">
    <cfRule type="expression" dxfId="1017" priority="35">
      <formula>F79&gt;0</formula>
    </cfRule>
    <cfRule type="expression" dxfId="1016" priority="36">
      <formula>F79&lt;0</formula>
    </cfRule>
  </conditionalFormatting>
  <conditionalFormatting sqref="H91:J92 F90:F92 H90 J90">
    <cfRule type="expression" dxfId="1015" priority="33">
      <formula>F90&gt;0</formula>
    </cfRule>
    <cfRule type="expression" dxfId="1014" priority="34">
      <formula>F90&lt;0</formula>
    </cfRule>
  </conditionalFormatting>
  <conditionalFormatting sqref="H98:K102 F98:F102">
    <cfRule type="expression" dxfId="1013" priority="29">
      <formula>F98&gt;0</formula>
    </cfRule>
    <cfRule type="expression" dxfId="1012" priority="30">
      <formula>F98&lt;0</formula>
    </cfRule>
  </conditionalFormatting>
  <conditionalFormatting sqref="H111:K111 F111">
    <cfRule type="expression" dxfId="1011" priority="27">
      <formula>F111&gt;0</formula>
    </cfRule>
    <cfRule type="expression" dxfId="1010" priority="28">
      <formula>F111&lt;0</formula>
    </cfRule>
  </conditionalFormatting>
  <conditionalFormatting sqref="H106:K110 F106:F110">
    <cfRule type="expression" dxfId="1009" priority="25">
      <formula>F106&gt;0</formula>
    </cfRule>
    <cfRule type="expression" dxfId="1008" priority="26">
      <formula>F106&lt;0</formula>
    </cfRule>
  </conditionalFormatting>
  <conditionalFormatting sqref="H105:K105 F103:F105 H103:H104 J103:K104">
    <cfRule type="expression" dxfId="1007" priority="23">
      <formula>F103&gt;0</formula>
    </cfRule>
    <cfRule type="expression" dxfId="1006" priority="24">
      <formula>F103&lt;0</formula>
    </cfRule>
  </conditionalFormatting>
  <conditionalFormatting sqref="H112:K114 F112:F114">
    <cfRule type="expression" dxfId="1005" priority="21">
      <formula>F112&gt;0</formula>
    </cfRule>
    <cfRule type="expression" dxfId="1004" priority="22">
      <formula>F112&lt;0</formula>
    </cfRule>
  </conditionalFormatting>
  <conditionalFormatting sqref="H115:K117 F115:F117">
    <cfRule type="expression" dxfId="1003" priority="19">
      <formula>F115&gt;0</formula>
    </cfRule>
    <cfRule type="expression" dxfId="1002" priority="20">
      <formula>F115&lt;0</formula>
    </cfRule>
  </conditionalFormatting>
  <conditionalFormatting sqref="Q10">
    <cfRule type="expression" dxfId="1001" priority="17">
      <formula>Q10&gt;0</formula>
    </cfRule>
    <cfRule type="expression" dxfId="1000" priority="18">
      <formula>Q10&lt;0</formula>
    </cfRule>
  </conditionalFormatting>
  <conditionalFormatting sqref="H119:K120 F119:F121 H121:I121 K121">
    <cfRule type="expression" dxfId="999" priority="15">
      <formula>F119&gt;0</formula>
    </cfRule>
    <cfRule type="expression" dxfId="998" priority="16">
      <formula>F119&lt;0</formula>
    </cfRule>
  </conditionalFormatting>
  <conditionalFormatting sqref="F122 H122:K122 J121">
    <cfRule type="expression" dxfId="997" priority="13">
      <formula>F121&gt;0</formula>
    </cfRule>
    <cfRule type="expression" dxfId="996" priority="14">
      <formula>F121&lt;0</formula>
    </cfRule>
  </conditionalFormatting>
  <conditionalFormatting sqref="F124:F126 H124:K126">
    <cfRule type="expression" dxfId="995" priority="9">
      <formula>F124&gt;0</formula>
    </cfRule>
    <cfRule type="expression" dxfId="994" priority="10">
      <formula>F124&lt;0</formula>
    </cfRule>
  </conditionalFormatting>
  <conditionalFormatting sqref="F128:F130 H128:K130">
    <cfRule type="expression" dxfId="993" priority="7">
      <formula>F128&gt;0</formula>
    </cfRule>
    <cfRule type="expression" dxfId="992" priority="8">
      <formula>F128&lt;0</formula>
    </cfRule>
  </conditionalFormatting>
  <conditionalFormatting sqref="F134:F135 H134:K135">
    <cfRule type="expression" dxfId="991" priority="5">
      <formula>F134&gt;0</formula>
    </cfRule>
    <cfRule type="expression" dxfId="990" priority="6">
      <formula>F134&lt;0</formula>
    </cfRule>
  </conditionalFormatting>
  <conditionalFormatting sqref="F132:F133 H132:K133">
    <cfRule type="expression" dxfId="989" priority="3">
      <formula>F132&gt;0</formula>
    </cfRule>
    <cfRule type="expression" dxfId="988" priority="4">
      <formula>F132&lt;0</formula>
    </cfRule>
  </conditionalFormatting>
  <conditionalFormatting sqref="F131 H131:K131">
    <cfRule type="expression" dxfId="987" priority="1">
      <formula>F131&gt;0</formula>
    </cfRule>
    <cfRule type="expression" dxfId="98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K20" sqref="K20"/>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629</v>
      </c>
      <c r="AJ2">
        <f>$Q$2*$Q$4</f>
        <v>6995.9999999999991</v>
      </c>
      <c r="AK2">
        <f ca="1">AJ2*EXP(-$X$2 * AI2/365.25)</f>
        <v>44934.925981358436</v>
      </c>
      <c r="AM2" s="2">
        <f>Q10</f>
        <v>0</v>
      </c>
      <c r="AO2">
        <f ca="1" xml:space="preserve"> (SUM(AB:AB) - SUM(AE:AE) - SUM(AH:AH) - SUM(AK:AK))/SUM(AB:AB)</f>
        <v>-2.0769154121635327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629</v>
      </c>
      <c r="AJ3">
        <f t="shared" ref="AJ3:AJ17" si="11">$Q$2*$Q$4</f>
        <v>6995.9999999999991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17.489999999999998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629</v>
      </c>
      <c r="AJ4">
        <f t="shared" si="11"/>
        <v>6995.9999999999991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6995.9999999999991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629</v>
      </c>
      <c r="AJ5">
        <f t="shared" si="11"/>
        <v>6995.9999999999991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629</v>
      </c>
      <c r="AJ6">
        <f t="shared" si="11"/>
        <v>6995.9999999999991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-3216.4899999999989</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629</v>
      </c>
      <c r="AJ7">
        <f t="shared" si="11"/>
        <v>6995.9999999999991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-3216.4899999999989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629</v>
      </c>
      <c r="AJ8">
        <f t="shared" si="11"/>
        <v>6995.9999999999991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-0.3149564895534781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629</v>
      </c>
      <c r="AJ9">
        <f t="shared" si="11"/>
        <v>6995.9999999999991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629</v>
      </c>
      <c r="AJ10">
        <f t="shared" si="11"/>
        <v>6995.9999999999991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5.9462550028587774E-2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629</v>
      </c>
      <c r="AJ11">
        <f t="shared" si="11"/>
        <v>6995.9999999999991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629</v>
      </c>
      <c r="AJ12">
        <f t="shared" si="11"/>
        <v>6995.9999999999991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10.288235294117646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629</v>
      </c>
      <c r="AJ13">
        <f t="shared" si="11"/>
        <v>6995.9999999999991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629</v>
      </c>
      <c r="AJ14">
        <f t="shared" si="11"/>
        <v>6995.9999999999991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629</v>
      </c>
      <c r="AJ15">
        <f t="shared" si="11"/>
        <v>6995.9999999999991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629</v>
      </c>
      <c r="AJ16">
        <f t="shared" si="11"/>
        <v>6995.9999999999991</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629</v>
      </c>
      <c r="AJ17">
        <f t="shared" si="11"/>
        <v>6995.9999999999991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19.239000000000001</v>
      </c>
      <c r="W19" s="132"/>
    </row>
    <row r="20" spans="1:39" x14ac:dyDescent="0.25">
      <c r="B20" s="70">
        <v>43440</v>
      </c>
      <c r="C20" s="7">
        <v>100</v>
      </c>
      <c r="D20" s="43">
        <v>23.38</v>
      </c>
      <c r="E20" s="43">
        <v>0</v>
      </c>
      <c r="F20" s="43">
        <f t="shared" si="12"/>
        <v>2338</v>
      </c>
      <c r="G20" s="4"/>
      <c r="H20" s="68"/>
      <c r="O20" s="79">
        <v>1.0900000000000001</v>
      </c>
      <c r="P20" s="79">
        <f t="shared" ref="P20:P39" si="13">O20*$Q$4</f>
        <v>19.0641</v>
      </c>
      <c r="T20" s="1">
        <v>43244</v>
      </c>
      <c r="U20" t="s">
        <v>1072</v>
      </c>
      <c r="W20" s="132"/>
    </row>
    <row r="21" spans="1:39" x14ac:dyDescent="0.25">
      <c r="B21" s="70">
        <v>43647</v>
      </c>
      <c r="C21" s="7">
        <v>100</v>
      </c>
      <c r="D21" s="43">
        <v>22.215</v>
      </c>
      <c r="E21" s="43">
        <v>0</v>
      </c>
      <c r="F21" s="43">
        <f t="shared" si="12"/>
        <v>2221.5</v>
      </c>
      <c r="O21" s="79">
        <v>1.08</v>
      </c>
      <c r="P21" s="79">
        <f t="shared" si="13"/>
        <v>18.889199999999999</v>
      </c>
      <c r="W21" s="132"/>
    </row>
    <row r="22" spans="1:39" x14ac:dyDescent="0.25">
      <c r="B22" s="70">
        <v>43657</v>
      </c>
      <c r="C22" s="4">
        <v>100</v>
      </c>
      <c r="D22" s="3">
        <v>21.35</v>
      </c>
      <c r="E22" s="3">
        <v>0</v>
      </c>
      <c r="F22" s="3">
        <f t="shared" si="12"/>
        <v>2135</v>
      </c>
      <c r="H22" s="68"/>
      <c r="O22" s="79">
        <v>1.07</v>
      </c>
      <c r="P22" s="79">
        <f t="shared" si="13"/>
        <v>18.714299999999998</v>
      </c>
      <c r="T22" s="688">
        <v>43288</v>
      </c>
      <c r="U22" t="s">
        <v>1153</v>
      </c>
      <c r="W22" s="132"/>
    </row>
    <row r="23" spans="1:39" x14ac:dyDescent="0.25">
      <c r="B23" s="70">
        <v>43682</v>
      </c>
      <c r="C23" s="4">
        <v>100</v>
      </c>
      <c r="D23" s="2">
        <v>18.600000000000001</v>
      </c>
      <c r="E23" s="2">
        <v>0</v>
      </c>
      <c r="F23" s="2">
        <f t="shared" si="12"/>
        <v>1860.0000000000002</v>
      </c>
      <c r="O23" s="79">
        <v>1.06</v>
      </c>
      <c r="P23" s="79">
        <f t="shared" si="13"/>
        <v>18.539400000000001</v>
      </c>
      <c r="T23" s="703"/>
      <c r="W23" s="132"/>
    </row>
    <row r="24" spans="1:39" x14ac:dyDescent="0.25">
      <c r="A24" t="s">
        <v>1409</v>
      </c>
      <c r="C24" s="4"/>
      <c r="D24" s="3"/>
      <c r="E24" s="3"/>
      <c r="F24" s="3"/>
      <c r="H24" s="68"/>
      <c r="O24" s="79">
        <v>1.05</v>
      </c>
      <c r="P24" s="79">
        <f t="shared" si="13"/>
        <v>18.3645</v>
      </c>
      <c r="T24" s="703"/>
      <c r="W24" s="132"/>
    </row>
    <row r="25" spans="1:39" x14ac:dyDescent="0.25">
      <c r="O25" s="79">
        <v>1.04</v>
      </c>
      <c r="P25" s="79">
        <f t="shared" si="13"/>
        <v>18.189599999999999</v>
      </c>
      <c r="T25" s="688">
        <v>43318</v>
      </c>
      <c r="U25" t="s">
        <v>1158</v>
      </c>
      <c r="W25" s="132"/>
    </row>
    <row r="26" spans="1:39" x14ac:dyDescent="0.25">
      <c r="C26" s="4"/>
      <c r="D26" s="3"/>
      <c r="E26" s="3"/>
      <c r="F26" s="3"/>
      <c r="H26" s="68"/>
      <c r="O26" s="79">
        <v>1.03</v>
      </c>
      <c r="P26" s="79">
        <f t="shared" si="13"/>
        <v>18.014699999999998</v>
      </c>
      <c r="T26" s="703"/>
      <c r="W26" s="132"/>
    </row>
    <row r="27" spans="1:39" x14ac:dyDescent="0.25">
      <c r="O27" s="79">
        <v>1.02</v>
      </c>
      <c r="P27" s="79">
        <f t="shared" si="13"/>
        <v>17.8398</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17.664899999999999</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17.489999999999998</v>
      </c>
      <c r="U29" t="s">
        <v>1258</v>
      </c>
      <c r="W29" s="132"/>
    </row>
    <row r="30" spans="1:39" x14ac:dyDescent="0.25">
      <c r="O30" s="79">
        <v>0.99</v>
      </c>
      <c r="P30" s="79">
        <f t="shared" si="13"/>
        <v>17.315099999999997</v>
      </c>
      <c r="W30" s="132"/>
    </row>
    <row r="31" spans="1:39" x14ac:dyDescent="0.25">
      <c r="O31" s="79">
        <v>0.98</v>
      </c>
      <c r="P31" s="79">
        <f t="shared" si="13"/>
        <v>17.140199999999997</v>
      </c>
      <c r="T31" s="1">
        <v>43432</v>
      </c>
      <c r="U31" t="s">
        <v>1318</v>
      </c>
      <c r="W31" s="132"/>
    </row>
    <row r="32" spans="1:39" x14ac:dyDescent="0.25">
      <c r="O32" s="79">
        <v>0.97</v>
      </c>
      <c r="P32" s="79">
        <f t="shared" si="13"/>
        <v>16.965299999999999</v>
      </c>
      <c r="U32" t="s">
        <v>1316</v>
      </c>
      <c r="W32" s="132"/>
    </row>
    <row r="33" spans="1:23" x14ac:dyDescent="0.25">
      <c r="O33" s="79">
        <v>0.96</v>
      </c>
      <c r="P33" s="79">
        <f t="shared" si="13"/>
        <v>16.790399999999998</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16.615499999999997</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16.440599999999996</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16.265699999999999</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16.090799999999998</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15.915899999999999</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15.741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5" priority="43">
      <formula>F35&gt;0</formula>
    </cfRule>
    <cfRule type="expression" dxfId="984" priority="44">
      <formula>F35&lt;0</formula>
    </cfRule>
  </conditionalFormatting>
  <conditionalFormatting sqref="Q7">
    <cfRule type="expression" dxfId="983" priority="41">
      <formula>Q7&gt;0</formula>
    </cfRule>
    <cfRule type="expression" dxfId="982" priority="42">
      <formula>Q7&lt;0</formula>
    </cfRule>
  </conditionalFormatting>
  <conditionalFormatting sqref="Q8">
    <cfRule type="expression" dxfId="981" priority="39">
      <formula>Q8&gt;0</formula>
    </cfRule>
    <cfRule type="expression" dxfId="980" priority="40">
      <formula>Q8&lt;0</formula>
    </cfRule>
  </conditionalFormatting>
  <conditionalFormatting sqref="F128:F149">
    <cfRule type="expression" dxfId="979" priority="33">
      <formula>F128&gt;0</formula>
    </cfRule>
    <cfRule type="expression" dxfId="978" priority="34">
      <formula>F128&lt;0</formula>
    </cfRule>
  </conditionalFormatting>
  <conditionalFormatting sqref="H128:H149">
    <cfRule type="expression" dxfId="977" priority="31">
      <formula>H128&gt;0</formula>
    </cfRule>
    <cfRule type="expression" dxfId="976" priority="32">
      <formula>H128&lt;0</formula>
    </cfRule>
  </conditionalFormatting>
  <conditionalFormatting sqref="Q10">
    <cfRule type="expression" dxfId="975" priority="29">
      <formula>Q10&gt;0</formula>
    </cfRule>
    <cfRule type="expression" dxfId="974" priority="30">
      <formula>Q10&lt;0</formula>
    </cfRule>
  </conditionalFormatting>
  <conditionalFormatting sqref="J35:J48">
    <cfRule type="expression" dxfId="973" priority="27">
      <formula>J35&gt;0</formula>
    </cfRule>
    <cfRule type="expression" dxfId="972" priority="28">
      <formula>J35&lt;0</formula>
    </cfRule>
  </conditionalFormatting>
  <conditionalFormatting sqref="K35:K48">
    <cfRule type="expression" dxfId="971" priority="25">
      <formula>K35&gt;0</formula>
    </cfRule>
    <cfRule type="expression" dxfId="970" priority="26">
      <formula>K35&lt;0</formula>
    </cfRule>
  </conditionalFormatting>
  <conditionalFormatting sqref="L35:L48">
    <cfRule type="expression" dxfId="969" priority="23">
      <formula>L35&gt;0</formula>
    </cfRule>
    <cfRule type="expression" dxfId="968" priority="24">
      <formula>L35&lt;0</formula>
    </cfRule>
  </conditionalFormatting>
  <conditionalFormatting sqref="H70:H76 F70:F76">
    <cfRule type="expression" dxfId="967" priority="21">
      <formula>F70&gt;0</formula>
    </cfRule>
    <cfRule type="expression" dxfId="966" priority="22">
      <formula>F70&lt;0</formula>
    </cfRule>
  </conditionalFormatting>
  <conditionalFormatting sqref="H77:H80 F77:F80">
    <cfRule type="expression" dxfId="965" priority="19">
      <formula>F77&gt;0</formula>
    </cfRule>
    <cfRule type="expression" dxfId="964" priority="20">
      <formula>F77&lt;0</formula>
    </cfRule>
  </conditionalFormatting>
  <conditionalFormatting sqref="F87:F89 H87:H89">
    <cfRule type="expression" dxfId="963" priority="17">
      <formula>F87&gt;0</formula>
    </cfRule>
    <cfRule type="expression" dxfId="962" priority="18">
      <formula>F87&lt;0</formula>
    </cfRule>
  </conditionalFormatting>
  <conditionalFormatting sqref="F86 H86">
    <cfRule type="expression" dxfId="961" priority="15">
      <formula>F86&gt;0</formula>
    </cfRule>
    <cfRule type="expression" dxfId="960" priority="16">
      <formula>F86&lt;0</formula>
    </cfRule>
  </conditionalFormatting>
  <conditionalFormatting sqref="F83:F85 H83:H85">
    <cfRule type="expression" dxfId="959" priority="13">
      <formula>F83&gt;0</formula>
    </cfRule>
    <cfRule type="expression" dxfId="958" priority="14">
      <formula>F83&lt;0</formula>
    </cfRule>
  </conditionalFormatting>
  <conditionalFormatting sqref="F91:F93 H91:H93">
    <cfRule type="expression" dxfId="957" priority="9">
      <formula>F91&gt;0</formula>
    </cfRule>
    <cfRule type="expression" dxfId="956" priority="10">
      <formula>F91&lt;0</formula>
    </cfRule>
  </conditionalFormatting>
  <conditionalFormatting sqref="F90 H90">
    <cfRule type="expression" dxfId="955" priority="7">
      <formula>F90&gt;0</formula>
    </cfRule>
    <cfRule type="expression" dxfId="954" priority="8">
      <formula>F90&lt;0</formula>
    </cfRule>
  </conditionalFormatting>
  <conditionalFormatting sqref="F99:F101 H99:H101">
    <cfRule type="expression" dxfId="953" priority="5">
      <formula>F99&gt;0</formula>
    </cfRule>
    <cfRule type="expression" dxfId="952" priority="6">
      <formula>F99&lt;0</formula>
    </cfRule>
  </conditionalFormatting>
  <conditionalFormatting sqref="F97:F98 H97:H98">
    <cfRule type="expression" dxfId="951" priority="3">
      <formula>F97&gt;0</formula>
    </cfRule>
    <cfRule type="expression" dxfId="950" priority="4">
      <formula>F97&lt;0</formula>
    </cfRule>
  </conditionalFormatting>
  <conditionalFormatting sqref="F94:F96 H94:H96">
    <cfRule type="expression" dxfId="949" priority="1">
      <formula>F94&gt;0</formula>
    </cfRule>
    <cfRule type="expression" dxfId="94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7" priority="33">
      <formula>F54&gt;0</formula>
    </cfRule>
    <cfRule type="expression" dxfId="946" priority="34">
      <formula>F54&lt;0</formula>
    </cfRule>
  </conditionalFormatting>
  <conditionalFormatting sqref="Q7">
    <cfRule type="expression" dxfId="945" priority="31">
      <formula>Q7&gt;0</formula>
    </cfRule>
    <cfRule type="expression" dxfId="944" priority="32">
      <formula>Q7&lt;0</formula>
    </cfRule>
  </conditionalFormatting>
  <conditionalFormatting sqref="Q8">
    <cfRule type="expression" dxfId="943" priority="29">
      <formula>Q8&gt;0</formula>
    </cfRule>
    <cfRule type="expression" dxfId="942" priority="30">
      <formula>Q8&lt;0</formula>
    </cfRule>
  </conditionalFormatting>
  <conditionalFormatting sqref="F31:F53">
    <cfRule type="expression" dxfId="941" priority="27">
      <formula>F31&gt;0</formula>
    </cfRule>
    <cfRule type="expression" dxfId="940" priority="28">
      <formula>F31&lt;0</formula>
    </cfRule>
  </conditionalFormatting>
  <conditionalFormatting sqref="H31:H53">
    <cfRule type="expression" dxfId="939" priority="25">
      <formula>H31&gt;0</formula>
    </cfRule>
    <cfRule type="expression" dxfId="938" priority="26">
      <formula>H31&lt;0</formula>
    </cfRule>
  </conditionalFormatting>
  <conditionalFormatting sqref="Q10">
    <cfRule type="expression" dxfId="937" priority="23">
      <formula>Q10&gt;0</formula>
    </cfRule>
    <cfRule type="expression" dxfId="936" priority="24">
      <formula>Q10&lt;0</formula>
    </cfRule>
  </conditionalFormatting>
  <conditionalFormatting sqref="J25:J38">
    <cfRule type="expression" dxfId="935" priority="21">
      <formula>J25&gt;0</formula>
    </cfRule>
    <cfRule type="expression" dxfId="934" priority="22">
      <formula>J25&lt;0</formula>
    </cfRule>
  </conditionalFormatting>
  <conditionalFormatting sqref="L25:L38">
    <cfRule type="expression" dxfId="933" priority="17">
      <formula>L25&gt;0</formula>
    </cfRule>
    <cfRule type="expression" dxfId="932" priority="18">
      <formula>L25&lt;0</formula>
    </cfRule>
  </conditionalFormatting>
  <conditionalFormatting sqref="F89:F110">
    <cfRule type="expression" dxfId="931" priority="15">
      <formula>F89&gt;0</formula>
    </cfRule>
    <cfRule type="expression" dxfId="930" priority="16">
      <formula>F89&lt;0</formula>
    </cfRule>
  </conditionalFormatting>
  <conditionalFormatting sqref="H89:H110">
    <cfRule type="expression" dxfId="929" priority="13">
      <formula>H89&gt;0</formula>
    </cfRule>
    <cfRule type="expression" dxfId="928" priority="14">
      <formula>H89&lt;0</formula>
    </cfRule>
  </conditionalFormatting>
  <conditionalFormatting sqref="J89:J102">
    <cfRule type="expression" dxfId="927" priority="11">
      <formula>J89&gt;0</formula>
    </cfRule>
    <cfRule type="expression" dxfId="926" priority="12">
      <formula>J89&lt;0</formula>
    </cfRule>
  </conditionalFormatting>
  <conditionalFormatting sqref="K89:K102">
    <cfRule type="expression" dxfId="925" priority="9">
      <formula>K89&gt;0</formula>
    </cfRule>
    <cfRule type="expression" dxfId="924" priority="10">
      <formula>K89&lt;0</formula>
    </cfRule>
  </conditionalFormatting>
  <conditionalFormatting sqref="L89:L102">
    <cfRule type="expression" dxfId="923" priority="7">
      <formula>L89&gt;0</formula>
    </cfRule>
    <cfRule type="expression" dxfId="922" priority="8">
      <formula>L89&lt;0</formula>
    </cfRule>
  </conditionalFormatting>
  <conditionalFormatting sqref="F25:F30">
    <cfRule type="expression" dxfId="921" priority="5">
      <formula>F25&gt;0</formula>
    </cfRule>
    <cfRule type="expression" dxfId="920" priority="6">
      <formula>F25&lt;0</formula>
    </cfRule>
  </conditionalFormatting>
  <conditionalFormatting sqref="H25:H30">
    <cfRule type="expression" dxfId="919" priority="3">
      <formula>H25&gt;0</formula>
    </cfRule>
    <cfRule type="expression" dxfId="918" priority="4">
      <formula>H25&lt;0</formula>
    </cfRule>
  </conditionalFormatting>
  <conditionalFormatting sqref="J45">
    <cfRule type="expression" dxfId="917" priority="1">
      <formula>J45&gt;0</formula>
    </cfRule>
    <cfRule type="expression" dxfId="91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5" priority="59">
      <formula>F49&gt;0</formula>
    </cfRule>
    <cfRule type="expression" dxfId="914" priority="60">
      <formula>F49&lt;0</formula>
    </cfRule>
  </conditionalFormatting>
  <conditionalFormatting sqref="Q7">
    <cfRule type="expression" dxfId="913" priority="57">
      <formula>Q7&gt;0</formula>
    </cfRule>
    <cfRule type="expression" dxfId="912" priority="58">
      <formula>Q7&lt;0</formula>
    </cfRule>
  </conditionalFormatting>
  <conditionalFormatting sqref="Q8">
    <cfRule type="expression" dxfId="911" priority="55">
      <formula>Q8&gt;0</formula>
    </cfRule>
    <cfRule type="expression" dxfId="910" priority="56">
      <formula>Q8&lt;0</formula>
    </cfRule>
  </conditionalFormatting>
  <conditionalFormatting sqref="F34:F46">
    <cfRule type="expression" dxfId="909" priority="53">
      <formula>F34&gt;0</formula>
    </cfRule>
    <cfRule type="expression" dxfId="908" priority="54">
      <formula>F34&lt;0</formula>
    </cfRule>
  </conditionalFormatting>
  <conditionalFormatting sqref="H34:H46">
    <cfRule type="expression" dxfId="907" priority="51">
      <formula>H34&gt;0</formula>
    </cfRule>
    <cfRule type="expression" dxfId="906" priority="52">
      <formula>H34&lt;0</formula>
    </cfRule>
  </conditionalFormatting>
  <conditionalFormatting sqref="Q10">
    <cfRule type="expression" dxfId="905" priority="49">
      <formula>Q10&gt;0</formula>
    </cfRule>
    <cfRule type="expression" dxfId="904" priority="50">
      <formula>Q10&lt;0</formula>
    </cfRule>
  </conditionalFormatting>
  <conditionalFormatting sqref="J28:J41">
    <cfRule type="expression" dxfId="903" priority="47">
      <formula>J28&gt;0</formula>
    </cfRule>
    <cfRule type="expression" dxfId="902" priority="48">
      <formula>J28&lt;0</formula>
    </cfRule>
  </conditionalFormatting>
  <conditionalFormatting sqref="K28:K41">
    <cfRule type="expression" dxfId="901" priority="45">
      <formula>K28&gt;0</formula>
    </cfRule>
    <cfRule type="expression" dxfId="900" priority="46">
      <formula>K28&lt;0</formula>
    </cfRule>
  </conditionalFormatting>
  <conditionalFormatting sqref="L28:L41">
    <cfRule type="expression" dxfId="899" priority="43">
      <formula>L28&gt;0</formula>
    </cfRule>
    <cfRule type="expression" dxfId="898" priority="44">
      <formula>L28&lt;0</formula>
    </cfRule>
  </conditionalFormatting>
  <conditionalFormatting sqref="F94:F115">
    <cfRule type="expression" dxfId="897" priority="41">
      <formula>F94&gt;0</formula>
    </cfRule>
    <cfRule type="expression" dxfId="896" priority="42">
      <formula>F94&lt;0</formula>
    </cfRule>
  </conditionalFormatting>
  <conditionalFormatting sqref="H94:H115">
    <cfRule type="expression" dxfId="895" priority="39">
      <formula>H94&gt;0</formula>
    </cfRule>
    <cfRule type="expression" dxfId="894" priority="40">
      <formula>H94&lt;0</formula>
    </cfRule>
  </conditionalFormatting>
  <conditionalFormatting sqref="J94:J107">
    <cfRule type="expression" dxfId="893" priority="37">
      <formula>J94&gt;0</formula>
    </cfRule>
    <cfRule type="expression" dxfId="892" priority="38">
      <formula>J94&lt;0</formula>
    </cfRule>
  </conditionalFormatting>
  <conditionalFormatting sqref="K94:K107">
    <cfRule type="expression" dxfId="891" priority="35">
      <formula>K94&gt;0</formula>
    </cfRule>
    <cfRule type="expression" dxfId="890" priority="36">
      <formula>K94&lt;0</formula>
    </cfRule>
  </conditionalFormatting>
  <conditionalFormatting sqref="L94:L107">
    <cfRule type="expression" dxfId="889" priority="33">
      <formula>L94&gt;0</formula>
    </cfRule>
    <cfRule type="expression" dxfId="888" priority="34">
      <formula>L94&lt;0</formula>
    </cfRule>
  </conditionalFormatting>
  <conditionalFormatting sqref="F28:F31">
    <cfRule type="expression" dxfId="887" priority="31">
      <formula>F28&gt;0</formula>
    </cfRule>
    <cfRule type="expression" dxfId="886" priority="32">
      <formula>F28&lt;0</formula>
    </cfRule>
  </conditionalFormatting>
  <conditionalFormatting sqref="H28:H31">
    <cfRule type="expression" dxfId="885" priority="29">
      <formula>H28&gt;0</formula>
    </cfRule>
    <cfRule type="expression" dxfId="884" priority="30">
      <formula>H28&lt;0</formula>
    </cfRule>
  </conditionalFormatting>
  <conditionalFormatting sqref="F32:F33">
    <cfRule type="expression" dxfId="883" priority="25">
      <formula>F32&gt;0</formula>
    </cfRule>
    <cfRule type="expression" dxfId="882" priority="26">
      <formula>F32&lt;0</formula>
    </cfRule>
  </conditionalFormatting>
  <conditionalFormatting sqref="H32:H33">
    <cfRule type="expression" dxfId="881" priority="23">
      <formula>H32&gt;0</formula>
    </cfRule>
    <cfRule type="expression" dxfId="880" priority="24">
      <formula>H32&lt;0</formula>
    </cfRule>
  </conditionalFormatting>
  <conditionalFormatting sqref="J48">
    <cfRule type="expression" dxfId="879" priority="21">
      <formula>J48&gt;0</formula>
    </cfRule>
    <cfRule type="expression" dxfId="878" priority="22">
      <formula>J48&lt;0</formula>
    </cfRule>
  </conditionalFormatting>
  <conditionalFormatting sqref="F47:F48">
    <cfRule type="expression" dxfId="877" priority="19">
      <formula>F47&gt;0</formula>
    </cfRule>
    <cfRule type="expression" dxfId="876" priority="20">
      <formula>F47&lt;0</formula>
    </cfRule>
  </conditionalFormatting>
  <conditionalFormatting sqref="H47:H48">
    <cfRule type="expression" dxfId="875" priority="17">
      <formula>H47&gt;0</formula>
    </cfRule>
    <cfRule type="expression" dxfId="874" priority="18">
      <formula>H47&lt;0</formula>
    </cfRule>
  </conditionalFormatting>
  <conditionalFormatting sqref="J49:J53">
    <cfRule type="expression" dxfId="873" priority="15">
      <formula>J49&gt;0</formula>
    </cfRule>
    <cfRule type="expression" dxfId="872" priority="16">
      <formula>J49&lt;0</formula>
    </cfRule>
  </conditionalFormatting>
  <conditionalFormatting sqref="J54:J62">
    <cfRule type="expression" dxfId="871" priority="13">
      <formula>J54&gt;0</formula>
    </cfRule>
    <cfRule type="expression" dxfId="870" priority="14">
      <formula>J54&lt;0</formula>
    </cfRule>
  </conditionalFormatting>
  <conditionalFormatting sqref="J63">
    <cfRule type="expression" dxfId="869" priority="5">
      <formula>J63&gt;0</formula>
    </cfRule>
    <cfRule type="expression" dxfId="868" priority="6">
      <formula>J63&lt;0</formula>
    </cfRule>
  </conditionalFormatting>
  <conditionalFormatting sqref="H64:H65 F64:F65">
    <cfRule type="expression" dxfId="867" priority="3">
      <formula>F64&gt;0</formula>
    </cfRule>
    <cfRule type="expression" dxfId="866" priority="4">
      <formula>F64&lt;0</formula>
    </cfRule>
  </conditionalFormatting>
  <conditionalFormatting sqref="J64">
    <cfRule type="expression" dxfId="865" priority="1">
      <formula>J64&gt;0</formula>
    </cfRule>
    <cfRule type="expression" dxfId="86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3" priority="51">
      <formula>F26&gt;0</formula>
    </cfRule>
    <cfRule type="expression" dxfId="86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1" priority="39">
      <formula>F22&gt;0</formula>
    </cfRule>
    <cfRule type="expression" dxfId="860" priority="40">
      <formula>F22&lt;0</formula>
    </cfRule>
  </conditionalFormatting>
  <conditionalFormatting sqref="H22:H25">
    <cfRule type="expression" dxfId="859" priority="37">
      <formula>H22&gt;0</formula>
    </cfRule>
    <cfRule type="expression" dxfId="858" priority="38">
      <formula>H22&lt;0</formula>
    </cfRule>
  </conditionalFormatting>
  <conditionalFormatting sqref="Q8">
    <cfRule type="expression" dxfId="857" priority="33">
      <formula>Q8&gt;0</formula>
    </cfRule>
    <cfRule type="expression" dxfId="856" priority="34">
      <formula>Q8&lt;0</formula>
    </cfRule>
  </conditionalFormatting>
  <conditionalFormatting sqref="Q7">
    <cfRule type="expression" dxfId="855" priority="35">
      <formula>Q7&gt;0</formula>
    </cfRule>
    <cfRule type="expression" dxfId="854" priority="36">
      <formula>Q7&lt;0</formula>
    </cfRule>
  </conditionalFormatting>
  <conditionalFormatting sqref="F74:F76">
    <cfRule type="expression" dxfId="853" priority="31">
      <formula>F74&gt;0</formula>
    </cfRule>
    <cfRule type="expression" dxfId="852" priority="32">
      <formula>F74&lt;0</formula>
    </cfRule>
  </conditionalFormatting>
  <conditionalFormatting sqref="F77:F84">
    <cfRule type="expression" dxfId="851" priority="27">
      <formula>F77&gt;0</formula>
    </cfRule>
    <cfRule type="expression" dxfId="850" priority="28">
      <formula>F77&lt;0</formula>
    </cfRule>
  </conditionalFormatting>
  <conditionalFormatting sqref="F77:F84">
    <cfRule type="expression" dxfId="849" priority="29">
      <formula>F77&gt;0</formula>
    </cfRule>
    <cfRule type="expression" dxfId="848" priority="30">
      <formula>F77&lt;0</formula>
    </cfRule>
  </conditionalFormatting>
  <conditionalFormatting sqref="H74:H84">
    <cfRule type="expression" dxfId="847" priority="25">
      <formula>H74&gt;0</formula>
    </cfRule>
    <cfRule type="expression" dxfId="846" priority="26">
      <formula>H74&lt;0</formula>
    </cfRule>
  </conditionalFormatting>
  <conditionalFormatting sqref="F70:F73">
    <cfRule type="expression" dxfId="845" priority="23">
      <formula>F70&gt;0</formula>
    </cfRule>
    <cfRule type="expression" dxfId="844" priority="24">
      <formula>F70&lt;0</formula>
    </cfRule>
  </conditionalFormatting>
  <conditionalFormatting sqref="H70:H73">
    <cfRule type="expression" dxfId="843" priority="21">
      <formula>H70&gt;0</formula>
    </cfRule>
    <cfRule type="expression" dxfId="842" priority="22">
      <formula>H70&lt;0</formula>
    </cfRule>
  </conditionalFormatting>
  <conditionalFormatting sqref="Q10">
    <cfRule type="expression" dxfId="841" priority="19">
      <formula>Q10&gt;0</formula>
    </cfRule>
    <cfRule type="expression" dxfId="840" priority="20">
      <formula>Q10&lt;0</formula>
    </cfRule>
  </conditionalFormatting>
  <conditionalFormatting sqref="H43 F43">
    <cfRule type="expression" dxfId="839" priority="15">
      <formula>F43&gt;0</formula>
    </cfRule>
    <cfRule type="expression" dxfId="838" priority="16">
      <formula>F43&lt;0</formula>
    </cfRule>
  </conditionalFormatting>
  <conditionalFormatting sqref="H37:H39 F37:F39">
    <cfRule type="expression" dxfId="837" priority="13">
      <formula>F37&gt;0</formula>
    </cfRule>
    <cfRule type="expression" dxfId="836" priority="14">
      <formula>F37&lt;0</formula>
    </cfRule>
  </conditionalFormatting>
  <conditionalFormatting sqref="H35:H36 F35:F36">
    <cfRule type="expression" dxfId="835" priority="11">
      <formula>F35&gt;0</formula>
    </cfRule>
    <cfRule type="expression" dxfId="834" priority="12">
      <formula>F35&lt;0</formula>
    </cfRule>
  </conditionalFormatting>
  <conditionalFormatting sqref="H41:H42 F41:F42 J40:J41">
    <cfRule type="expression" dxfId="833" priority="9">
      <formula>F40&gt;0</formula>
    </cfRule>
    <cfRule type="expression" dxfId="832" priority="10">
      <formula>F40&lt;0</formula>
    </cfRule>
  </conditionalFormatting>
  <conditionalFormatting sqref="H40 F40">
    <cfRule type="expression" dxfId="831" priority="7">
      <formula>F40&gt;0</formula>
    </cfRule>
    <cfRule type="expression" dxfId="830" priority="8">
      <formula>F40&lt;0</formula>
    </cfRule>
  </conditionalFormatting>
  <conditionalFormatting sqref="H45 F45 J44:J45">
    <cfRule type="expression" dxfId="829" priority="3">
      <formula>F44&gt;0</formula>
    </cfRule>
    <cfRule type="expression" dxfId="828" priority="4">
      <formula>F44&lt;0</formula>
    </cfRule>
  </conditionalFormatting>
  <conditionalFormatting sqref="H44 F44">
    <cfRule type="expression" dxfId="827" priority="1">
      <formula>F44&gt;0</formula>
    </cfRule>
    <cfRule type="expression" dxfId="82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5" priority="19">
      <formula>F27&gt;0</formula>
    </cfRule>
    <cfRule type="expression" dxfId="824" priority="20">
      <formula>F27&lt;0</formula>
    </cfRule>
  </conditionalFormatting>
  <conditionalFormatting sqref="F37:F38">
    <cfRule type="expression" dxfId="823" priority="17">
      <formula>F37&gt;0</formula>
    </cfRule>
    <cfRule type="expression" dxfId="822" priority="18">
      <formula>F37&lt;0</formula>
    </cfRule>
  </conditionalFormatting>
  <conditionalFormatting sqref="H27:H32">
    <cfRule type="expression" dxfId="821" priority="15">
      <formula>H27&gt;0</formula>
    </cfRule>
    <cfRule type="expression" dxfId="820" priority="16">
      <formula>H27&lt;0</formula>
    </cfRule>
  </conditionalFormatting>
  <conditionalFormatting sqref="Q7">
    <cfRule type="expression" dxfId="819" priority="3">
      <formula>Q7&gt;0</formula>
    </cfRule>
    <cfRule type="expression" dxfId="818" priority="4">
      <formula>Q7&lt;0</formula>
    </cfRule>
  </conditionalFormatting>
  <conditionalFormatting sqref="Q8">
    <cfRule type="expression" dxfId="817" priority="1">
      <formula>Q8&gt;0</formula>
    </cfRule>
    <cfRule type="expression" dxfId="81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5" priority="25">
      <formula>F24&gt;0</formula>
    </cfRule>
    <cfRule type="expression" dxfId="814" priority="26">
      <formula>F24&lt;0</formula>
    </cfRule>
  </conditionalFormatting>
  <conditionalFormatting sqref="H21:H27">
    <cfRule type="expression" dxfId="813" priority="19">
      <formula>H21&gt;0</formula>
    </cfRule>
    <cfRule type="expression" dxfId="812" priority="20">
      <formula>H21&lt;0</formula>
    </cfRule>
  </conditionalFormatting>
  <conditionalFormatting sqref="F21:F23">
    <cfRule type="expression" dxfId="811" priority="5">
      <formula>F21&gt;0</formula>
    </cfRule>
    <cfRule type="expression" dxfId="810" priority="6">
      <formula>F21&lt;0</formula>
    </cfRule>
  </conditionalFormatting>
  <conditionalFormatting sqref="Q8">
    <cfRule type="expression" dxfId="809" priority="1">
      <formula>Q8&gt;0</formula>
    </cfRule>
    <cfRule type="expression" dxfId="808" priority="2">
      <formula>Q8&lt;0</formula>
    </cfRule>
  </conditionalFormatting>
  <conditionalFormatting sqref="Q7">
    <cfRule type="expression" dxfId="807" priority="3">
      <formula>Q7&gt;0</formula>
    </cfRule>
    <cfRule type="expression" dxfId="8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5" priority="11">
      <formula>F21&gt;0</formula>
    </cfRule>
    <cfRule type="expression" dxfId="804" priority="12">
      <formula>F21&lt;0</formula>
    </cfRule>
  </conditionalFormatting>
  <conditionalFormatting sqref="H21:H23">
    <cfRule type="expression" dxfId="803" priority="9">
      <formula>H21&gt;0</formula>
    </cfRule>
    <cfRule type="expression" dxfId="802" priority="10">
      <formula>H21&lt;0</formula>
    </cfRule>
  </conditionalFormatting>
  <conditionalFormatting sqref="Q8">
    <cfRule type="expression" dxfId="801" priority="1">
      <formula>Q8&gt;0</formula>
    </cfRule>
    <cfRule type="expression" dxfId="800" priority="2">
      <formula>Q8&lt;0</formula>
    </cfRule>
  </conditionalFormatting>
  <conditionalFormatting sqref="Q7">
    <cfRule type="expression" dxfId="799" priority="3">
      <formula>Q7&gt;0</formula>
    </cfRule>
    <cfRule type="expression" dxfId="79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7" priority="15">
      <formula>F29&gt;0</formula>
    </cfRule>
    <cfRule type="expression" dxfId="796" priority="16">
      <formula>F29&lt;0</formula>
    </cfRule>
  </conditionalFormatting>
  <conditionalFormatting sqref="F34:F62">
    <cfRule type="expression" dxfId="795" priority="11">
      <formula>F34&gt;0</formula>
    </cfRule>
    <cfRule type="expression" dxfId="794" priority="12">
      <formula>F34&lt;0</formula>
    </cfRule>
  </conditionalFormatting>
  <conditionalFormatting sqref="F34:F62">
    <cfRule type="expression" dxfId="793" priority="13">
      <formula>F34&gt;0</formula>
    </cfRule>
    <cfRule type="expression" dxfId="792" priority="14">
      <formula>F34&lt;0</formula>
    </cfRule>
  </conditionalFormatting>
  <conditionalFormatting sqref="H29:H62">
    <cfRule type="expression" dxfId="791" priority="9">
      <formula>H29&gt;0</formula>
    </cfRule>
    <cfRule type="expression" dxfId="790" priority="10">
      <formula>H29&lt;0</formula>
    </cfRule>
  </conditionalFormatting>
  <conditionalFormatting sqref="F25:F28">
    <cfRule type="expression" dxfId="789" priority="7">
      <formula>F25&gt;0</formula>
    </cfRule>
    <cfRule type="expression" dxfId="788" priority="8">
      <formula>F25&lt;0</formula>
    </cfRule>
  </conditionalFormatting>
  <conditionalFormatting sqref="H25:H28">
    <cfRule type="expression" dxfId="787" priority="5">
      <formula>H25&gt;0</formula>
    </cfRule>
    <cfRule type="expression" dxfId="786" priority="6">
      <formula>H25&lt;0</formula>
    </cfRule>
  </conditionalFormatting>
  <conditionalFormatting sqref="Q7">
    <cfRule type="expression" dxfId="785" priority="3">
      <formula>Q7&gt;0</formula>
    </cfRule>
    <cfRule type="expression" dxfId="784" priority="4">
      <formula>Q7&lt;0</formula>
    </cfRule>
  </conditionalFormatting>
  <conditionalFormatting sqref="Q8">
    <cfRule type="expression" dxfId="783" priority="1">
      <formula>Q8&gt;0</formula>
    </cfRule>
    <cfRule type="expression" dxfId="78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1" priority="87">
      <formula>F29&gt;0</formula>
    </cfRule>
    <cfRule type="expression" dxfId="780" priority="88">
      <formula>F29&lt;0</formula>
    </cfRule>
  </conditionalFormatting>
  <conditionalFormatting sqref="F57:F64 F66">
    <cfRule type="expression" dxfId="779" priority="83">
      <formula>F57&gt;0</formula>
    </cfRule>
    <cfRule type="expression" dxfId="778" priority="84">
      <formula>F57&lt;0</formula>
    </cfRule>
  </conditionalFormatting>
  <conditionalFormatting sqref="F57:F64 F66">
    <cfRule type="expression" dxfId="777" priority="85">
      <formula>F57&gt;0</formula>
    </cfRule>
    <cfRule type="expression" dxfId="776" priority="86">
      <formula>F57&lt;0</formula>
    </cfRule>
  </conditionalFormatting>
  <conditionalFormatting sqref="H57:H64 H66">
    <cfRule type="expression" dxfId="775" priority="81">
      <formula>H57&gt;0</formula>
    </cfRule>
    <cfRule type="expression" dxfId="774" priority="82">
      <formula>H57&lt;0</formula>
    </cfRule>
  </conditionalFormatting>
  <conditionalFormatting sqref="Q7">
    <cfRule type="expression" dxfId="773" priority="63">
      <formula>Q7&gt;0</formula>
    </cfRule>
    <cfRule type="expression" dxfId="772" priority="64">
      <formula>Q7&lt;0</formula>
    </cfRule>
  </conditionalFormatting>
  <conditionalFormatting sqref="Q8">
    <cfRule type="expression" dxfId="771" priority="61">
      <formula>Q8&gt;0</formula>
    </cfRule>
    <cfRule type="expression" dxfId="770" priority="62">
      <formula>Q8&lt;0</formula>
    </cfRule>
  </conditionalFormatting>
  <conditionalFormatting sqref="F93:F97 H93:H97 H99:H124 F99:F124">
    <cfRule type="expression" dxfId="769" priority="33">
      <formula>F93&gt;0</formula>
    </cfRule>
    <cfRule type="expression" dxfId="768" priority="34">
      <formula>F93&lt;0</formula>
    </cfRule>
  </conditionalFormatting>
  <conditionalFormatting sqref="F125:F132 F134">
    <cfRule type="expression" dxfId="767" priority="31">
      <formula>F125&gt;0</formula>
    </cfRule>
    <cfRule type="expression" dxfId="766" priority="32">
      <formula>F125&lt;0</formula>
    </cfRule>
  </conditionalFormatting>
  <conditionalFormatting sqref="M67">
    <cfRule type="expression" dxfId="765" priority="43">
      <formula>M67&gt;0</formula>
    </cfRule>
    <cfRule type="expression" dxfId="764" priority="44">
      <formula>M67&lt;0</formula>
    </cfRule>
  </conditionalFormatting>
  <conditionalFormatting sqref="F65">
    <cfRule type="expression" dxfId="763" priority="39">
      <formula>F65&gt;0</formula>
    </cfRule>
    <cfRule type="expression" dxfId="762" priority="40">
      <formula>F65&lt;0</formula>
    </cfRule>
  </conditionalFormatting>
  <conditionalFormatting sqref="F65">
    <cfRule type="expression" dxfId="761" priority="41">
      <formula>F65&gt;0</formula>
    </cfRule>
    <cfRule type="expression" dxfId="760" priority="42">
      <formula>F65&lt;0</formula>
    </cfRule>
  </conditionalFormatting>
  <conditionalFormatting sqref="H65">
    <cfRule type="expression" dxfId="759" priority="37">
      <formula>H65&gt;0</formula>
    </cfRule>
    <cfRule type="expression" dxfId="758" priority="38">
      <formula>H65&lt;0</formula>
    </cfRule>
  </conditionalFormatting>
  <conditionalFormatting sqref="F125:F132 F134">
    <cfRule type="expression" dxfId="757" priority="29">
      <formula>F125&gt;0</formula>
    </cfRule>
    <cfRule type="expression" dxfId="756" priority="30">
      <formula>F125&lt;0</formula>
    </cfRule>
  </conditionalFormatting>
  <conditionalFormatting sqref="H125:H132 H134">
    <cfRule type="expression" dxfId="755" priority="27">
      <formula>H125&gt;0</formula>
    </cfRule>
    <cfRule type="expression" dxfId="754" priority="28">
      <formula>H125&lt;0</formula>
    </cfRule>
  </conditionalFormatting>
  <conditionalFormatting sqref="F92">
    <cfRule type="expression" dxfId="753" priority="25">
      <formula>F92&gt;0</formula>
    </cfRule>
    <cfRule type="expression" dxfId="752" priority="26">
      <formula>F92&lt;0</formula>
    </cfRule>
  </conditionalFormatting>
  <conditionalFormatting sqref="H92">
    <cfRule type="expression" dxfId="751" priority="23">
      <formula>H92&gt;0</formula>
    </cfRule>
    <cfRule type="expression" dxfId="750" priority="24">
      <formula>H92&lt;0</formula>
    </cfRule>
  </conditionalFormatting>
  <conditionalFormatting sqref="F133">
    <cfRule type="expression" dxfId="749" priority="19">
      <formula>F133&gt;0</formula>
    </cfRule>
    <cfRule type="expression" dxfId="748" priority="20">
      <formula>F133&lt;0</formula>
    </cfRule>
  </conditionalFormatting>
  <conditionalFormatting sqref="F133">
    <cfRule type="expression" dxfId="747" priority="21">
      <formula>F133&gt;0</formula>
    </cfRule>
    <cfRule type="expression" dxfId="746" priority="22">
      <formula>F133&lt;0</formula>
    </cfRule>
  </conditionalFormatting>
  <conditionalFormatting sqref="H133">
    <cfRule type="expression" dxfId="745" priority="17">
      <formula>H133&gt;0</formula>
    </cfRule>
    <cfRule type="expression" dxfId="744" priority="18">
      <formula>H133&lt;0</formula>
    </cfRule>
  </conditionalFormatting>
  <conditionalFormatting sqref="F98 H98">
    <cfRule type="expression" dxfId="743" priority="15">
      <formula>F98&gt;0</formula>
    </cfRule>
    <cfRule type="expression" dxfId="742" priority="16">
      <formula>F98&lt;0</formula>
    </cfRule>
  </conditionalFormatting>
  <conditionalFormatting sqref="J25:J66">
    <cfRule type="expression" dxfId="741" priority="13">
      <formula>J25&gt;0</formula>
    </cfRule>
    <cfRule type="expression" dxfId="740" priority="14">
      <formula>J25&lt;0</formula>
    </cfRule>
  </conditionalFormatting>
  <conditionalFormatting sqref="K41 K45:K66">
    <cfRule type="expression" dxfId="739" priority="11">
      <formula>K41&gt;0</formula>
    </cfRule>
    <cfRule type="expression" dxfId="738" priority="12">
      <formula>K41&lt;0</formula>
    </cfRule>
  </conditionalFormatting>
  <conditionalFormatting sqref="L25">
    <cfRule type="expression" dxfId="737" priority="9">
      <formula>L25&gt;0</formula>
    </cfRule>
    <cfRule type="expression" dxfId="736" priority="10">
      <formula>L25&lt;0</formula>
    </cfRule>
  </conditionalFormatting>
  <conditionalFormatting sqref="F25:F28">
    <cfRule type="expression" dxfId="735" priority="7">
      <formula>F25&gt;0</formula>
    </cfRule>
    <cfRule type="expression" dxfId="734" priority="8">
      <formula>F25&lt;0</formula>
    </cfRule>
  </conditionalFormatting>
  <conditionalFormatting sqref="H25:H28">
    <cfRule type="expression" dxfId="733" priority="5">
      <formula>H25&gt;0</formula>
    </cfRule>
    <cfRule type="expression" dxfId="73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1" priority="65">
      <formula>F45&gt;0</formula>
    </cfRule>
    <cfRule type="expression" dxfId="73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9" priority="67">
      <formula>F44&gt;0</formula>
    </cfRule>
    <cfRule type="expression" dxfId="728" priority="68">
      <formula>F44&lt;0</formula>
    </cfRule>
  </conditionalFormatting>
  <conditionalFormatting sqref="F61:F91 F93:F102 F45:F59">
    <cfRule type="expression" dxfId="727" priority="63">
      <formula>F45&gt;0</formula>
    </cfRule>
    <cfRule type="expression" dxfId="726" priority="64">
      <formula>F45&lt;0</formula>
    </cfRule>
  </conditionalFormatting>
  <conditionalFormatting sqref="H61:H91 H93:H102 H43:H59">
    <cfRule type="expression" dxfId="725" priority="61">
      <formula>H43&gt;0</formula>
    </cfRule>
    <cfRule type="expression" dxfId="724" priority="62">
      <formula>H43&lt;0</formula>
    </cfRule>
  </conditionalFormatting>
  <conditionalFormatting sqref="F36:F43">
    <cfRule type="expression" dxfId="723" priority="59">
      <formula>F36&gt;0</formula>
    </cfRule>
    <cfRule type="expression" dxfId="722" priority="60">
      <formula>F36&lt;0</formula>
    </cfRule>
  </conditionalFormatting>
  <conditionalFormatting sqref="H36:H42">
    <cfRule type="expression" dxfId="721" priority="57">
      <formula>H36&gt;0</formula>
    </cfRule>
    <cfRule type="expression" dxfId="720" priority="58">
      <formula>H36&lt;0</formula>
    </cfRule>
  </conditionalFormatting>
  <conditionalFormatting sqref="Q7">
    <cfRule type="expression" dxfId="719" priority="51">
      <formula>Q7&gt;0</formula>
    </cfRule>
    <cfRule type="expression" dxfId="718" priority="52">
      <formula>Q7&lt;0</formula>
    </cfRule>
  </conditionalFormatting>
  <conditionalFormatting sqref="Q8">
    <cfRule type="expression" dxfId="717" priority="49">
      <formula>Q8&gt;0</formula>
    </cfRule>
    <cfRule type="expression" dxfId="716" priority="50">
      <formula>Q8&lt;0</formula>
    </cfRule>
  </conditionalFormatting>
  <conditionalFormatting sqref="Q10">
    <cfRule type="expression" dxfId="715" priority="47">
      <formula>Q10&gt;0</formula>
    </cfRule>
    <cfRule type="expression" dxfId="714" priority="48">
      <formula>Q10&lt;0</formula>
    </cfRule>
  </conditionalFormatting>
  <conditionalFormatting sqref="F60">
    <cfRule type="expression" dxfId="713" priority="45">
      <formula>F60&gt;0</formula>
    </cfRule>
    <cfRule type="expression" dxfId="712" priority="46">
      <formula>F60&lt;0</formula>
    </cfRule>
  </conditionalFormatting>
  <conditionalFormatting sqref="F60">
    <cfRule type="expression" dxfId="711" priority="43">
      <formula>F60&gt;0</formula>
    </cfRule>
    <cfRule type="expression" dxfId="710" priority="44">
      <formula>F60&lt;0</formula>
    </cfRule>
  </conditionalFormatting>
  <conditionalFormatting sqref="H60">
    <cfRule type="expression" dxfId="709" priority="41">
      <formula>H60&gt;0</formula>
    </cfRule>
    <cfRule type="expression" dxfId="708" priority="42">
      <formula>H60&lt;0</formula>
    </cfRule>
  </conditionalFormatting>
  <conditionalFormatting sqref="F92">
    <cfRule type="expression" dxfId="707" priority="39">
      <formula>F92&gt;0</formula>
    </cfRule>
    <cfRule type="expression" dxfId="706" priority="40">
      <formula>F92&lt;0</formula>
    </cfRule>
  </conditionalFormatting>
  <conditionalFormatting sqref="F92">
    <cfRule type="expression" dxfId="705" priority="37">
      <formula>F92&gt;0</formula>
    </cfRule>
    <cfRule type="expression" dxfId="704" priority="38">
      <formula>F92&lt;0</formula>
    </cfRule>
  </conditionalFormatting>
  <conditionalFormatting sqref="H92">
    <cfRule type="expression" dxfId="703" priority="35">
      <formula>H92&gt;0</formula>
    </cfRule>
    <cfRule type="expression" dxfId="702" priority="36">
      <formula>H92&lt;0</formula>
    </cfRule>
  </conditionalFormatting>
  <conditionalFormatting sqref="F169:F183 F185:F215 F217:F226">
    <cfRule type="expression" dxfId="701" priority="31">
      <formula>F169&gt;0</formula>
    </cfRule>
    <cfRule type="expression" dxfId="700" priority="32">
      <formula>F169&lt;0</formula>
    </cfRule>
  </conditionalFormatting>
  <conditionalFormatting sqref="F164:F168">
    <cfRule type="expression" dxfId="699" priority="33">
      <formula>F164&gt;0</formula>
    </cfRule>
    <cfRule type="expression" dxfId="698" priority="34">
      <formula>F164&lt;0</formula>
    </cfRule>
  </conditionalFormatting>
  <conditionalFormatting sqref="F169:F183 F185:F215 F217:F226">
    <cfRule type="expression" dxfId="697" priority="29">
      <formula>F169&gt;0</formula>
    </cfRule>
    <cfRule type="expression" dxfId="696" priority="30">
      <formula>F169&lt;0</formula>
    </cfRule>
  </conditionalFormatting>
  <conditionalFormatting sqref="H164:H183 H185:H215 H217:H226">
    <cfRule type="expression" dxfId="695" priority="27">
      <formula>H164&gt;0</formula>
    </cfRule>
    <cfRule type="expression" dxfId="694" priority="28">
      <formula>H164&lt;0</formula>
    </cfRule>
  </conditionalFormatting>
  <conditionalFormatting sqref="F160:F163">
    <cfRule type="expression" dxfId="693" priority="25">
      <formula>F160&gt;0</formula>
    </cfRule>
    <cfRule type="expression" dxfId="692" priority="26">
      <formula>F160&lt;0</formula>
    </cfRule>
  </conditionalFormatting>
  <conditionalFormatting sqref="H160:H163">
    <cfRule type="expression" dxfId="691" priority="23">
      <formula>H160&gt;0</formula>
    </cfRule>
    <cfRule type="expression" dxfId="690" priority="24">
      <formula>H160&lt;0</formula>
    </cfRule>
  </conditionalFormatting>
  <conditionalFormatting sqref="F184">
    <cfRule type="expression" dxfId="689" priority="21">
      <formula>F184&gt;0</formula>
    </cfRule>
    <cfRule type="expression" dxfId="688" priority="22">
      <formula>F184&lt;0</formula>
    </cfRule>
  </conditionalFormatting>
  <conditionalFormatting sqref="F184">
    <cfRule type="expression" dxfId="687" priority="19">
      <formula>F184&gt;0</formula>
    </cfRule>
    <cfRule type="expression" dxfId="686" priority="20">
      <formula>F184&lt;0</formula>
    </cfRule>
  </conditionalFormatting>
  <conditionalFormatting sqref="H184">
    <cfRule type="expression" dxfId="685" priority="17">
      <formula>H184&gt;0</formula>
    </cfRule>
    <cfRule type="expression" dxfId="684" priority="18">
      <formula>H184&lt;0</formula>
    </cfRule>
  </conditionalFormatting>
  <conditionalFormatting sqref="F216">
    <cfRule type="expression" dxfId="683" priority="15">
      <formula>F216&gt;0</formula>
    </cfRule>
    <cfRule type="expression" dxfId="682" priority="16">
      <formula>F216&lt;0</formula>
    </cfRule>
  </conditionalFormatting>
  <conditionalFormatting sqref="F216">
    <cfRule type="expression" dxfId="681" priority="13">
      <formula>F216&gt;0</formula>
    </cfRule>
    <cfRule type="expression" dxfId="680" priority="14">
      <formula>F216&lt;0</formula>
    </cfRule>
  </conditionalFormatting>
  <conditionalFormatting sqref="H216">
    <cfRule type="expression" dxfId="679" priority="11">
      <formula>H216&gt;0</formula>
    </cfRule>
    <cfRule type="expression" dxfId="678" priority="12">
      <formula>H216&lt;0</formula>
    </cfRule>
  </conditionalFormatting>
  <conditionalFormatting sqref="J38:J39">
    <cfRule type="expression" dxfId="677" priority="9">
      <formula>J38&gt;0</formula>
    </cfRule>
    <cfRule type="expression" dxfId="676" priority="10">
      <formula>J38&lt;0</formula>
    </cfRule>
  </conditionalFormatting>
  <conditionalFormatting sqref="J41:J54">
    <cfRule type="expression" dxfId="675" priority="7">
      <formula>J41&gt;0</formula>
    </cfRule>
    <cfRule type="expression" dxfId="674" priority="8">
      <formula>J41&lt;0</formula>
    </cfRule>
  </conditionalFormatting>
  <conditionalFormatting sqref="J55">
    <cfRule type="expression" dxfId="673" priority="3">
      <formula>J55&gt;0</formula>
    </cfRule>
    <cfRule type="expression" dxfId="672" priority="4">
      <formula>J55&lt;0</formula>
    </cfRule>
  </conditionalFormatting>
  <conditionalFormatting sqref="J56">
    <cfRule type="expression" dxfId="671" priority="1">
      <formula>J56&gt;0</formula>
    </cfRule>
    <cfRule type="expression" dxfId="67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9" priority="67">
      <formula>F37&gt;0</formula>
    </cfRule>
    <cfRule type="expression" dxfId="668" priority="68">
      <formula>F37&lt;0</formula>
    </cfRule>
  </conditionalFormatting>
  <conditionalFormatting sqref="Q7">
    <cfRule type="expression" dxfId="667" priority="65">
      <formula>Q7&gt;0</formula>
    </cfRule>
    <cfRule type="expression" dxfId="666" priority="66">
      <formula>Q7&lt;0</formula>
    </cfRule>
  </conditionalFormatting>
  <conditionalFormatting sqref="Q8">
    <cfRule type="expression" dxfId="665" priority="63">
      <formula>Q8&gt;0</formula>
    </cfRule>
    <cfRule type="expression" dxfId="664" priority="64">
      <formula>Q8&lt;0</formula>
    </cfRule>
  </conditionalFormatting>
  <conditionalFormatting sqref="Q10">
    <cfRule type="expression" dxfId="663" priority="57">
      <formula>Q10&gt;0</formula>
    </cfRule>
    <cfRule type="expression" dxfId="662" priority="58">
      <formula>Q10&lt;0</formula>
    </cfRule>
  </conditionalFormatting>
  <conditionalFormatting sqref="H32:H36">
    <cfRule type="expression" dxfId="661" priority="37">
      <formula>H32&gt;0</formula>
    </cfRule>
    <cfRule type="expression" dxfId="660" priority="38">
      <formula>H32&lt;0</formula>
    </cfRule>
  </conditionalFormatting>
  <conditionalFormatting sqref="K32:K45">
    <cfRule type="expression" dxfId="659" priority="53">
      <formula>K32&gt;0</formula>
    </cfRule>
    <cfRule type="expression" dxfId="658" priority="54">
      <formula>K32&lt;0</formula>
    </cfRule>
  </conditionalFormatting>
  <conditionalFormatting sqref="L32:L40">
    <cfRule type="expression" dxfId="657" priority="51">
      <formula>L32&gt;0</formula>
    </cfRule>
    <cfRule type="expression" dxfId="656" priority="52">
      <formula>L32&lt;0</formula>
    </cfRule>
  </conditionalFormatting>
  <conditionalFormatting sqref="F117:F138">
    <cfRule type="expression" dxfId="655" priority="49">
      <formula>F117&gt;0</formula>
    </cfRule>
    <cfRule type="expression" dxfId="654" priority="50">
      <formula>F117&lt;0</formula>
    </cfRule>
  </conditionalFormatting>
  <conditionalFormatting sqref="H117:H138">
    <cfRule type="expression" dxfId="653" priority="47">
      <formula>H117&gt;0</formula>
    </cfRule>
    <cfRule type="expression" dxfId="652" priority="48">
      <formula>H117&lt;0</formula>
    </cfRule>
  </conditionalFormatting>
  <conditionalFormatting sqref="J117:J130">
    <cfRule type="expression" dxfId="651" priority="45">
      <formula>J117&gt;0</formula>
    </cfRule>
    <cfRule type="expression" dxfId="650" priority="46">
      <formula>J117&lt;0</formula>
    </cfRule>
  </conditionalFormatting>
  <conditionalFormatting sqref="K117:K130">
    <cfRule type="expression" dxfId="649" priority="43">
      <formula>K117&gt;0</formula>
    </cfRule>
    <cfRule type="expression" dxfId="648" priority="44">
      <formula>K117&lt;0</formula>
    </cfRule>
  </conditionalFormatting>
  <conditionalFormatting sqref="L117:L130">
    <cfRule type="expression" dxfId="647" priority="41">
      <formula>L117&gt;0</formula>
    </cfRule>
    <cfRule type="expression" dxfId="646" priority="42">
      <formula>L117&lt;0</formula>
    </cfRule>
  </conditionalFormatting>
  <conditionalFormatting sqref="F32:F36">
    <cfRule type="expression" dxfId="645" priority="39">
      <formula>F32&gt;0</formula>
    </cfRule>
    <cfRule type="expression" dxfId="644" priority="40">
      <formula>F32&lt;0</formula>
    </cfRule>
  </conditionalFormatting>
  <conditionalFormatting sqref="Q9">
    <cfRule type="expression" dxfId="643" priority="35">
      <formula>Q9&gt;0</formula>
    </cfRule>
    <cfRule type="expression" dxfId="642" priority="36">
      <formula>Q9&lt;0</formula>
    </cfRule>
  </conditionalFormatting>
  <conditionalFormatting sqref="H67:H69 F67:F69">
    <cfRule type="expression" dxfId="641" priority="33">
      <formula>F67&gt;0</formula>
    </cfRule>
    <cfRule type="expression" dxfId="640" priority="34">
      <formula>F67&lt;0</formula>
    </cfRule>
  </conditionalFormatting>
  <conditionalFormatting sqref="H70:H72 F70:F72">
    <cfRule type="expression" dxfId="639" priority="31">
      <formula>F70&gt;0</formula>
    </cfRule>
    <cfRule type="expression" dxfId="638" priority="32">
      <formula>F70&lt;0</formula>
    </cfRule>
  </conditionalFormatting>
  <conditionalFormatting sqref="F77 H77">
    <cfRule type="expression" dxfId="637" priority="27">
      <formula>F77&gt;0</formula>
    </cfRule>
    <cfRule type="expression" dxfId="636" priority="28">
      <formula>F77&lt;0</formula>
    </cfRule>
  </conditionalFormatting>
  <conditionalFormatting sqref="F74:F76 H74:H76">
    <cfRule type="expression" dxfId="635" priority="25">
      <formula>F74&gt;0</formula>
    </cfRule>
    <cfRule type="expression" dxfId="634" priority="26">
      <formula>F74&lt;0</formula>
    </cfRule>
  </conditionalFormatting>
  <conditionalFormatting sqref="H79:H81 F79:F81">
    <cfRule type="expression" dxfId="633" priority="23">
      <formula>F79&gt;0</formula>
    </cfRule>
    <cfRule type="expression" dxfId="632" priority="24">
      <formula>F79&lt;0</formula>
    </cfRule>
  </conditionalFormatting>
  <conditionalFormatting sqref="H82:H84 F82:F84">
    <cfRule type="expression" dxfId="631" priority="21">
      <formula>F82&gt;0</formula>
    </cfRule>
    <cfRule type="expression" dxfId="630" priority="22">
      <formula>F82&lt;0</formula>
    </cfRule>
  </conditionalFormatting>
  <conditionalFormatting sqref="H85:H87 F85:F87">
    <cfRule type="expression" dxfId="629" priority="19">
      <formula>F85&gt;0</formula>
    </cfRule>
    <cfRule type="expression" dxfId="628" priority="20">
      <formula>F85&lt;0</formula>
    </cfRule>
  </conditionalFormatting>
  <conditionalFormatting sqref="J37:J66 J73 J78">
    <cfRule type="expression" dxfId="627" priority="17">
      <formula>J37&gt;0</formula>
    </cfRule>
    <cfRule type="expression" dxfId="626" priority="18">
      <formula>J37&lt;0</formula>
    </cfRule>
  </conditionalFormatting>
  <conditionalFormatting sqref="J32:J36">
    <cfRule type="expression" dxfId="625" priority="15">
      <formula>J32&gt;0</formula>
    </cfRule>
    <cfRule type="expression" dxfId="624" priority="16">
      <formula>J32&lt;0</formula>
    </cfRule>
  </conditionalFormatting>
  <conditionalFormatting sqref="J67:J69">
    <cfRule type="expression" dxfId="623" priority="13">
      <formula>J67&gt;0</formula>
    </cfRule>
    <cfRule type="expression" dxfId="622" priority="14">
      <formula>J67&lt;0</formula>
    </cfRule>
  </conditionalFormatting>
  <conditionalFormatting sqref="J70:J72">
    <cfRule type="expression" dxfId="621" priority="11">
      <formula>J70&gt;0</formula>
    </cfRule>
    <cfRule type="expression" dxfId="620" priority="12">
      <formula>J70&lt;0</formula>
    </cfRule>
  </conditionalFormatting>
  <conditionalFormatting sqref="J77">
    <cfRule type="expression" dxfId="619" priority="9">
      <formula>J77&gt;0</formula>
    </cfRule>
    <cfRule type="expression" dxfId="618" priority="10">
      <formula>J77&lt;0</formula>
    </cfRule>
  </conditionalFormatting>
  <conditionalFormatting sqref="J74:J76">
    <cfRule type="expression" dxfId="617" priority="7">
      <formula>J74&gt;0</formula>
    </cfRule>
    <cfRule type="expression" dxfId="616" priority="8">
      <formula>J74&lt;0</formula>
    </cfRule>
  </conditionalFormatting>
  <conditionalFormatting sqref="J79:J81">
    <cfRule type="expression" dxfId="615" priority="5">
      <formula>J79&gt;0</formula>
    </cfRule>
    <cfRule type="expression" dxfId="614" priority="6">
      <formula>J79&lt;0</formula>
    </cfRule>
  </conditionalFormatting>
  <conditionalFormatting sqref="J82:J84">
    <cfRule type="expression" dxfId="613" priority="3">
      <formula>J82&gt;0</formula>
    </cfRule>
    <cfRule type="expression" dxfId="612" priority="4">
      <formula>J82&lt;0</formula>
    </cfRule>
  </conditionalFormatting>
  <conditionalFormatting sqref="J85:J87">
    <cfRule type="expression" dxfId="611" priority="1">
      <formula>J85&gt;0</formula>
    </cfRule>
    <cfRule type="expression" dxfId="61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9" priority="15">
      <formula>F25&gt;0</formula>
    </cfRule>
    <cfRule type="expression" dxfId="608" priority="16">
      <formula>F25&lt;0</formula>
    </cfRule>
  </conditionalFormatting>
  <conditionalFormatting sqref="F32:F70">
    <cfRule type="expression" dxfId="607" priority="11">
      <formula>F32&gt;0</formula>
    </cfRule>
    <cfRule type="expression" dxfId="606" priority="12">
      <formula>F32&lt;0</formula>
    </cfRule>
  </conditionalFormatting>
  <conditionalFormatting sqref="F32:F70">
    <cfRule type="expression" dxfId="605" priority="13">
      <formula>F32&gt;0</formula>
    </cfRule>
    <cfRule type="expression" dxfId="604" priority="14">
      <formula>F32&lt;0</formula>
    </cfRule>
  </conditionalFormatting>
  <conditionalFormatting sqref="H25 H30:H70">
    <cfRule type="expression" dxfId="603" priority="9">
      <formula>H25&gt;0</formula>
    </cfRule>
    <cfRule type="expression" dxfId="602" priority="10">
      <formula>H25&lt;0</formula>
    </cfRule>
  </conditionalFormatting>
  <conditionalFormatting sqref="F26:F29">
    <cfRule type="expression" dxfId="601" priority="7">
      <formula>F26&gt;0</formula>
    </cfRule>
    <cfRule type="expression" dxfId="600" priority="8">
      <formula>F26&lt;0</formula>
    </cfRule>
  </conditionalFormatting>
  <conditionalFormatting sqref="H26:H29">
    <cfRule type="expression" dxfId="599" priority="5">
      <formula>H26&gt;0</formula>
    </cfRule>
    <cfRule type="expression" dxfId="598" priority="6">
      <formula>H26&lt;0</formula>
    </cfRule>
  </conditionalFormatting>
  <conditionalFormatting sqref="Q7">
    <cfRule type="expression" dxfId="597" priority="3">
      <formula>Q7&gt;0</formula>
    </cfRule>
    <cfRule type="expression" dxfId="596" priority="4">
      <formula>Q7&lt;0</formula>
    </cfRule>
  </conditionalFormatting>
  <conditionalFormatting sqref="Q8">
    <cfRule type="expression" dxfId="595" priority="1">
      <formula>Q8&gt;0</formula>
    </cfRule>
    <cfRule type="expression" dxfId="59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3" priority="25">
      <formula>F34&gt;0</formula>
    </cfRule>
    <cfRule type="expression" dxfId="592" priority="26">
      <formula>F34&lt;0</formula>
    </cfRule>
  </conditionalFormatting>
  <conditionalFormatting sqref="H124:H131">
    <cfRule type="expression" dxfId="591" priority="23">
      <formula>H124&gt;0</formula>
    </cfRule>
    <cfRule type="expression" dxfId="590" priority="24">
      <formula>H124&lt;0</formula>
    </cfRule>
  </conditionalFormatting>
  <conditionalFormatting sqref="H132">
    <cfRule type="expression" dxfId="589" priority="21">
      <formula>H132&gt;0</formula>
    </cfRule>
    <cfRule type="expression" dxfId="588" priority="22">
      <formula>H132&lt;0</formula>
    </cfRule>
  </conditionalFormatting>
  <conditionalFormatting sqref="Q8">
    <cfRule type="expression" dxfId="587" priority="11">
      <formula>Q8&gt;0</formula>
    </cfRule>
    <cfRule type="expression" dxfId="586" priority="12">
      <formula>Q8&lt;0</formula>
    </cfRule>
  </conditionalFormatting>
  <conditionalFormatting sqref="Q7">
    <cfRule type="expression" dxfId="585" priority="13">
      <formula>Q7&gt;0</formula>
    </cfRule>
    <cfRule type="expression" dxfId="584" priority="14">
      <formula>Q7&lt;0</formula>
    </cfRule>
  </conditionalFormatting>
  <conditionalFormatting sqref="F36:F39">
    <cfRule type="expression" dxfId="583" priority="9">
      <formula>F36&gt;0</formula>
    </cfRule>
    <cfRule type="expression" dxfId="582" priority="10">
      <formula>F36&lt;0</formula>
    </cfRule>
  </conditionalFormatting>
  <conditionalFormatting sqref="H36:H39">
    <cfRule type="expression" dxfId="581" priority="7">
      <formula>H36&gt;0</formula>
    </cfRule>
    <cfRule type="expression" dxfId="580" priority="8">
      <formula>H36&lt;0</formula>
    </cfRule>
  </conditionalFormatting>
  <conditionalFormatting sqref="K65:K99">
    <cfRule type="expression" dxfId="579" priority="5">
      <formula>K65&gt;0</formula>
    </cfRule>
    <cfRule type="expression" dxfId="578" priority="6">
      <formula>K65&lt;0</formula>
    </cfRule>
  </conditionalFormatting>
  <conditionalFormatting sqref="K72">
    <cfRule type="expression" dxfId="577" priority="3">
      <formula>K72&gt;0</formula>
    </cfRule>
    <cfRule type="expression" dxfId="576" priority="4">
      <formula>K72&lt;0</formula>
    </cfRule>
  </conditionalFormatting>
  <conditionalFormatting sqref="M69">
    <cfRule type="expression" dxfId="575" priority="1">
      <formula>M69&gt;0</formula>
    </cfRule>
    <cfRule type="expression" dxfId="57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36.82</v>
      </c>
      <c r="T3" s="1"/>
    </row>
    <row r="4" spans="1:21" x14ac:dyDescent="0.25">
      <c r="B4" s="115"/>
      <c r="C4" s="4"/>
      <c r="D4" s="3"/>
      <c r="E4" s="3"/>
      <c r="F4" s="3"/>
      <c r="G4" s="70"/>
      <c r="H4" s="159"/>
      <c r="I4" s="3"/>
      <c r="J4" s="3"/>
      <c r="K4" s="3"/>
      <c r="L4" s="4"/>
      <c r="M4" s="4"/>
      <c r="O4" s="11" t="s">
        <v>66</v>
      </c>
      <c r="Q4" s="53">
        <v>36.82</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2.3900054318305268E-2</v>
      </c>
      <c r="R11">
        <f>0.88/4</f>
        <v>0.22</v>
      </c>
    </row>
    <row r="12" spans="1:21" x14ac:dyDescent="0.25">
      <c r="H12" s="68"/>
      <c r="O12" s="11" t="s">
        <v>921</v>
      </c>
      <c r="Q12" s="1" t="s">
        <v>1404</v>
      </c>
    </row>
    <row r="13" spans="1:21" x14ac:dyDescent="0.25">
      <c r="H13" s="68"/>
      <c r="O13" s="11" t="s">
        <v>947</v>
      </c>
      <c r="Q13" s="2">
        <f>Q4/4.4</f>
        <v>8.3681818181818173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40.502000000000002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40.133800000000001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39.765600000000006</v>
      </c>
    </row>
    <row r="20" spans="1:16" x14ac:dyDescent="0.25">
      <c r="O20" s="79">
        <v>1.07</v>
      </c>
      <c r="P20" s="79">
        <f t="shared" si="0"/>
        <v>39.397400000000005</v>
      </c>
    </row>
    <row r="21" spans="1:16" x14ac:dyDescent="0.25">
      <c r="O21" s="79">
        <v>1.06</v>
      </c>
      <c r="P21" s="79">
        <f t="shared" si="0"/>
        <v>39.029200000000003</v>
      </c>
    </row>
    <row r="22" spans="1:16" x14ac:dyDescent="0.25">
      <c r="O22" s="79">
        <v>1.05</v>
      </c>
      <c r="P22" s="79">
        <f t="shared" si="0"/>
        <v>38.661000000000001</v>
      </c>
    </row>
    <row r="23" spans="1:16" x14ac:dyDescent="0.25">
      <c r="O23" s="79">
        <v>1.04</v>
      </c>
      <c r="P23" s="79">
        <f t="shared" si="0"/>
        <v>38.2928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37.924599999999998</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37.556400000000004</v>
      </c>
    </row>
    <row r="26" spans="1:16" x14ac:dyDescent="0.25">
      <c r="B26" s="162">
        <v>43725</v>
      </c>
      <c r="C26" s="10">
        <v>0</v>
      </c>
      <c r="D26" s="39">
        <v>31.2</v>
      </c>
      <c r="E26" s="39">
        <v>36.25</v>
      </c>
      <c r="F26" s="39"/>
      <c r="G26" s="39"/>
      <c r="H26" s="177"/>
      <c r="I26" s="39"/>
      <c r="J26" s="39">
        <v>504.92</v>
      </c>
      <c r="K26" s="39"/>
      <c r="L26" s="39"/>
      <c r="O26" s="79">
        <v>1.01</v>
      </c>
      <c r="P26" s="79">
        <f t="shared" si="0"/>
        <v>37.188200000000002</v>
      </c>
    </row>
    <row r="27" spans="1:16" x14ac:dyDescent="0.25">
      <c r="B27" s="162"/>
      <c r="C27" s="10"/>
      <c r="D27" s="39"/>
      <c r="E27" s="39"/>
      <c r="F27" s="39"/>
      <c r="G27" s="39"/>
      <c r="H27" s="177"/>
      <c r="I27" s="39"/>
      <c r="J27" s="39"/>
      <c r="K27" s="39"/>
      <c r="L27" s="39"/>
      <c r="O27" s="79">
        <v>1</v>
      </c>
      <c r="P27" s="79">
        <f t="shared" si="0"/>
        <v>36.82</v>
      </c>
    </row>
    <row r="28" spans="1:16" x14ac:dyDescent="0.25">
      <c r="B28" s="162"/>
      <c r="C28" s="10"/>
      <c r="D28" s="39"/>
      <c r="E28" s="39"/>
      <c r="F28" s="39"/>
      <c r="G28" s="39"/>
      <c r="H28" s="177"/>
      <c r="I28" s="39"/>
      <c r="J28" s="39"/>
      <c r="K28" s="39"/>
      <c r="L28" s="39"/>
      <c r="O28" s="79">
        <v>0.99</v>
      </c>
      <c r="P28" s="79">
        <f t="shared" si="0"/>
        <v>36.451799999999999</v>
      </c>
    </row>
    <row r="29" spans="1:16" x14ac:dyDescent="0.25">
      <c r="B29" s="162"/>
      <c r="C29" s="10"/>
      <c r="D29" s="39"/>
      <c r="E29" s="39"/>
      <c r="F29" s="39"/>
      <c r="G29" s="39"/>
      <c r="H29" s="177"/>
      <c r="I29" s="39"/>
      <c r="J29" s="39"/>
      <c r="K29" s="39"/>
      <c r="L29" s="39"/>
      <c r="O29" s="79">
        <v>0.98</v>
      </c>
      <c r="P29" s="79">
        <f t="shared" si="0"/>
        <v>36.083599999999997</v>
      </c>
    </row>
    <row r="30" spans="1:16" x14ac:dyDescent="0.25">
      <c r="B30" s="162"/>
      <c r="C30" s="10"/>
      <c r="D30" s="39"/>
      <c r="E30" s="39"/>
      <c r="F30" s="39"/>
      <c r="G30" s="39"/>
      <c r="H30" s="177"/>
      <c r="I30" s="39"/>
      <c r="J30" s="39"/>
      <c r="K30" s="39"/>
      <c r="L30" s="39"/>
      <c r="O30" s="79">
        <v>0.97</v>
      </c>
      <c r="P30" s="79">
        <f t="shared" si="0"/>
        <v>35.715400000000002</v>
      </c>
    </row>
    <row r="31" spans="1:16" x14ac:dyDescent="0.25">
      <c r="B31" s="162"/>
      <c r="C31" s="10"/>
      <c r="D31" s="39"/>
      <c r="E31" s="39"/>
      <c r="F31" s="39"/>
      <c r="G31" s="39"/>
      <c r="H31" s="177"/>
      <c r="I31" s="39"/>
      <c r="J31" s="39"/>
      <c r="K31" s="39"/>
      <c r="L31" s="39"/>
      <c r="O31" s="79">
        <v>0.96</v>
      </c>
      <c r="P31" s="79">
        <f t="shared" si="0"/>
        <v>35.347200000000001</v>
      </c>
    </row>
    <row r="32" spans="1:16" x14ac:dyDescent="0.25">
      <c r="B32" s="162"/>
      <c r="C32" s="10"/>
      <c r="D32" s="39"/>
      <c r="E32" s="39"/>
      <c r="F32" s="39"/>
      <c r="G32" s="39"/>
      <c r="H32" s="177"/>
      <c r="I32" s="39"/>
      <c r="J32" s="39"/>
      <c r="K32" s="39"/>
      <c r="L32" s="39"/>
      <c r="O32" s="79">
        <v>0.95</v>
      </c>
      <c r="P32" s="79">
        <f t="shared" si="0"/>
        <v>34.978999999999999</v>
      </c>
    </row>
    <row r="33" spans="2:17" x14ac:dyDescent="0.25">
      <c r="B33" s="162"/>
      <c r="C33" s="10"/>
      <c r="D33" s="39"/>
      <c r="E33" s="39"/>
      <c r="F33" s="39"/>
      <c r="G33" s="39"/>
      <c r="H33" s="177"/>
      <c r="I33" s="39"/>
      <c r="J33" s="39"/>
      <c r="K33" s="39"/>
      <c r="L33" s="39"/>
      <c r="O33" s="79">
        <v>0.94</v>
      </c>
      <c r="P33" s="79">
        <f t="shared" si="0"/>
        <v>34.610799999999998</v>
      </c>
    </row>
    <row r="34" spans="2:17" x14ac:dyDescent="0.25">
      <c r="B34" s="162"/>
      <c r="C34" s="10"/>
      <c r="D34" s="39"/>
      <c r="E34" s="39"/>
      <c r="F34" s="39"/>
      <c r="G34" s="39"/>
      <c r="H34" s="177"/>
      <c r="I34" s="39"/>
      <c r="J34" s="39"/>
      <c r="K34" s="39"/>
      <c r="L34" s="39"/>
      <c r="O34" s="79">
        <v>0.93</v>
      </c>
      <c r="P34" s="79">
        <f t="shared" si="0"/>
        <v>34.242600000000003</v>
      </c>
    </row>
    <row r="35" spans="2:17" x14ac:dyDescent="0.25">
      <c r="B35" s="162"/>
      <c r="C35" s="10"/>
      <c r="D35" s="39"/>
      <c r="E35" s="39"/>
      <c r="F35" s="39"/>
      <c r="G35" s="39"/>
      <c r="H35" s="177"/>
      <c r="I35" s="39"/>
      <c r="J35" s="39"/>
      <c r="K35" s="39"/>
      <c r="L35" s="39"/>
      <c r="O35" s="79">
        <v>0.92</v>
      </c>
      <c r="P35" s="79">
        <f t="shared" si="0"/>
        <v>33.874400000000001</v>
      </c>
    </row>
    <row r="36" spans="2:17" x14ac:dyDescent="0.25">
      <c r="B36" s="162"/>
      <c r="C36" s="10"/>
      <c r="D36" s="39"/>
      <c r="E36" s="39"/>
      <c r="F36" s="39"/>
      <c r="G36" s="39"/>
      <c r="H36" s="177"/>
      <c r="I36" s="39"/>
      <c r="J36" s="39"/>
      <c r="K36" s="39"/>
      <c r="L36" s="39"/>
      <c r="O36" s="79">
        <v>0.91</v>
      </c>
      <c r="P36" s="79">
        <f t="shared" si="0"/>
        <v>33.5062</v>
      </c>
    </row>
    <row r="37" spans="2:17" x14ac:dyDescent="0.25">
      <c r="B37" s="162"/>
      <c r="C37" s="10"/>
      <c r="D37" s="39"/>
      <c r="E37" s="39"/>
      <c r="F37" s="39"/>
      <c r="G37" s="39"/>
      <c r="H37" s="177"/>
      <c r="I37" s="39"/>
      <c r="J37" s="39"/>
      <c r="K37" s="39"/>
      <c r="L37" s="39"/>
      <c r="O37" s="79">
        <v>0.9</v>
      </c>
      <c r="P37" s="79">
        <f t="shared" si="0"/>
        <v>33.137999999999998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73" priority="43">
      <formula>F54&gt;0</formula>
    </cfRule>
    <cfRule type="expression" dxfId="572" priority="44">
      <formula>F54&lt;0</formula>
    </cfRule>
  </conditionalFormatting>
  <conditionalFormatting sqref="Q7">
    <cfRule type="expression" dxfId="571" priority="41">
      <formula>Q7&gt;0</formula>
    </cfRule>
    <cfRule type="expression" dxfId="570" priority="42">
      <formula>Q7&lt;0</formula>
    </cfRule>
  </conditionalFormatting>
  <conditionalFormatting sqref="Q8">
    <cfRule type="expression" dxfId="569" priority="39">
      <formula>Q8&gt;0</formula>
    </cfRule>
    <cfRule type="expression" dxfId="568" priority="40">
      <formula>Q8&lt;0</formula>
    </cfRule>
  </conditionalFormatting>
  <conditionalFormatting sqref="F33:F36 F38:F53">
    <cfRule type="expression" dxfId="567" priority="37">
      <formula>F33&gt;0</formula>
    </cfRule>
    <cfRule type="expression" dxfId="566" priority="38">
      <formula>F33&lt;0</formula>
    </cfRule>
  </conditionalFormatting>
  <conditionalFormatting sqref="H33:H36 H38:H53">
    <cfRule type="expression" dxfId="565" priority="35">
      <formula>H33&gt;0</formula>
    </cfRule>
    <cfRule type="expression" dxfId="564" priority="36">
      <formula>H33&lt;0</formula>
    </cfRule>
  </conditionalFormatting>
  <conditionalFormatting sqref="Q10">
    <cfRule type="expression" dxfId="563" priority="33">
      <formula>Q10&gt;0</formula>
    </cfRule>
    <cfRule type="expression" dxfId="562" priority="34">
      <formula>Q10&lt;0</formula>
    </cfRule>
  </conditionalFormatting>
  <conditionalFormatting sqref="J25:J37">
    <cfRule type="expression" dxfId="561" priority="31">
      <formula>J25&gt;0</formula>
    </cfRule>
    <cfRule type="expression" dxfId="560" priority="32">
      <formula>J25&lt;0</formula>
    </cfRule>
  </conditionalFormatting>
  <conditionalFormatting sqref="K25:K38">
    <cfRule type="expression" dxfId="559" priority="29">
      <formula>K25&gt;0</formula>
    </cfRule>
    <cfRule type="expression" dxfId="558" priority="30">
      <formula>K25&lt;0</formula>
    </cfRule>
  </conditionalFormatting>
  <conditionalFormatting sqref="L25">
    <cfRule type="expression" dxfId="557" priority="27">
      <formula>L25&gt;0</formula>
    </cfRule>
    <cfRule type="expression" dxfId="556" priority="28">
      <formula>L25&lt;0</formula>
    </cfRule>
  </conditionalFormatting>
  <conditionalFormatting sqref="F89:F110">
    <cfRule type="expression" dxfId="555" priority="25">
      <formula>F89&gt;0</formula>
    </cfRule>
    <cfRule type="expression" dxfId="554" priority="26">
      <formula>F89&lt;0</formula>
    </cfRule>
  </conditionalFormatting>
  <conditionalFormatting sqref="H89:H110">
    <cfRule type="expression" dxfId="553" priority="23">
      <formula>H89&gt;0</formula>
    </cfRule>
    <cfRule type="expression" dxfId="552" priority="24">
      <formula>H89&lt;0</formula>
    </cfRule>
  </conditionalFormatting>
  <conditionalFormatting sqref="J89:J102">
    <cfRule type="expression" dxfId="551" priority="21">
      <formula>J89&gt;0</formula>
    </cfRule>
    <cfRule type="expression" dxfId="550" priority="22">
      <formula>J89&lt;0</formula>
    </cfRule>
  </conditionalFormatting>
  <conditionalFormatting sqref="K89:K102">
    <cfRule type="expression" dxfId="549" priority="19">
      <formula>K89&gt;0</formula>
    </cfRule>
    <cfRule type="expression" dxfId="548" priority="20">
      <formula>K89&lt;0</formula>
    </cfRule>
  </conditionalFormatting>
  <conditionalFormatting sqref="L89:L102">
    <cfRule type="expression" dxfId="547" priority="17">
      <formula>L89&gt;0</formula>
    </cfRule>
    <cfRule type="expression" dxfId="546" priority="18">
      <formula>L89&lt;0</formula>
    </cfRule>
  </conditionalFormatting>
  <conditionalFormatting sqref="F29:F32">
    <cfRule type="expression" dxfId="545" priority="15">
      <formula>F29&gt;0</formula>
    </cfRule>
    <cfRule type="expression" dxfId="544" priority="16">
      <formula>F29&lt;0</formula>
    </cfRule>
  </conditionalFormatting>
  <conditionalFormatting sqref="H29:H32">
    <cfRule type="expression" dxfId="543" priority="13">
      <formula>H29&gt;0</formula>
    </cfRule>
    <cfRule type="expression" dxfId="542" priority="14">
      <formula>H29&lt;0</formula>
    </cfRule>
  </conditionalFormatting>
  <conditionalFormatting sqref="F37">
    <cfRule type="expression" dxfId="541" priority="11">
      <formula>F37&gt;0</formula>
    </cfRule>
    <cfRule type="expression" dxfId="540" priority="12">
      <formula>F37&lt;0</formula>
    </cfRule>
  </conditionalFormatting>
  <conditionalFormatting sqref="H37">
    <cfRule type="expression" dxfId="539" priority="9">
      <formula>H37&gt;0</formula>
    </cfRule>
    <cfRule type="expression" dxfId="538" priority="10">
      <formula>H37&lt;0</formula>
    </cfRule>
  </conditionalFormatting>
  <conditionalFormatting sqref="J49">
    <cfRule type="expression" dxfId="537" priority="7">
      <formula>J49&gt;0</formula>
    </cfRule>
    <cfRule type="expression" dxfId="536" priority="8">
      <formula>J49&lt;0</formula>
    </cfRule>
  </conditionalFormatting>
  <conditionalFormatting sqref="J38:J48">
    <cfRule type="expression" dxfId="535" priority="5">
      <formula>J38&gt;0</formula>
    </cfRule>
    <cfRule type="expression" dxfId="534" priority="6">
      <formula>J38&lt;0</formula>
    </cfRule>
  </conditionalFormatting>
  <conditionalFormatting sqref="F25:F28">
    <cfRule type="expression" dxfId="533" priority="3">
      <formula>F25&gt;0</formula>
    </cfRule>
    <cfRule type="expression" dxfId="532" priority="4">
      <formula>F25&lt;0</formula>
    </cfRule>
  </conditionalFormatting>
  <conditionalFormatting sqref="H25:H28">
    <cfRule type="expression" dxfId="531" priority="1">
      <formula>H25&gt;0</formula>
    </cfRule>
    <cfRule type="expression" dxfId="530"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7.53</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15060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-9258.4100000000144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-9543.3800000000192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-0.38788898110747433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3.073469387755102</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8.2830000000000013</v>
      </c>
      <c r="T17" s="1">
        <v>43235</v>
      </c>
      <c r="U17" t="s">
        <v>1051</v>
      </c>
    </row>
    <row r="18" spans="1:21" x14ac:dyDescent="0.25">
      <c r="A18" s="895"/>
      <c r="B18" s="363">
        <v>43608</v>
      </c>
      <c r="C18" s="4">
        <v>400</v>
      </c>
      <c r="D18" s="3">
        <v>11.1</v>
      </c>
      <c r="E18" s="3">
        <v>0</v>
      </c>
      <c r="F18" s="3">
        <f t="shared" si="0"/>
        <v>4440</v>
      </c>
      <c r="O18" s="79">
        <v>1.0900000000000001</v>
      </c>
      <c r="P18" s="79">
        <f t="shared" ref="P18:P37" si="2">O18*$Q$4</f>
        <v>8.2077000000000009</v>
      </c>
      <c r="U18" t="s">
        <v>1052</v>
      </c>
    </row>
    <row r="19" spans="1:21" x14ac:dyDescent="0.25">
      <c r="A19" s="895"/>
      <c r="B19" s="363">
        <v>43613</v>
      </c>
      <c r="C19" s="4">
        <v>400</v>
      </c>
      <c r="D19" s="3">
        <v>9.32</v>
      </c>
      <c r="E19" s="3">
        <v>0</v>
      </c>
      <c r="F19" s="3">
        <f t="shared" si="0"/>
        <v>3728</v>
      </c>
      <c r="O19" s="79">
        <v>1.08</v>
      </c>
      <c r="P19" s="79">
        <f t="shared" si="2"/>
        <v>8.1324000000000005</v>
      </c>
    </row>
    <row r="20" spans="1:21" x14ac:dyDescent="0.25">
      <c r="A20" t="s">
        <v>942</v>
      </c>
      <c r="B20" s="363">
        <v>43628</v>
      </c>
      <c r="C20" s="7">
        <v>600</v>
      </c>
      <c r="D20" s="43">
        <v>8.2799999999999994</v>
      </c>
      <c r="E20" s="43">
        <v>0</v>
      </c>
      <c r="F20" s="43">
        <f t="shared" si="0"/>
        <v>4968</v>
      </c>
      <c r="O20" s="79">
        <v>1.07</v>
      </c>
      <c r="P20" s="79">
        <f t="shared" si="2"/>
        <v>8.0571000000000002</v>
      </c>
    </row>
    <row r="21" spans="1:21" x14ac:dyDescent="0.25">
      <c r="A21" t="s">
        <v>942</v>
      </c>
      <c r="B21" s="363">
        <v>43628</v>
      </c>
      <c r="C21" s="7">
        <v>800</v>
      </c>
      <c r="D21" s="43">
        <v>8.2799999999999994</v>
      </c>
      <c r="E21" s="43">
        <v>0</v>
      </c>
      <c r="F21" s="43">
        <f t="shared" ref="F21" si="3">C21*D21+E21</f>
        <v>6623.9999999999991</v>
      </c>
      <c r="O21" s="79">
        <v>1.06</v>
      </c>
      <c r="P21" s="79">
        <f t="shared" si="2"/>
        <v>7.9818000000000007</v>
      </c>
      <c r="T21" s="688">
        <v>43314</v>
      </c>
      <c r="U21" t="s">
        <v>1196</v>
      </c>
    </row>
    <row r="22" spans="1:21" x14ac:dyDescent="0.25">
      <c r="B22" s="363">
        <v>43628</v>
      </c>
      <c r="C22" s="7">
        <v>1400</v>
      </c>
      <c r="D22" s="43">
        <v>8.2799999999999994</v>
      </c>
      <c r="E22" s="43">
        <v>0</v>
      </c>
      <c r="F22" s="43">
        <f>C22*D22+E22</f>
        <v>11592</v>
      </c>
      <c r="O22" s="79">
        <v>1.05</v>
      </c>
      <c r="P22" s="79">
        <f t="shared" si="2"/>
        <v>7.9065000000000003</v>
      </c>
    </row>
    <row r="23" spans="1:21" x14ac:dyDescent="0.25">
      <c r="B23" s="363">
        <v>43631</v>
      </c>
      <c r="C23" s="4">
        <v>200</v>
      </c>
      <c r="D23" s="2">
        <v>8.23</v>
      </c>
      <c r="E23" s="2">
        <v>0</v>
      </c>
      <c r="F23" s="2">
        <f>C23*D23+E23</f>
        <v>1646</v>
      </c>
      <c r="O23" s="79">
        <v>1.04</v>
      </c>
      <c r="P23" s="79">
        <f t="shared" si="2"/>
        <v>7.8312000000000008</v>
      </c>
      <c r="T23" s="1">
        <v>43358</v>
      </c>
      <c r="U23" t="s">
        <v>1267</v>
      </c>
    </row>
    <row r="24" spans="1:21" x14ac:dyDescent="0.25">
      <c r="B24" s="363">
        <v>43636</v>
      </c>
      <c r="C24" s="7">
        <v>400</v>
      </c>
      <c r="D24" s="43">
        <v>8.1</v>
      </c>
      <c r="E24" s="43">
        <v>0</v>
      </c>
      <c r="F24" s="43">
        <f>C24*D24+E24</f>
        <v>3240</v>
      </c>
      <c r="O24" s="79">
        <v>1.03</v>
      </c>
      <c r="P24" s="79">
        <f t="shared" si="2"/>
        <v>7.7559000000000005</v>
      </c>
    </row>
    <row r="25" spans="1:21" x14ac:dyDescent="0.25">
      <c r="B25" s="70">
        <v>43683</v>
      </c>
      <c r="C25" s="7">
        <v>500</v>
      </c>
      <c r="D25" s="43">
        <v>7.45</v>
      </c>
      <c r="E25" s="43">
        <v>0</v>
      </c>
      <c r="F25" s="43">
        <f>C25*D25+E25</f>
        <v>3725</v>
      </c>
      <c r="O25" s="79">
        <v>1.02</v>
      </c>
      <c r="P25" s="79">
        <f t="shared" si="2"/>
        <v>7.6806000000000001</v>
      </c>
    </row>
    <row r="26" spans="1:21" x14ac:dyDescent="0.25">
      <c r="B26" s="70">
        <v>43692</v>
      </c>
      <c r="C26" s="7">
        <v>1500</v>
      </c>
      <c r="D26" s="43">
        <v>6.08</v>
      </c>
      <c r="E26" s="43">
        <v>0</v>
      </c>
      <c r="F26" s="43">
        <f>C26*D26+E26</f>
        <v>9120</v>
      </c>
      <c r="O26" s="79">
        <v>1.01</v>
      </c>
      <c r="P26" s="79">
        <f t="shared" si="2"/>
        <v>7.6053000000000006</v>
      </c>
    </row>
    <row r="27" spans="1:21" x14ac:dyDescent="0.25">
      <c r="O27" s="79">
        <v>1</v>
      </c>
      <c r="P27" s="79">
        <f t="shared" si="2"/>
        <v>7.53</v>
      </c>
    </row>
    <row r="28" spans="1:21" x14ac:dyDescent="0.25">
      <c r="C28" s="4"/>
      <c r="D28" s="3"/>
      <c r="E28" s="3"/>
      <c r="F28" s="3"/>
      <c r="O28" s="79">
        <v>0.99</v>
      </c>
      <c r="P28" s="79">
        <f t="shared" si="2"/>
        <v>7.4546999999999999</v>
      </c>
    </row>
    <row r="29" spans="1:21" x14ac:dyDescent="0.25">
      <c r="O29" s="79">
        <v>0.98</v>
      </c>
      <c r="P29" s="79">
        <f t="shared" si="2"/>
        <v>7.3794000000000004</v>
      </c>
    </row>
    <row r="30" spans="1:21" x14ac:dyDescent="0.25">
      <c r="C30" s="4"/>
      <c r="D30" s="3"/>
      <c r="E30" s="3"/>
      <c r="F30" s="3"/>
      <c r="O30" s="79">
        <v>0.97</v>
      </c>
      <c r="P30" s="79">
        <f t="shared" si="2"/>
        <v>7.3041</v>
      </c>
    </row>
    <row r="31" spans="1:21" x14ac:dyDescent="0.25">
      <c r="O31" s="79">
        <v>0.96</v>
      </c>
      <c r="P31" s="79">
        <f t="shared" si="2"/>
        <v>7.2287999999999997</v>
      </c>
    </row>
    <row r="32" spans="1:21" x14ac:dyDescent="0.25">
      <c r="C32" s="4"/>
      <c r="D32" s="3"/>
      <c r="E32" s="3"/>
      <c r="F32" s="3"/>
      <c r="O32" s="79">
        <v>0.95</v>
      </c>
      <c r="P32" s="79">
        <f t="shared" si="2"/>
        <v>7.1535000000000002</v>
      </c>
    </row>
    <row r="33" spans="1:18" x14ac:dyDescent="0.25">
      <c r="O33" s="79">
        <v>0.94</v>
      </c>
      <c r="P33" s="79">
        <f t="shared" si="2"/>
        <v>7.0781999999999998</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7.0029000000000003</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6.9276000000000009</v>
      </c>
    </row>
    <row r="36" spans="1:18" x14ac:dyDescent="0.25">
      <c r="O36" s="79">
        <v>0.91</v>
      </c>
      <c r="P36" s="79">
        <f t="shared" si="2"/>
        <v>6.8523000000000005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6.7770000000000001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9" priority="157">
      <formula>F44&gt;0</formula>
    </cfRule>
    <cfRule type="expression" dxfId="528" priority="158">
      <formula>F44&lt;0</formula>
    </cfRule>
  </conditionalFormatting>
  <conditionalFormatting sqref="H44:H46">
    <cfRule type="expression" dxfId="527" priority="155">
      <formula>H44&gt;0</formula>
    </cfRule>
    <cfRule type="expression" dxfId="526" priority="156">
      <formula>H44&lt;0</formula>
    </cfRule>
  </conditionalFormatting>
  <conditionalFormatting sqref="H47">
    <cfRule type="expression" dxfId="525" priority="151">
      <formula>H47&gt;0</formula>
    </cfRule>
    <cfRule type="expression" dxfId="524" priority="152">
      <formula>H47&lt;0</formula>
    </cfRule>
  </conditionalFormatting>
  <conditionalFormatting sqref="H48:H52">
    <cfRule type="expression" dxfId="523" priority="149">
      <formula>H48&gt;0</formula>
    </cfRule>
    <cfRule type="expression" dxfId="522" priority="150">
      <formula>H48&lt;0</formula>
    </cfRule>
  </conditionalFormatting>
  <conditionalFormatting sqref="F48">
    <cfRule type="expression" dxfId="521" priority="143">
      <formula>F48&gt;0</formula>
    </cfRule>
    <cfRule type="expression" dxfId="520" priority="144">
      <formula>F48&lt;0</formula>
    </cfRule>
  </conditionalFormatting>
  <conditionalFormatting sqref="I42:I46">
    <cfRule type="expression" dxfId="519" priority="141">
      <formula>I42&gt;0</formula>
    </cfRule>
    <cfRule type="expression" dxfId="518" priority="142">
      <formula>I42&lt;0</formula>
    </cfRule>
  </conditionalFormatting>
  <conditionalFormatting sqref="I47:I50 I52 I55 K55 J38:J56 I57:K58 J59:K59">
    <cfRule type="expression" dxfId="517" priority="135">
      <formula>I38&gt;0</formula>
    </cfRule>
    <cfRule type="expression" dxfId="516" priority="136">
      <formula>I38&lt;0</formula>
    </cfRule>
  </conditionalFormatting>
  <conditionalFormatting sqref="I38:I41 K38:K41">
    <cfRule type="expression" dxfId="515" priority="133">
      <formula>I38&gt;0</formula>
    </cfRule>
    <cfRule type="expression" dxfId="514" priority="134">
      <formula>I38&lt;0</formula>
    </cfRule>
  </conditionalFormatting>
  <conditionalFormatting sqref="F49:F52">
    <cfRule type="expression" dxfId="513" priority="131">
      <formula>F49&gt;0</formula>
    </cfRule>
    <cfRule type="expression" dxfId="512" priority="132">
      <formula>F49&lt;0</formula>
    </cfRule>
  </conditionalFormatting>
  <conditionalFormatting sqref="Q8">
    <cfRule type="expression" dxfId="511" priority="127">
      <formula>Q8&gt;0</formula>
    </cfRule>
    <cfRule type="expression" dxfId="510" priority="128">
      <formula>Q8&lt;0</formula>
    </cfRule>
  </conditionalFormatting>
  <conditionalFormatting sqref="Q7">
    <cfRule type="expression" dxfId="509" priority="129">
      <formula>Q7&gt;0</formula>
    </cfRule>
    <cfRule type="expression" dxfId="508" priority="130">
      <formula>Q7&lt;0</formula>
    </cfRule>
  </conditionalFormatting>
  <conditionalFormatting sqref="F125">
    <cfRule type="expression" dxfId="507" priority="115">
      <formula>F125&gt;0</formula>
    </cfRule>
    <cfRule type="expression" dxfId="506" priority="116">
      <formula>F125&lt;0</formula>
    </cfRule>
  </conditionalFormatting>
  <conditionalFormatting sqref="H125">
    <cfRule type="expression" dxfId="505" priority="113">
      <formula>H125&gt;0</formula>
    </cfRule>
    <cfRule type="expression" dxfId="504" priority="114">
      <formula>H125&lt;0</formula>
    </cfRule>
  </conditionalFormatting>
  <conditionalFormatting sqref="I125">
    <cfRule type="expression" dxfId="503" priority="101">
      <formula>I125&gt;0</formula>
    </cfRule>
    <cfRule type="expression" dxfId="502" priority="102">
      <formula>I125&lt;0</formula>
    </cfRule>
  </conditionalFormatting>
  <conditionalFormatting sqref="F42:F43">
    <cfRule type="expression" dxfId="501" priority="97">
      <formula>F42&gt;0</formula>
    </cfRule>
    <cfRule type="expression" dxfId="500" priority="98">
      <formula>F42&lt;0</formula>
    </cfRule>
  </conditionalFormatting>
  <conditionalFormatting sqref="H42:H43">
    <cfRule type="expression" dxfId="499" priority="95">
      <formula>H42&gt;0</formula>
    </cfRule>
    <cfRule type="expression" dxfId="498" priority="96">
      <formula>H42&lt;0</formula>
    </cfRule>
  </conditionalFormatting>
  <conditionalFormatting sqref="F131:F135">
    <cfRule type="expression" dxfId="497" priority="93">
      <formula>F131&gt;0</formula>
    </cfRule>
    <cfRule type="expression" dxfId="496" priority="94">
      <formula>F131&lt;0</formula>
    </cfRule>
  </conditionalFormatting>
  <conditionalFormatting sqref="H131:H133">
    <cfRule type="expression" dxfId="495" priority="91">
      <formula>H131&gt;0</formula>
    </cfRule>
    <cfRule type="expression" dxfId="494" priority="92">
      <formula>H131&lt;0</formula>
    </cfRule>
  </conditionalFormatting>
  <conditionalFormatting sqref="H134:H135">
    <cfRule type="expression" dxfId="493" priority="89">
      <formula>H134&gt;0</formula>
    </cfRule>
    <cfRule type="expression" dxfId="492" priority="90">
      <formula>H134&lt;0</formula>
    </cfRule>
  </conditionalFormatting>
  <conditionalFormatting sqref="H136:H161">
    <cfRule type="expression" dxfId="491" priority="87">
      <formula>H136&gt;0</formula>
    </cfRule>
    <cfRule type="expression" dxfId="490" priority="88">
      <formula>H136&lt;0</formula>
    </cfRule>
  </conditionalFormatting>
  <conditionalFormatting sqref="F126:F129">
    <cfRule type="expression" dxfId="489" priority="85">
      <formula>F126&gt;0</formula>
    </cfRule>
    <cfRule type="expression" dxfId="488" priority="86">
      <formula>F126&lt;0</formula>
    </cfRule>
  </conditionalFormatting>
  <conditionalFormatting sqref="H126:H129">
    <cfRule type="expression" dxfId="487" priority="83">
      <formula>H126&gt;0</formula>
    </cfRule>
    <cfRule type="expression" dxfId="486" priority="84">
      <formula>H126&lt;0</formula>
    </cfRule>
  </conditionalFormatting>
  <conditionalFormatting sqref="F136">
    <cfRule type="expression" dxfId="485" priority="81">
      <formula>F136&gt;0</formula>
    </cfRule>
    <cfRule type="expression" dxfId="484" priority="82">
      <formula>F136&lt;0</formula>
    </cfRule>
  </conditionalFormatting>
  <conditionalFormatting sqref="I130:I132">
    <cfRule type="expression" dxfId="483" priority="79">
      <formula>I130&gt;0</formula>
    </cfRule>
    <cfRule type="expression" dxfId="482" priority="80">
      <formula>I130&lt;0</formula>
    </cfRule>
  </conditionalFormatting>
  <conditionalFormatting sqref="I133">
    <cfRule type="expression" dxfId="481" priority="77">
      <formula>I133&gt;0</formula>
    </cfRule>
    <cfRule type="expression" dxfId="480" priority="78">
      <formula>I133&lt;0</formula>
    </cfRule>
  </conditionalFormatting>
  <conditionalFormatting sqref="I134">
    <cfRule type="expression" dxfId="479" priority="75">
      <formula>I134&gt;0</formula>
    </cfRule>
    <cfRule type="expression" dxfId="478" priority="76">
      <formula>I134&lt;0</formula>
    </cfRule>
  </conditionalFormatting>
  <conditionalFormatting sqref="I135:I138 I140 I143 I145:I161">
    <cfRule type="expression" dxfId="477" priority="73">
      <formula>I135&gt;0</formula>
    </cfRule>
    <cfRule type="expression" dxfId="476" priority="74">
      <formula>I135&lt;0</formula>
    </cfRule>
  </conditionalFormatting>
  <conditionalFormatting sqref="I126:I129">
    <cfRule type="expression" dxfId="475" priority="71">
      <formula>I126&gt;0</formula>
    </cfRule>
    <cfRule type="expression" dxfId="474" priority="72">
      <formula>I126&lt;0</formula>
    </cfRule>
  </conditionalFormatting>
  <conditionalFormatting sqref="F137:F161">
    <cfRule type="expression" dxfId="473" priority="69">
      <formula>F137&gt;0</formula>
    </cfRule>
    <cfRule type="expression" dxfId="472" priority="70">
      <formula>F137&lt;0</formula>
    </cfRule>
  </conditionalFormatting>
  <conditionalFormatting sqref="F130">
    <cfRule type="expression" dxfId="471" priority="67">
      <formula>F130&gt;0</formula>
    </cfRule>
    <cfRule type="expression" dxfId="470" priority="68">
      <formula>F130&lt;0</formula>
    </cfRule>
  </conditionalFormatting>
  <conditionalFormatting sqref="H130">
    <cfRule type="expression" dxfId="469" priority="65">
      <formula>H130&gt;0</formula>
    </cfRule>
    <cfRule type="expression" dxfId="468" priority="66">
      <formula>H130&lt;0</formula>
    </cfRule>
  </conditionalFormatting>
  <conditionalFormatting sqref="F38:F41">
    <cfRule type="expression" dxfId="467" priority="63">
      <formula>F38&gt;0</formula>
    </cfRule>
    <cfRule type="expression" dxfId="466" priority="64">
      <formula>F38&lt;0</formula>
    </cfRule>
  </conditionalFormatting>
  <conditionalFormatting sqref="H38:H41">
    <cfRule type="expression" dxfId="465" priority="61">
      <formula>H38&gt;0</formula>
    </cfRule>
    <cfRule type="expression" dxfId="464" priority="62">
      <formula>H38&lt;0</formula>
    </cfRule>
  </conditionalFormatting>
  <conditionalFormatting sqref="K42:K44 K47:K54">
    <cfRule type="expression" dxfId="463" priority="59">
      <formula>K42&gt;0</formula>
    </cfRule>
    <cfRule type="expression" dxfId="462" priority="60">
      <formula>K42&lt;0</formula>
    </cfRule>
  </conditionalFormatting>
  <conditionalFormatting sqref="H54">
    <cfRule type="expression" dxfId="461" priority="57">
      <formula>H54&gt;0</formula>
    </cfRule>
    <cfRule type="expression" dxfId="460" priority="58">
      <formula>H54&lt;0</formula>
    </cfRule>
  </conditionalFormatting>
  <conditionalFormatting sqref="F54">
    <cfRule type="expression" dxfId="459" priority="55">
      <formula>F54&gt;0</formula>
    </cfRule>
    <cfRule type="expression" dxfId="458" priority="56">
      <formula>F54&lt;0</formula>
    </cfRule>
  </conditionalFormatting>
  <conditionalFormatting sqref="H53">
    <cfRule type="expression" dxfId="457" priority="51">
      <formula>H53&gt;0</formula>
    </cfRule>
    <cfRule type="expression" dxfId="456" priority="52">
      <formula>H53&lt;0</formula>
    </cfRule>
  </conditionalFormatting>
  <conditionalFormatting sqref="F53">
    <cfRule type="expression" dxfId="455" priority="49">
      <formula>F53&gt;0</formula>
    </cfRule>
    <cfRule type="expression" dxfId="454" priority="50">
      <formula>F53&lt;0</formula>
    </cfRule>
  </conditionalFormatting>
  <conditionalFormatting sqref="L55 L68">
    <cfRule type="expression" dxfId="453" priority="45">
      <formula>L55&gt;0</formula>
    </cfRule>
    <cfRule type="expression" dxfId="452" priority="46">
      <formula>L55&lt;0</formula>
    </cfRule>
  </conditionalFormatting>
  <conditionalFormatting sqref="L38:L41">
    <cfRule type="expression" dxfId="451" priority="43">
      <formula>L38&gt;0</formula>
    </cfRule>
    <cfRule type="expression" dxfId="450" priority="44">
      <formula>L38&lt;0</formula>
    </cfRule>
  </conditionalFormatting>
  <conditionalFormatting sqref="L42:L44 L47:L54">
    <cfRule type="expression" dxfId="449" priority="41">
      <formula>L42&gt;0</formula>
    </cfRule>
    <cfRule type="expression" dxfId="448" priority="42">
      <formula>L42&lt;0</formula>
    </cfRule>
  </conditionalFormatting>
  <conditionalFormatting sqref="F71:F72 H71:I72 K71:K72">
    <cfRule type="expression" dxfId="447" priority="39">
      <formula>F71&gt;0</formula>
    </cfRule>
    <cfRule type="expression" dxfId="446" priority="40">
      <formula>F71&lt;0</formula>
    </cfRule>
  </conditionalFormatting>
  <conditionalFormatting sqref="K73:K74 F73:F75 H73:I75">
    <cfRule type="expression" dxfId="445" priority="35">
      <formula>F73&gt;0</formula>
    </cfRule>
    <cfRule type="expression" dxfId="444" priority="36">
      <formula>F73&lt;0</formula>
    </cfRule>
  </conditionalFormatting>
  <conditionalFormatting sqref="H76:I76 F76 K75 K76:L76">
    <cfRule type="expression" dxfId="443" priority="29">
      <formula>F75&gt;0</formula>
    </cfRule>
    <cfRule type="expression" dxfId="442" priority="30">
      <formula>F75&lt;0</formula>
    </cfRule>
  </conditionalFormatting>
  <conditionalFormatting sqref="H81:K81 H82:L82 F81:F83 H83:J83">
    <cfRule type="expression" dxfId="441" priority="27">
      <formula>F81&gt;0</formula>
    </cfRule>
    <cfRule type="expression" dxfId="440" priority="28">
      <formula>F81&lt;0</formula>
    </cfRule>
  </conditionalFormatting>
  <conditionalFormatting sqref="H80:K80 K79 F80 J81:J83">
    <cfRule type="expression" dxfId="439" priority="25">
      <formula>F79&gt;0</formula>
    </cfRule>
    <cfRule type="expression" dxfId="438" priority="26">
      <formula>F79&lt;0</formula>
    </cfRule>
  </conditionalFormatting>
  <conditionalFormatting sqref="H78:L78 H77:I77 K77 H79:J79 F77:F79 J80:J83">
    <cfRule type="expression" dxfId="437" priority="23">
      <formula>F77&gt;0</formula>
    </cfRule>
    <cfRule type="expression" dxfId="436" priority="24">
      <formula>F77&lt;0</formula>
    </cfRule>
  </conditionalFormatting>
  <conditionalFormatting sqref="J77:J83">
    <cfRule type="expression" dxfId="435" priority="21">
      <formula>J77&gt;0</formula>
    </cfRule>
    <cfRule type="expression" dxfId="434" priority="22">
      <formula>J77&lt;0</formula>
    </cfRule>
  </conditionalFormatting>
  <conditionalFormatting sqref="H84:I84 K83 F84 K84:L84">
    <cfRule type="expression" dxfId="433" priority="19">
      <formula>F83&gt;0</formula>
    </cfRule>
    <cfRule type="expression" dxfId="432" priority="20">
      <formula>F83&lt;0</formula>
    </cfRule>
  </conditionalFormatting>
  <conditionalFormatting sqref="H85:K85 H86:L86 K87:L87 H87:J88 F85:F88">
    <cfRule type="expression" dxfId="431" priority="9">
      <formula>F85&gt;0</formula>
    </cfRule>
    <cfRule type="expression" dxfId="430" priority="10">
      <formula>F85&lt;0</formula>
    </cfRule>
  </conditionalFormatting>
  <conditionalFormatting sqref="H89:L89 K88 F89">
    <cfRule type="expression" dxfId="429" priority="7">
      <formula>F88&gt;0</formula>
    </cfRule>
    <cfRule type="expression" dxfId="428" priority="8">
      <formula>F88&lt;0</formula>
    </cfRule>
  </conditionalFormatting>
  <conditionalFormatting sqref="H96:L96 K92 F96">
    <cfRule type="expression" dxfId="427" priority="5">
      <formula>F92&gt;0</formula>
    </cfRule>
    <cfRule type="expression" dxfId="426" priority="6">
      <formula>F92&lt;0</formula>
    </cfRule>
  </conditionalFormatting>
  <conditionalFormatting sqref="H95:L95 H94:K94 F94:F95">
    <cfRule type="expression" dxfId="425" priority="3">
      <formula>F94&gt;0</formula>
    </cfRule>
    <cfRule type="expression" dxfId="424" priority="4">
      <formula>F94&lt;0</formula>
    </cfRule>
  </conditionalFormatting>
  <conditionalFormatting sqref="H93:L93 F93">
    <cfRule type="expression" dxfId="423" priority="1">
      <formula>F93&gt;0</formula>
    </cfRule>
    <cfRule type="expression" dxfId="422"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1" priority="47">
      <formula>F7&gt;0</formula>
    </cfRule>
    <cfRule type="expression" dxfId="420" priority="48">
      <formula>F7&lt;0</formula>
    </cfRule>
  </conditionalFormatting>
  <conditionalFormatting sqref="Q8">
    <cfRule type="expression" dxfId="419" priority="45">
      <formula>Q8&gt;0</formula>
    </cfRule>
    <cfRule type="expression" dxfId="418" priority="46">
      <formula>Q8&lt;0</formula>
    </cfRule>
  </conditionalFormatting>
  <conditionalFormatting sqref="F41:F60">
    <cfRule type="expression" dxfId="417" priority="43">
      <formula>F41&gt;0</formula>
    </cfRule>
    <cfRule type="expression" dxfId="416" priority="44">
      <formula>F41&lt;0</formula>
    </cfRule>
  </conditionalFormatting>
  <conditionalFormatting sqref="H41:H60">
    <cfRule type="expression" dxfId="415" priority="41">
      <formula>H41&gt;0</formula>
    </cfRule>
    <cfRule type="expression" dxfId="414" priority="42">
      <formula>H41&lt;0</formula>
    </cfRule>
  </conditionalFormatting>
  <conditionalFormatting sqref="Q10">
    <cfRule type="expression" dxfId="413" priority="35">
      <formula>Q10&gt;0</formula>
    </cfRule>
    <cfRule type="expression" dxfId="412" priority="36">
      <formula>Q10&lt;0</formula>
    </cfRule>
  </conditionalFormatting>
  <conditionalFormatting sqref="J36:J60">
    <cfRule type="expression" dxfId="411" priority="33">
      <formula>J36&gt;0</formula>
    </cfRule>
    <cfRule type="expression" dxfId="410" priority="34">
      <formula>J36&lt;0</formula>
    </cfRule>
  </conditionalFormatting>
  <conditionalFormatting sqref="K36:K49">
    <cfRule type="expression" dxfId="409" priority="31">
      <formula>K36&gt;0</formula>
    </cfRule>
    <cfRule type="expression" dxfId="408" priority="32">
      <formula>K36&lt;0</formula>
    </cfRule>
  </conditionalFormatting>
  <conditionalFormatting sqref="L36:L49">
    <cfRule type="expression" dxfId="407" priority="29">
      <formula>L36&gt;0</formula>
    </cfRule>
    <cfRule type="expression" dxfId="406" priority="30">
      <formula>L36&lt;0</formula>
    </cfRule>
  </conditionalFormatting>
  <conditionalFormatting sqref="F114:F135">
    <cfRule type="expression" dxfId="405" priority="27">
      <formula>F114&gt;0</formula>
    </cfRule>
    <cfRule type="expression" dxfId="404" priority="28">
      <formula>F114&lt;0</formula>
    </cfRule>
  </conditionalFormatting>
  <conditionalFormatting sqref="H114:H135">
    <cfRule type="expression" dxfId="403" priority="25">
      <formula>H114&gt;0</formula>
    </cfRule>
    <cfRule type="expression" dxfId="402" priority="26">
      <formula>H114&lt;0</formula>
    </cfRule>
  </conditionalFormatting>
  <conditionalFormatting sqref="J114:J127">
    <cfRule type="expression" dxfId="401" priority="23">
      <formula>J114&gt;0</formula>
    </cfRule>
    <cfRule type="expression" dxfId="400" priority="24">
      <formula>J114&lt;0</formula>
    </cfRule>
  </conditionalFormatting>
  <conditionalFormatting sqref="K114:K127">
    <cfRule type="expression" dxfId="399" priority="21">
      <formula>K114&gt;0</formula>
    </cfRule>
    <cfRule type="expression" dxfId="398" priority="22">
      <formula>K114&lt;0</formula>
    </cfRule>
  </conditionalFormatting>
  <conditionalFormatting sqref="L114:L127">
    <cfRule type="expression" dxfId="397" priority="19">
      <formula>L114&gt;0</formula>
    </cfRule>
    <cfRule type="expression" dxfId="396" priority="20">
      <formula>L114&lt;0</formula>
    </cfRule>
  </conditionalFormatting>
  <conditionalFormatting sqref="F36:F40">
    <cfRule type="expression" dxfId="395" priority="17">
      <formula>F36&gt;0</formula>
    </cfRule>
    <cfRule type="expression" dxfId="394" priority="18">
      <formula>F36&lt;0</formula>
    </cfRule>
  </conditionalFormatting>
  <conditionalFormatting sqref="H36:H40">
    <cfRule type="expression" dxfId="393" priority="15">
      <formula>H36&gt;0</formula>
    </cfRule>
    <cfRule type="expression" dxfId="392" priority="16">
      <formula>H36&lt;0</formula>
    </cfRule>
  </conditionalFormatting>
  <conditionalFormatting sqref="F61:F62">
    <cfRule type="expression" dxfId="391" priority="13">
      <formula>F61&gt;0</formula>
    </cfRule>
    <cfRule type="expression" dxfId="390" priority="14">
      <formula>F61&lt;0</formula>
    </cfRule>
  </conditionalFormatting>
  <conditionalFormatting sqref="H61:H62">
    <cfRule type="expression" dxfId="389" priority="11">
      <formula>H61&gt;0</formula>
    </cfRule>
    <cfRule type="expression" dxfId="388" priority="12">
      <formula>H61&lt;0</formula>
    </cfRule>
  </conditionalFormatting>
  <conditionalFormatting sqref="J61:J62">
    <cfRule type="expression" dxfId="387" priority="9">
      <formula>J61&gt;0</formula>
    </cfRule>
    <cfRule type="expression" dxfId="386" priority="10">
      <formula>J61&lt;0</formula>
    </cfRule>
  </conditionalFormatting>
  <conditionalFormatting sqref="J74:J75 H74:H75 F74:F75">
    <cfRule type="expression" dxfId="385" priority="7">
      <formula>F74&gt;0</formula>
    </cfRule>
    <cfRule type="expression" dxfId="384" priority="8">
      <formula>F74&lt;0</formula>
    </cfRule>
  </conditionalFormatting>
  <conditionalFormatting sqref="J79:J82 F79:F83 H79:H83">
    <cfRule type="expression" dxfId="383" priority="3">
      <formula>F79&gt;0</formula>
    </cfRule>
    <cfRule type="expression" dxfId="382" priority="4">
      <formula>F79&lt;0</formula>
    </cfRule>
  </conditionalFormatting>
  <conditionalFormatting sqref="J84:J86 F84:F86 H84:H86">
    <cfRule type="expression" dxfId="381" priority="1">
      <formula>F84&gt;0</formula>
    </cfRule>
    <cfRule type="expression" dxfId="38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28.3</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5660</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227.76000000000022</v>
      </c>
      <c r="R7">
        <v>100</v>
      </c>
      <c r="T7" s="1"/>
    </row>
    <row r="8" spans="1:21" x14ac:dyDescent="0.25">
      <c r="B8" s="70"/>
      <c r="C8" s="4"/>
      <c r="D8" s="3"/>
      <c r="E8" s="3"/>
      <c r="F8" s="3"/>
      <c r="G8" s="70"/>
      <c r="H8" s="159"/>
      <c r="I8" s="3"/>
      <c r="J8" s="3"/>
      <c r="K8" s="3"/>
      <c r="L8" s="4"/>
      <c r="M8" s="4"/>
      <c r="O8" s="11" t="s">
        <v>179</v>
      </c>
      <c r="P8" s="33"/>
      <c r="Q8" s="2">
        <f>K18+M18-F18+Q2*Q4</f>
        <v>227.76000000000022</v>
      </c>
    </row>
    <row r="9" spans="1:21" x14ac:dyDescent="0.25">
      <c r="B9" s="4"/>
      <c r="C9" s="4"/>
      <c r="D9" s="3"/>
      <c r="E9" s="3"/>
      <c r="F9" s="3"/>
      <c r="G9" s="4"/>
      <c r="H9" s="159"/>
      <c r="I9" s="3"/>
      <c r="J9" s="3"/>
      <c r="K9" s="3"/>
      <c r="L9" s="4"/>
      <c r="M9" s="4"/>
      <c r="O9" s="11" t="s">
        <v>204</v>
      </c>
      <c r="Q9" s="132">
        <f>IF(Q2=0, 0, Q8/Q6)</f>
        <v>4.1927455340706639E-2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3.1095406360424026E-2</v>
      </c>
      <c r="R11">
        <f>0.88/4</f>
        <v>0.22</v>
      </c>
    </row>
    <row r="12" spans="1:21" x14ac:dyDescent="0.25">
      <c r="H12" s="68"/>
      <c r="O12" s="11" t="s">
        <v>921</v>
      </c>
      <c r="Q12" s="1" t="s">
        <v>1404</v>
      </c>
    </row>
    <row r="13" spans="1:21" x14ac:dyDescent="0.25">
      <c r="H13" s="68"/>
      <c r="O13" s="11" t="s">
        <v>947</v>
      </c>
      <c r="Q13" s="2">
        <f>Q4/4.4</f>
        <v>6.4318181818181817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31.130000000000003</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30.847000000000001</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30.564000000000004</v>
      </c>
    </row>
    <row r="20" spans="1:16" x14ac:dyDescent="0.25">
      <c r="O20" s="79">
        <v>1.07</v>
      </c>
      <c r="P20" s="79">
        <f t="shared" si="0"/>
        <v>30.281000000000002</v>
      </c>
    </row>
    <row r="21" spans="1:16" x14ac:dyDescent="0.25">
      <c r="O21" s="79">
        <v>1.06</v>
      </c>
      <c r="P21" s="79">
        <f t="shared" si="0"/>
        <v>29.998000000000001</v>
      </c>
    </row>
    <row r="22" spans="1:16" x14ac:dyDescent="0.25">
      <c r="O22" s="79">
        <v>1.05</v>
      </c>
      <c r="P22" s="79">
        <f t="shared" si="0"/>
        <v>29.715000000000003</v>
      </c>
    </row>
    <row r="23" spans="1:16" x14ac:dyDescent="0.25">
      <c r="O23" s="79">
        <v>1.04</v>
      </c>
      <c r="P23" s="79">
        <f t="shared" si="0"/>
        <v>29.432000000000002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29.149000000000001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28.866</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28.583000000000002</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28.3</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28.016999999999999</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27.734000000000002</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27.451000000000001</v>
      </c>
    </row>
    <row r="31" spans="1:16" x14ac:dyDescent="0.25">
      <c r="B31" s="162"/>
      <c r="C31" s="10"/>
      <c r="D31" s="39"/>
      <c r="E31" s="39"/>
      <c r="F31" s="39"/>
      <c r="G31" s="39"/>
      <c r="H31" s="177"/>
      <c r="I31" s="39"/>
      <c r="J31" s="39"/>
      <c r="K31" s="39"/>
      <c r="L31" s="39"/>
      <c r="O31" s="79">
        <v>0.96</v>
      </c>
      <c r="P31" s="79">
        <f t="shared" si="0"/>
        <v>27.167999999999999</v>
      </c>
    </row>
    <row r="32" spans="1:16" x14ac:dyDescent="0.25">
      <c r="B32" s="162"/>
      <c r="C32" s="10"/>
      <c r="D32" s="39"/>
      <c r="E32" s="39"/>
      <c r="F32" s="39"/>
      <c r="G32" s="39"/>
      <c r="H32" s="177"/>
      <c r="I32" s="39"/>
      <c r="J32" s="39"/>
      <c r="K32" s="39"/>
      <c r="L32" s="39"/>
      <c r="O32" s="79">
        <v>0.95</v>
      </c>
      <c r="P32" s="79">
        <f t="shared" si="0"/>
        <v>26.884999999999998</v>
      </c>
    </row>
    <row r="33" spans="2:17" x14ac:dyDescent="0.25">
      <c r="B33" s="162"/>
      <c r="C33" s="10"/>
      <c r="D33" s="39"/>
      <c r="E33" s="39"/>
      <c r="F33" s="39"/>
      <c r="G33" s="39"/>
      <c r="H33" s="177"/>
      <c r="I33" s="39"/>
      <c r="J33" s="39"/>
      <c r="K33" s="39"/>
      <c r="L33" s="39"/>
      <c r="O33" s="79">
        <v>0.94</v>
      </c>
      <c r="P33" s="79">
        <f t="shared" si="0"/>
        <v>26.602</v>
      </c>
    </row>
    <row r="34" spans="2:17" x14ac:dyDescent="0.25">
      <c r="B34" s="162"/>
      <c r="C34" s="10"/>
      <c r="D34" s="39"/>
      <c r="E34" s="39"/>
      <c r="F34" s="39"/>
      <c r="G34" s="39"/>
      <c r="H34" s="177"/>
      <c r="I34" s="39"/>
      <c r="J34" s="39"/>
      <c r="K34" s="39"/>
      <c r="L34" s="39"/>
      <c r="O34" s="79">
        <v>0.93</v>
      </c>
      <c r="P34" s="79">
        <f t="shared" si="0"/>
        <v>26.319000000000003</v>
      </c>
    </row>
    <row r="35" spans="2:17" x14ac:dyDescent="0.25">
      <c r="B35" s="162"/>
      <c r="C35" s="10"/>
      <c r="D35" s="39"/>
      <c r="E35" s="39"/>
      <c r="F35" s="39"/>
      <c r="G35" s="39"/>
      <c r="H35" s="177"/>
      <c r="I35" s="39"/>
      <c r="J35" s="39"/>
      <c r="K35" s="39"/>
      <c r="L35" s="39"/>
      <c r="O35" s="79">
        <v>0.92</v>
      </c>
      <c r="P35" s="79">
        <f t="shared" si="0"/>
        <v>26.036000000000001</v>
      </c>
    </row>
    <row r="36" spans="2:17" x14ac:dyDescent="0.25">
      <c r="B36" s="162"/>
      <c r="C36" s="10"/>
      <c r="D36" s="39"/>
      <c r="E36" s="39"/>
      <c r="F36" s="39"/>
      <c r="G36" s="39"/>
      <c r="H36" s="177"/>
      <c r="I36" s="39"/>
      <c r="J36" s="39"/>
      <c r="K36" s="39"/>
      <c r="L36" s="39"/>
      <c r="O36" s="79">
        <v>0.91</v>
      </c>
      <c r="P36" s="79">
        <f t="shared" si="0"/>
        <v>25.753</v>
      </c>
    </row>
    <row r="37" spans="2:17" x14ac:dyDescent="0.25">
      <c r="B37" s="162"/>
      <c r="C37" s="10"/>
      <c r="D37" s="39"/>
      <c r="E37" s="39"/>
      <c r="F37" s="39"/>
      <c r="G37" s="39"/>
      <c r="H37" s="177"/>
      <c r="I37" s="39"/>
      <c r="J37" s="39"/>
      <c r="K37" s="39"/>
      <c r="L37" s="39"/>
      <c r="O37" s="79">
        <v>0.9</v>
      </c>
      <c r="P37" s="79">
        <f t="shared" si="0"/>
        <v>25.470000000000002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9" priority="47">
      <formula>F54&gt;0</formula>
    </cfRule>
    <cfRule type="expression" dxfId="378" priority="48">
      <formula>F54&lt;0</formula>
    </cfRule>
  </conditionalFormatting>
  <conditionalFormatting sqref="Q7">
    <cfRule type="expression" dxfId="377" priority="45">
      <formula>Q7&gt;0</formula>
    </cfRule>
    <cfRule type="expression" dxfId="376" priority="46">
      <formula>Q7&lt;0</formula>
    </cfRule>
  </conditionalFormatting>
  <conditionalFormatting sqref="Q8">
    <cfRule type="expression" dxfId="375" priority="43">
      <formula>Q8&gt;0</formula>
    </cfRule>
    <cfRule type="expression" dxfId="374" priority="44">
      <formula>Q8&lt;0</formula>
    </cfRule>
  </conditionalFormatting>
  <conditionalFormatting sqref="F33:F36 F38:F53">
    <cfRule type="expression" dxfId="373" priority="41">
      <formula>F33&gt;0</formula>
    </cfRule>
    <cfRule type="expression" dxfId="372" priority="42">
      <formula>F33&lt;0</formula>
    </cfRule>
  </conditionalFormatting>
  <conditionalFormatting sqref="H33:H36 H38:H53">
    <cfRule type="expression" dxfId="371" priority="39">
      <formula>H33&gt;0</formula>
    </cfRule>
    <cfRule type="expression" dxfId="370" priority="40">
      <formula>H33&lt;0</formula>
    </cfRule>
  </conditionalFormatting>
  <conditionalFormatting sqref="Q10">
    <cfRule type="expression" dxfId="369" priority="37">
      <formula>Q10&gt;0</formula>
    </cfRule>
    <cfRule type="expression" dxfId="368" priority="38">
      <formula>Q10&lt;0</formula>
    </cfRule>
  </conditionalFormatting>
  <conditionalFormatting sqref="J25:J37">
    <cfRule type="expression" dxfId="367" priority="35">
      <formula>J25&gt;0</formula>
    </cfRule>
    <cfRule type="expression" dxfId="366" priority="36">
      <formula>J25&lt;0</formula>
    </cfRule>
  </conditionalFormatting>
  <conditionalFormatting sqref="K25:K38">
    <cfRule type="expression" dxfId="365" priority="33">
      <formula>K25&gt;0</formula>
    </cfRule>
    <cfRule type="expression" dxfId="364" priority="34">
      <formula>K25&lt;0</formula>
    </cfRule>
  </conditionalFormatting>
  <conditionalFormatting sqref="L25">
    <cfRule type="expression" dxfId="363" priority="31">
      <formula>L25&gt;0</formula>
    </cfRule>
    <cfRule type="expression" dxfId="362" priority="32">
      <formula>L25&lt;0</formula>
    </cfRule>
  </conditionalFormatting>
  <conditionalFormatting sqref="F89:F110">
    <cfRule type="expression" dxfId="361" priority="29">
      <formula>F89&gt;0</formula>
    </cfRule>
    <cfRule type="expression" dxfId="360" priority="30">
      <formula>F89&lt;0</formula>
    </cfRule>
  </conditionalFormatting>
  <conditionalFormatting sqref="H89:H110">
    <cfRule type="expression" dxfId="359" priority="27">
      <formula>H89&gt;0</formula>
    </cfRule>
    <cfRule type="expression" dxfId="358" priority="28">
      <formula>H89&lt;0</formula>
    </cfRule>
  </conditionalFormatting>
  <conditionalFormatting sqref="J89:J102">
    <cfRule type="expression" dxfId="357" priority="25">
      <formula>J89&gt;0</formula>
    </cfRule>
    <cfRule type="expression" dxfId="356" priority="26">
      <formula>J89&lt;0</formula>
    </cfRule>
  </conditionalFormatting>
  <conditionalFormatting sqref="K89:K102">
    <cfRule type="expression" dxfId="355" priority="23">
      <formula>K89&gt;0</formula>
    </cfRule>
    <cfRule type="expression" dxfId="354" priority="24">
      <formula>K89&lt;0</formula>
    </cfRule>
  </conditionalFormatting>
  <conditionalFormatting sqref="L89:L102">
    <cfRule type="expression" dxfId="353" priority="21">
      <formula>L89&gt;0</formula>
    </cfRule>
    <cfRule type="expression" dxfId="352" priority="22">
      <formula>L89&lt;0</formula>
    </cfRule>
  </conditionalFormatting>
  <conditionalFormatting sqref="F29:F32">
    <cfRule type="expression" dxfId="351" priority="19">
      <formula>F29&gt;0</formula>
    </cfRule>
    <cfRule type="expression" dxfId="350" priority="20">
      <formula>F29&lt;0</formula>
    </cfRule>
  </conditionalFormatting>
  <conditionalFormatting sqref="H29:H32">
    <cfRule type="expression" dxfId="349" priority="17">
      <formula>H29&gt;0</formula>
    </cfRule>
    <cfRule type="expression" dxfId="348" priority="18">
      <formula>H29&lt;0</formula>
    </cfRule>
  </conditionalFormatting>
  <conditionalFormatting sqref="F37">
    <cfRule type="expression" dxfId="347" priority="11">
      <formula>F37&gt;0</formula>
    </cfRule>
    <cfRule type="expression" dxfId="346" priority="12">
      <formula>F37&lt;0</formula>
    </cfRule>
  </conditionalFormatting>
  <conditionalFormatting sqref="H37">
    <cfRule type="expression" dxfId="345" priority="9">
      <formula>H37&gt;0</formula>
    </cfRule>
    <cfRule type="expression" dxfId="344" priority="10">
      <formula>H37&lt;0</formula>
    </cfRule>
  </conditionalFormatting>
  <conditionalFormatting sqref="J49">
    <cfRule type="expression" dxfId="343" priority="7">
      <formula>J49&gt;0</formula>
    </cfRule>
    <cfRule type="expression" dxfId="342" priority="8">
      <formula>J49&lt;0</formula>
    </cfRule>
  </conditionalFormatting>
  <conditionalFormatting sqref="J38:J48">
    <cfRule type="expression" dxfId="341" priority="5">
      <formula>J38&gt;0</formula>
    </cfRule>
    <cfRule type="expression" dxfId="340" priority="6">
      <formula>J38&lt;0</formula>
    </cfRule>
  </conditionalFormatting>
  <conditionalFormatting sqref="F25:F28">
    <cfRule type="expression" dxfId="339" priority="3">
      <formula>F25&gt;0</formula>
    </cfRule>
    <cfRule type="expression" dxfId="338" priority="4">
      <formula>F25&lt;0</formula>
    </cfRule>
  </conditionalFormatting>
  <conditionalFormatting sqref="H25:H28">
    <cfRule type="expression" dxfId="337" priority="1">
      <formula>H25&gt;0</formula>
    </cfRule>
    <cfRule type="expression" dxfId="33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5" priority="35">
      <formula>F47&gt;0</formula>
    </cfRule>
    <cfRule type="expression" dxfId="334" priority="36">
      <formula>F47&lt;0</formula>
    </cfRule>
  </conditionalFormatting>
  <conditionalFormatting sqref="Q7">
    <cfRule type="expression" dxfId="333" priority="33">
      <formula>Q7&gt;0</formula>
    </cfRule>
    <cfRule type="expression" dxfId="332" priority="34">
      <formula>Q7&lt;0</formula>
    </cfRule>
  </conditionalFormatting>
  <conditionalFormatting sqref="Q8">
    <cfRule type="expression" dxfId="331" priority="31">
      <formula>Q8&gt;0</formula>
    </cfRule>
    <cfRule type="expression" dxfId="330" priority="32">
      <formula>Q8&lt;0</formula>
    </cfRule>
  </conditionalFormatting>
  <conditionalFormatting sqref="F30:F46">
    <cfRule type="expression" dxfId="329" priority="29">
      <formula>F30&gt;0</formula>
    </cfRule>
    <cfRule type="expression" dxfId="328" priority="30">
      <formula>F30&lt;0</formula>
    </cfRule>
  </conditionalFormatting>
  <conditionalFormatting sqref="H30:H46">
    <cfRule type="expression" dxfId="327" priority="27">
      <formula>H30&gt;0</formula>
    </cfRule>
    <cfRule type="expression" dxfId="326" priority="28">
      <formula>H30&lt;0</formula>
    </cfRule>
  </conditionalFormatting>
  <conditionalFormatting sqref="Q10">
    <cfRule type="expression" dxfId="325" priority="25">
      <formula>Q10&gt;0</formula>
    </cfRule>
    <cfRule type="expression" dxfId="324" priority="26">
      <formula>Q10&lt;0</formula>
    </cfRule>
  </conditionalFormatting>
  <conditionalFormatting sqref="J25:J38">
    <cfRule type="expression" dxfId="323" priority="23">
      <formula>J25&gt;0</formula>
    </cfRule>
    <cfRule type="expression" dxfId="322" priority="24">
      <formula>J25&lt;0</formula>
    </cfRule>
  </conditionalFormatting>
  <conditionalFormatting sqref="K25:K38">
    <cfRule type="expression" dxfId="321" priority="21">
      <formula>K25&gt;0</formula>
    </cfRule>
    <cfRule type="expression" dxfId="320" priority="22">
      <formula>K25&lt;0</formula>
    </cfRule>
  </conditionalFormatting>
  <conditionalFormatting sqref="L25 L38">
    <cfRule type="expression" dxfId="319" priority="19">
      <formula>L25&gt;0</formula>
    </cfRule>
    <cfRule type="expression" dxfId="318" priority="20">
      <formula>L25&lt;0</formula>
    </cfRule>
  </conditionalFormatting>
  <conditionalFormatting sqref="F89:F110">
    <cfRule type="expression" dxfId="317" priority="17">
      <formula>F89&gt;0</formula>
    </cfRule>
    <cfRule type="expression" dxfId="316" priority="18">
      <formula>F89&lt;0</formula>
    </cfRule>
  </conditionalFormatting>
  <conditionalFormatting sqref="H89:H110">
    <cfRule type="expression" dxfId="315" priority="15">
      <formula>H89&gt;0</formula>
    </cfRule>
    <cfRule type="expression" dxfId="314" priority="16">
      <formula>H89&lt;0</formula>
    </cfRule>
  </conditionalFormatting>
  <conditionalFormatting sqref="J89:J102">
    <cfRule type="expression" dxfId="313" priority="13">
      <formula>J89&gt;0</formula>
    </cfRule>
    <cfRule type="expression" dxfId="312" priority="14">
      <formula>J89&lt;0</formula>
    </cfRule>
  </conditionalFormatting>
  <conditionalFormatting sqref="K89:K102">
    <cfRule type="expression" dxfId="311" priority="11">
      <formula>K89&gt;0</formula>
    </cfRule>
    <cfRule type="expression" dxfId="310" priority="12">
      <formula>K89&lt;0</formula>
    </cfRule>
  </conditionalFormatting>
  <conditionalFormatting sqref="L89:L102">
    <cfRule type="expression" dxfId="309" priority="9">
      <formula>L89&gt;0</formula>
    </cfRule>
    <cfRule type="expression" dxfId="308" priority="10">
      <formula>L89&lt;0</formula>
    </cfRule>
  </conditionalFormatting>
  <conditionalFormatting sqref="F25:F29">
    <cfRule type="expression" dxfId="307" priority="7">
      <formula>F25&gt;0</formula>
    </cfRule>
    <cfRule type="expression" dxfId="306" priority="8">
      <formula>F25&lt;0</formula>
    </cfRule>
  </conditionalFormatting>
  <conditionalFormatting sqref="H25:H29">
    <cfRule type="expression" dxfId="305" priority="5">
      <formula>H25&gt;0</formula>
    </cfRule>
    <cfRule type="expression" dxfId="304"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 priority="35">
      <formula>F47&gt;0</formula>
    </cfRule>
    <cfRule type="expression" dxfId="302" priority="36">
      <formula>F47&lt;0</formula>
    </cfRule>
  </conditionalFormatting>
  <conditionalFormatting sqref="Q7">
    <cfRule type="expression" dxfId="301" priority="33">
      <formula>Q7&gt;0</formula>
    </cfRule>
    <cfRule type="expression" dxfId="300" priority="34">
      <formula>Q7&lt;0</formula>
    </cfRule>
  </conditionalFormatting>
  <conditionalFormatting sqref="Q8">
    <cfRule type="expression" dxfId="299" priority="31">
      <formula>Q8&gt;0</formula>
    </cfRule>
    <cfRule type="expression" dxfId="298" priority="32">
      <formula>Q8&lt;0</formula>
    </cfRule>
  </conditionalFormatting>
  <conditionalFormatting sqref="F30:F46">
    <cfRule type="expression" dxfId="297" priority="29">
      <formula>F30&gt;0</formula>
    </cfRule>
    <cfRule type="expression" dxfId="296" priority="30">
      <formula>F30&lt;0</formula>
    </cfRule>
  </conditionalFormatting>
  <conditionalFormatting sqref="H30:H46">
    <cfRule type="expression" dxfId="295" priority="27">
      <formula>H30&gt;0</formula>
    </cfRule>
    <cfRule type="expression" dxfId="294" priority="28">
      <formula>H30&lt;0</formula>
    </cfRule>
  </conditionalFormatting>
  <conditionalFormatting sqref="Q10">
    <cfRule type="expression" dxfId="293" priority="25">
      <formula>Q10&gt;0</formula>
    </cfRule>
    <cfRule type="expression" dxfId="292" priority="26">
      <formula>Q10&lt;0</formula>
    </cfRule>
  </conditionalFormatting>
  <conditionalFormatting sqref="J25:J38">
    <cfRule type="expression" dxfId="291" priority="23">
      <formula>J25&gt;0</formula>
    </cfRule>
    <cfRule type="expression" dxfId="290" priority="24">
      <formula>J25&lt;0</formula>
    </cfRule>
  </conditionalFormatting>
  <conditionalFormatting sqref="K25:K38">
    <cfRule type="expression" dxfId="289" priority="21">
      <formula>K25&gt;0</formula>
    </cfRule>
    <cfRule type="expression" dxfId="288" priority="22">
      <formula>K25&lt;0</formula>
    </cfRule>
  </conditionalFormatting>
  <conditionalFormatting sqref="L25 L38">
    <cfRule type="expression" dxfId="287" priority="19">
      <formula>L25&gt;0</formula>
    </cfRule>
    <cfRule type="expression" dxfId="286" priority="20">
      <formula>L25&lt;0</formula>
    </cfRule>
  </conditionalFormatting>
  <conditionalFormatting sqref="F89:F110">
    <cfRule type="expression" dxfId="285" priority="17">
      <formula>F89&gt;0</formula>
    </cfRule>
    <cfRule type="expression" dxfId="284" priority="18">
      <formula>F89&lt;0</formula>
    </cfRule>
  </conditionalFormatting>
  <conditionalFormatting sqref="H89:H110">
    <cfRule type="expression" dxfId="283" priority="15">
      <formula>H89&gt;0</formula>
    </cfRule>
    <cfRule type="expression" dxfId="282" priority="16">
      <formula>H89&lt;0</formula>
    </cfRule>
  </conditionalFormatting>
  <conditionalFormatting sqref="J89:J102">
    <cfRule type="expression" dxfId="281" priority="13">
      <formula>J89&gt;0</formula>
    </cfRule>
    <cfRule type="expression" dxfId="280" priority="14">
      <formula>J89&lt;0</formula>
    </cfRule>
  </conditionalFormatting>
  <conditionalFormatting sqref="K89:K102">
    <cfRule type="expression" dxfId="279" priority="11">
      <formula>K89&gt;0</formula>
    </cfRule>
    <cfRule type="expression" dxfId="278" priority="12">
      <formula>K89&lt;0</formula>
    </cfRule>
  </conditionalFormatting>
  <conditionalFormatting sqref="L89:L102">
    <cfRule type="expression" dxfId="277" priority="9">
      <formula>L89&gt;0</formula>
    </cfRule>
    <cfRule type="expression" dxfId="276" priority="10">
      <formula>L89&lt;0</formula>
    </cfRule>
  </conditionalFormatting>
  <conditionalFormatting sqref="F25:F29">
    <cfRule type="expression" dxfId="275" priority="7">
      <formula>F25&gt;0</formula>
    </cfRule>
    <cfRule type="expression" dxfId="274" priority="8">
      <formula>F25&lt;0</formula>
    </cfRule>
  </conditionalFormatting>
  <conditionalFormatting sqref="H25:H29">
    <cfRule type="expression" dxfId="273" priority="5">
      <formula>H25&gt;0</formula>
    </cfRule>
    <cfRule type="expression" dxfId="272"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1" priority="3">
      <formula>Q7&gt;0</formula>
    </cfRule>
    <cfRule type="expression" dxfId="270" priority="4">
      <formula>Q7&lt;0</formula>
    </cfRule>
  </conditionalFormatting>
  <conditionalFormatting sqref="Q8">
    <cfRule type="expression" dxfId="269" priority="1">
      <formula>Q8&gt;0</formula>
    </cfRule>
    <cfRule type="expression" dxfId="26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7" priority="13">
      <formula>F21&gt;0</formula>
    </cfRule>
    <cfRule type="expression" dxfId="266" priority="14">
      <formula>F21&lt;0</formula>
    </cfRule>
  </conditionalFormatting>
  <conditionalFormatting sqref="F22">
    <cfRule type="expression" dxfId="265" priority="11">
      <formula>F22&gt;0</formula>
    </cfRule>
    <cfRule type="expression" dxfId="264" priority="12">
      <formula>F22&lt;0</formula>
    </cfRule>
  </conditionalFormatting>
  <conditionalFormatting sqref="F23:F30">
    <cfRule type="expression" dxfId="263" priority="9">
      <formula>F23&gt;0</formula>
    </cfRule>
    <cfRule type="expression" dxfId="262" priority="10">
      <formula>F23&lt;0</formula>
    </cfRule>
  </conditionalFormatting>
  <conditionalFormatting sqref="H21:H31">
    <cfRule type="expression" dxfId="261" priority="7">
      <formula>H21&gt;0</formula>
    </cfRule>
    <cfRule type="expression" dxfId="260" priority="8">
      <formula>H21&lt;0</formula>
    </cfRule>
  </conditionalFormatting>
  <conditionalFormatting sqref="F24">
    <cfRule type="expression" dxfId="259" priority="5">
      <formula>F24&gt;0</formula>
    </cfRule>
    <cfRule type="expression" dxfId="258" priority="6">
      <formula>F24&lt;0</formula>
    </cfRule>
  </conditionalFormatting>
  <conditionalFormatting sqref="Q8">
    <cfRule type="expression" dxfId="257" priority="1">
      <formula>Q8&gt;0</formula>
    </cfRule>
    <cfRule type="expression" dxfId="256" priority="2">
      <formula>Q8&lt;0</formula>
    </cfRule>
  </conditionalFormatting>
  <conditionalFormatting sqref="Q7">
    <cfRule type="expression" dxfId="255" priority="3">
      <formula>Q7&gt;0</formula>
    </cfRule>
    <cfRule type="expression" dxfId="25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3" priority="33">
      <formula>F7&gt;0</formula>
    </cfRule>
    <cfRule type="expression" dxfId="252" priority="34">
      <formula>F7&lt;0</formula>
    </cfRule>
  </conditionalFormatting>
  <conditionalFormatting sqref="Q8">
    <cfRule type="expression" dxfId="251" priority="31">
      <formula>Q8&gt;0</formula>
    </cfRule>
    <cfRule type="expression" dxfId="250" priority="32">
      <formula>Q8&lt;0</formula>
    </cfRule>
  </conditionalFormatting>
  <conditionalFormatting sqref="F114:F135">
    <cfRule type="expression" dxfId="249" priority="25">
      <formula>F114&gt;0</formula>
    </cfRule>
    <cfRule type="expression" dxfId="248" priority="26">
      <formula>F114&lt;0</formula>
    </cfRule>
  </conditionalFormatting>
  <conditionalFormatting sqref="H114:H135">
    <cfRule type="expression" dxfId="247" priority="23">
      <formula>H114&gt;0</formula>
    </cfRule>
    <cfRule type="expression" dxfId="246" priority="24">
      <formula>H114&lt;0</formula>
    </cfRule>
  </conditionalFormatting>
  <conditionalFormatting sqref="Q10">
    <cfRule type="expression" dxfId="245" priority="21">
      <formula>Q10&gt;0</formula>
    </cfRule>
    <cfRule type="expression" dxfId="244" priority="22">
      <formula>Q10&lt;0</formula>
    </cfRule>
  </conditionalFormatting>
  <conditionalFormatting sqref="J31:J44">
    <cfRule type="expression" dxfId="243" priority="19">
      <formula>J31&gt;0</formula>
    </cfRule>
    <cfRule type="expression" dxfId="242" priority="20">
      <formula>J31&lt;0</formula>
    </cfRule>
  </conditionalFormatting>
  <conditionalFormatting sqref="K31:K44">
    <cfRule type="expression" dxfId="241" priority="17">
      <formula>K31&gt;0</formula>
    </cfRule>
    <cfRule type="expression" dxfId="240" priority="18">
      <formula>K31&lt;0</formula>
    </cfRule>
  </conditionalFormatting>
  <conditionalFormatting sqref="L31:L35 L37:L44">
    <cfRule type="expression" dxfId="239" priority="15">
      <formula>L31&gt;0</formula>
    </cfRule>
    <cfRule type="expression" dxfId="238" priority="16">
      <formula>L31&lt;0</formula>
    </cfRule>
  </conditionalFormatting>
  <conditionalFormatting sqref="M31:M44">
    <cfRule type="expression" dxfId="237" priority="13">
      <formula>M31&gt;0</formula>
    </cfRule>
    <cfRule type="expression" dxfId="236" priority="14">
      <formula>M31&lt;0</formula>
    </cfRule>
  </conditionalFormatting>
  <conditionalFormatting sqref="F82 H82">
    <cfRule type="expression" dxfId="235" priority="9">
      <formula>F82&gt;0</formula>
    </cfRule>
    <cfRule type="expression" dxfId="234" priority="10">
      <formula>F82&lt;0</formula>
    </cfRule>
  </conditionalFormatting>
  <conditionalFormatting sqref="F75:F81 H75:H81">
    <cfRule type="expression" dxfId="233" priority="7">
      <formula>F75&gt;0</formula>
    </cfRule>
    <cfRule type="expression" dxfId="232" priority="8">
      <formula>F75&lt;0</formula>
    </cfRule>
  </conditionalFormatting>
  <conditionalFormatting sqref="F71:F74 H71:H74">
    <cfRule type="expression" dxfId="231" priority="5">
      <formula>F71&gt;0</formula>
    </cfRule>
    <cfRule type="expression" dxfId="230" priority="6">
      <formula>F71&lt;0</formula>
    </cfRule>
  </conditionalFormatting>
  <conditionalFormatting sqref="F86 H84:H86">
    <cfRule type="expression" dxfId="229" priority="3">
      <formula>F84&gt;0</formula>
    </cfRule>
    <cfRule type="expression" dxfId="228" priority="4">
      <formula>F84&lt;0</formula>
    </cfRule>
  </conditionalFormatting>
  <conditionalFormatting sqref="J86">
    <cfRule type="expression" dxfId="227" priority="1">
      <formula>J86&gt;0</formula>
    </cfRule>
    <cfRule type="expression" dxfId="22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48.91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5869.2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2303.0199999999995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698.43999999999778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0.13507492128816601</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3.5166632590472299E-2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10.820796460176991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53.801000000000002</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53.311900000000001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52.822800000000001</v>
      </c>
      <c r="W19" s="2"/>
      <c r="X19" s="132"/>
      <c r="AD19" s="180"/>
      <c r="AG19" s="180"/>
    </row>
    <row r="20" spans="1:33" x14ac:dyDescent="0.25">
      <c r="P20" s="79">
        <v>1.07</v>
      </c>
      <c r="Q20" s="79">
        <f t="shared" si="2"/>
        <v>52.3337</v>
      </c>
      <c r="W20" s="2"/>
      <c r="X20" s="132"/>
    </row>
    <row r="21" spans="1:33" x14ac:dyDescent="0.25">
      <c r="P21" s="79">
        <v>1.06</v>
      </c>
      <c r="Q21" s="79">
        <f t="shared" si="2"/>
        <v>51.8446</v>
      </c>
      <c r="W21" s="2"/>
      <c r="X21" s="132"/>
      <c r="AD21" s="180"/>
      <c r="AG21" s="180"/>
    </row>
    <row r="22" spans="1:33" x14ac:dyDescent="0.25">
      <c r="P22" s="79">
        <v>1.05</v>
      </c>
      <c r="Q22" s="79">
        <f t="shared" si="2"/>
        <v>51.355499999999999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50.866399999999999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50.377299999999998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49.888199999999998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49.399099999999997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48.91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48.420899999999996</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47.931799999999996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47.442699999999995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46.953599999999994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46.464499999999994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45.975399999999993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45.4863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44.997199999999999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44.508099999999999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44.018999999999998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5" priority="81">
      <formula>J8&gt;0</formula>
    </cfRule>
    <cfRule type="expression" dxfId="224" priority="82">
      <formula>J8&lt;0</formula>
    </cfRule>
  </conditionalFormatting>
  <conditionalFormatting sqref="Q7">
    <cfRule type="expression" dxfId="223" priority="83">
      <formula>Q7&gt;0</formula>
    </cfRule>
    <cfRule type="expression" dxfId="222" priority="84">
      <formula>Q7&lt;0</formula>
    </cfRule>
  </conditionalFormatting>
  <conditionalFormatting sqref="M73">
    <cfRule type="expression" dxfId="221" priority="71">
      <formula>M73&gt;0</formula>
    </cfRule>
    <cfRule type="expression" dxfId="220" priority="72">
      <formula>M73&lt;0</formula>
    </cfRule>
  </conditionalFormatting>
  <conditionalFormatting sqref="M73">
    <cfRule type="expression" dxfId="219" priority="73">
      <formula>M73&gt;0</formula>
    </cfRule>
    <cfRule type="expression" dxfId="218" priority="74">
      <formula>M73&lt;0</formula>
    </cfRule>
  </conditionalFormatting>
  <conditionalFormatting sqref="F24:F58">
    <cfRule type="expression" dxfId="217" priority="59">
      <formula>F24&gt;0</formula>
    </cfRule>
    <cfRule type="expression" dxfId="216" priority="60">
      <formula>F24&lt;0</formula>
    </cfRule>
  </conditionalFormatting>
  <conditionalFormatting sqref="F24:F58">
    <cfRule type="expression" dxfId="215" priority="61">
      <formula>F24&gt;0</formula>
    </cfRule>
    <cfRule type="expression" dxfId="214" priority="62">
      <formula>F24&lt;0</formula>
    </cfRule>
  </conditionalFormatting>
  <conditionalFormatting sqref="H24:H58">
    <cfRule type="expression" dxfId="213" priority="57">
      <formula>H24&gt;0</formula>
    </cfRule>
    <cfRule type="expression" dxfId="21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1" priority="11">
      <formula>J59&gt;0</formula>
    </cfRule>
    <cfRule type="expression" dxfId="210" priority="12">
      <formula>J59&lt;0</formula>
    </cfRule>
  </conditionalFormatting>
  <conditionalFormatting sqref="F59:F66">
    <cfRule type="expression" dxfId="209" priority="7">
      <formula>F59&gt;0</formula>
    </cfRule>
    <cfRule type="expression" dxfId="208" priority="8">
      <formula>F59&lt;0</formula>
    </cfRule>
  </conditionalFormatting>
  <conditionalFormatting sqref="F59:F66">
    <cfRule type="expression" dxfId="207" priority="9">
      <formula>F59&gt;0</formula>
    </cfRule>
    <cfRule type="expression" dxfId="206" priority="10">
      <formula>F59&lt;0</formula>
    </cfRule>
  </conditionalFormatting>
  <conditionalFormatting sqref="H59:H66">
    <cfRule type="expression" dxfId="205" priority="5">
      <formula>H59&gt;0</formula>
    </cfRule>
    <cfRule type="expression" dxfId="204" priority="6">
      <formula>H59&lt;0</formula>
    </cfRule>
  </conditionalFormatting>
  <conditionalFormatting sqref="J62:J66">
    <cfRule type="expression" dxfId="203" priority="3">
      <formula>J62&gt;0</formula>
    </cfRule>
    <cfRule type="expression" dxfId="202" priority="4">
      <formula>J62&lt;0</formula>
    </cfRule>
  </conditionalFormatting>
  <conditionalFormatting sqref="J67:J68">
    <cfRule type="expression" dxfId="201" priority="1">
      <formula>J67&gt;0</formula>
    </cfRule>
    <cfRule type="expression" dxfId="200"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35.89</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10767</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-2486.9500000000116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-2486.9500000000116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-0.18763840213672223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5.0710504318751744E-2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7.8021739130434788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39.479000000000006</v>
      </c>
    </row>
    <row r="18" spans="1:20" x14ac:dyDescent="0.25">
      <c r="B18" s="70">
        <v>43682</v>
      </c>
      <c r="C18" s="7">
        <v>100</v>
      </c>
      <c r="D18" s="43">
        <v>35.200000000000003</v>
      </c>
      <c r="E18" s="43">
        <v>0</v>
      </c>
      <c r="F18" s="43">
        <f t="shared" si="0"/>
        <v>3520.0000000000005</v>
      </c>
      <c r="H18" s="68"/>
      <c r="O18" s="79">
        <v>1.0900000000000001</v>
      </c>
      <c r="P18" s="79">
        <f t="shared" ref="P18:P37" si="2">O18*$Q$4</f>
        <v>39.120100000000001</v>
      </c>
      <c r="T18" s="1"/>
    </row>
    <row r="19" spans="1:20" x14ac:dyDescent="0.25">
      <c r="O19" s="79">
        <v>1.08</v>
      </c>
      <c r="P19" s="79">
        <f t="shared" si="2"/>
        <v>38.761200000000002</v>
      </c>
    </row>
    <row r="20" spans="1:20" x14ac:dyDescent="0.25">
      <c r="C20" s="4"/>
      <c r="D20" s="3"/>
      <c r="E20" s="3"/>
      <c r="F20" s="3"/>
      <c r="H20" s="68"/>
      <c r="O20" s="79">
        <v>1.07</v>
      </c>
      <c r="P20" s="79">
        <f t="shared" si="2"/>
        <v>38.402300000000004</v>
      </c>
    </row>
    <row r="21" spans="1:20" x14ac:dyDescent="0.25">
      <c r="O21" s="79">
        <v>1.06</v>
      </c>
      <c r="P21" s="79">
        <f t="shared" si="2"/>
        <v>38.043400000000005</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37.6845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37.325600000000001</v>
      </c>
    </row>
    <row r="24" spans="1:20" x14ac:dyDescent="0.25">
      <c r="O24" s="79">
        <v>1.03</v>
      </c>
      <c r="P24" s="79">
        <f t="shared" si="2"/>
        <v>36.966700000000003</v>
      </c>
    </row>
    <row r="25" spans="1:20" x14ac:dyDescent="0.25">
      <c r="O25" s="79">
        <v>1.02</v>
      </c>
      <c r="P25" s="79">
        <f t="shared" si="2"/>
        <v>36.607800000000005</v>
      </c>
    </row>
    <row r="26" spans="1:20" x14ac:dyDescent="0.25">
      <c r="O26" s="79">
        <v>1.01</v>
      </c>
      <c r="P26" s="79">
        <f t="shared" si="2"/>
        <v>36.248899999999999</v>
      </c>
    </row>
    <row r="27" spans="1:20" x14ac:dyDescent="0.25">
      <c r="O27" s="79">
        <v>1</v>
      </c>
      <c r="P27" s="79">
        <f t="shared" si="2"/>
        <v>35.89</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35.531100000000002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35.172199999999997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34.813299999999998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34.4544</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34.095500000000001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33.736599999999996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33.377700000000004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33.018799999999999</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32.6599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32.301000000000002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9" priority="41">
      <formula>F7&gt;0</formula>
    </cfRule>
    <cfRule type="expression" dxfId="198" priority="42">
      <formula>F7&lt;0</formula>
    </cfRule>
  </conditionalFormatting>
  <conditionalFormatting sqref="Q8">
    <cfRule type="expression" dxfId="197" priority="39">
      <formula>Q8&gt;0</formula>
    </cfRule>
    <cfRule type="expression" dxfId="196" priority="40">
      <formula>Q8&lt;0</formula>
    </cfRule>
  </conditionalFormatting>
  <conditionalFormatting sqref="Q10">
    <cfRule type="expression" dxfId="195" priority="33">
      <formula>Q10&gt;0</formula>
    </cfRule>
    <cfRule type="expression" dxfId="194" priority="34">
      <formula>Q10&lt;0</formula>
    </cfRule>
  </conditionalFormatting>
  <conditionalFormatting sqref="J29:J43">
    <cfRule type="expression" dxfId="193" priority="31">
      <formula>J29&gt;0</formula>
    </cfRule>
    <cfRule type="expression" dxfId="192" priority="32">
      <formula>J29&lt;0</formula>
    </cfRule>
  </conditionalFormatting>
  <conditionalFormatting sqref="K29:K40">
    <cfRule type="expression" dxfId="191" priority="29">
      <formula>K29&gt;0</formula>
    </cfRule>
    <cfRule type="expression" dxfId="190" priority="30">
      <formula>K29&lt;0</formula>
    </cfRule>
  </conditionalFormatting>
  <conditionalFormatting sqref="L29">
    <cfRule type="expression" dxfId="189" priority="27">
      <formula>L29&gt;0</formula>
    </cfRule>
    <cfRule type="expression" dxfId="188" priority="28">
      <formula>L29&lt;0</formula>
    </cfRule>
  </conditionalFormatting>
  <conditionalFormatting sqref="F103:F124">
    <cfRule type="expression" dxfId="187" priority="25">
      <formula>F103&gt;0</formula>
    </cfRule>
    <cfRule type="expression" dxfId="186" priority="26">
      <formula>F103&lt;0</formula>
    </cfRule>
  </conditionalFormatting>
  <conditionalFormatting sqref="H103:H124">
    <cfRule type="expression" dxfId="185" priority="23">
      <formula>H103&gt;0</formula>
    </cfRule>
    <cfRule type="expression" dxfId="184" priority="24">
      <formula>H103&lt;0</formula>
    </cfRule>
  </conditionalFormatting>
  <conditionalFormatting sqref="J103:J116">
    <cfRule type="expression" dxfId="183" priority="21">
      <formula>J103&gt;0</formula>
    </cfRule>
    <cfRule type="expression" dxfId="182" priority="22">
      <formula>J103&lt;0</formula>
    </cfRule>
  </conditionalFormatting>
  <conditionalFormatting sqref="K103:K116">
    <cfRule type="expression" dxfId="181" priority="19">
      <formula>K103&gt;0</formula>
    </cfRule>
    <cfRule type="expression" dxfId="180" priority="20">
      <formula>K103&lt;0</formula>
    </cfRule>
  </conditionalFormatting>
  <conditionalFormatting sqref="L103:L116">
    <cfRule type="expression" dxfId="179" priority="17">
      <formula>L103&gt;0</formula>
    </cfRule>
    <cfRule type="expression" dxfId="178" priority="18">
      <formula>L103&lt;0</formula>
    </cfRule>
  </conditionalFormatting>
  <conditionalFormatting sqref="F29:F33">
    <cfRule type="expression" dxfId="177" priority="15">
      <formula>F29&gt;0</formula>
    </cfRule>
    <cfRule type="expression" dxfId="176" priority="16">
      <formula>F29&lt;0</formula>
    </cfRule>
  </conditionalFormatting>
  <conditionalFormatting sqref="H29:H33">
    <cfRule type="expression" dxfId="175" priority="13">
      <formula>H29&gt;0</formula>
    </cfRule>
    <cfRule type="expression" dxfId="174" priority="14">
      <formula>H29&lt;0</formula>
    </cfRule>
  </conditionalFormatting>
  <conditionalFormatting sqref="H66:H69 F66:F69">
    <cfRule type="expression" dxfId="173" priority="7">
      <formula>F66&gt;0</formula>
    </cfRule>
    <cfRule type="expression" dxfId="172" priority="8">
      <formula>F66&lt;0</formula>
    </cfRule>
  </conditionalFormatting>
  <conditionalFormatting sqref="H74:H75 F74:F75">
    <cfRule type="expression" dxfId="171" priority="5">
      <formula>F74&gt;0</formula>
    </cfRule>
    <cfRule type="expression" dxfId="170" priority="6">
      <formula>F74&lt;0</formula>
    </cfRule>
  </conditionalFormatting>
  <conditionalFormatting sqref="H72:H73 F72:F73">
    <cfRule type="expression" dxfId="169" priority="3">
      <formula>F72&gt;0</formula>
    </cfRule>
    <cfRule type="expression" dxfId="168" priority="4">
      <formula>F72&lt;0</formula>
    </cfRule>
  </conditionalFormatting>
  <conditionalFormatting sqref="H70:H71 F70:F71">
    <cfRule type="expression" dxfId="167" priority="1">
      <formula>F70&gt;0</formula>
    </cfRule>
    <cfRule type="expression" dxfId="166"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5" priority="35">
      <formula>F47&gt;0</formula>
    </cfRule>
    <cfRule type="expression" dxfId="164" priority="36">
      <formula>F47&lt;0</formula>
    </cfRule>
  </conditionalFormatting>
  <conditionalFormatting sqref="Q7">
    <cfRule type="expression" dxfId="163" priority="33">
      <formula>Q7&gt;0</formula>
    </cfRule>
    <cfRule type="expression" dxfId="162" priority="34">
      <formula>Q7&lt;0</formula>
    </cfRule>
  </conditionalFormatting>
  <conditionalFormatting sqref="Q8">
    <cfRule type="expression" dxfId="161" priority="31">
      <formula>Q8&gt;0</formula>
    </cfRule>
    <cfRule type="expression" dxfId="160" priority="32">
      <formula>Q8&lt;0</formula>
    </cfRule>
  </conditionalFormatting>
  <conditionalFormatting sqref="F30:F46">
    <cfRule type="expression" dxfId="159" priority="29">
      <formula>F30&gt;0</formula>
    </cfRule>
    <cfRule type="expression" dxfId="158" priority="30">
      <formula>F30&lt;0</formula>
    </cfRule>
  </conditionalFormatting>
  <conditionalFormatting sqref="H30:H46">
    <cfRule type="expression" dxfId="157" priority="27">
      <formula>H30&gt;0</formula>
    </cfRule>
    <cfRule type="expression" dxfId="156" priority="28">
      <formula>H30&lt;0</formula>
    </cfRule>
  </conditionalFormatting>
  <conditionalFormatting sqref="Q10">
    <cfRule type="expression" dxfId="155" priority="25">
      <formula>Q10&gt;0</formula>
    </cfRule>
    <cfRule type="expression" dxfId="154" priority="26">
      <formula>Q10&lt;0</formula>
    </cfRule>
  </conditionalFormatting>
  <conditionalFormatting sqref="J25:J38">
    <cfRule type="expression" dxfId="153" priority="23">
      <formula>J25&gt;0</formula>
    </cfRule>
    <cfRule type="expression" dxfId="152" priority="24">
      <formula>J25&lt;0</formula>
    </cfRule>
  </conditionalFormatting>
  <conditionalFormatting sqref="K25:K38">
    <cfRule type="expression" dxfId="151" priority="21">
      <formula>K25&gt;0</formula>
    </cfRule>
    <cfRule type="expression" dxfId="150" priority="22">
      <formula>K25&lt;0</formula>
    </cfRule>
  </conditionalFormatting>
  <conditionalFormatting sqref="L25 L38">
    <cfRule type="expression" dxfId="149" priority="19">
      <formula>L25&gt;0</formula>
    </cfRule>
    <cfRule type="expression" dxfId="148" priority="20">
      <formula>L25&lt;0</formula>
    </cfRule>
  </conditionalFormatting>
  <conditionalFormatting sqref="F89:F110">
    <cfRule type="expression" dxfId="147" priority="17">
      <formula>F89&gt;0</formula>
    </cfRule>
    <cfRule type="expression" dxfId="146" priority="18">
      <formula>F89&lt;0</formula>
    </cfRule>
  </conditionalFormatting>
  <conditionalFormatting sqref="H89:H110">
    <cfRule type="expression" dxfId="145" priority="15">
      <formula>H89&gt;0</formula>
    </cfRule>
    <cfRule type="expression" dxfId="144" priority="16">
      <formula>H89&lt;0</formula>
    </cfRule>
  </conditionalFormatting>
  <conditionalFormatting sqref="J89:J102">
    <cfRule type="expression" dxfId="143" priority="13">
      <formula>J89&gt;0</formula>
    </cfRule>
    <cfRule type="expression" dxfId="142" priority="14">
      <formula>J89&lt;0</formula>
    </cfRule>
  </conditionalFormatting>
  <conditionalFormatting sqref="K89:K102">
    <cfRule type="expression" dxfId="141" priority="11">
      <formula>K89&gt;0</formula>
    </cfRule>
    <cfRule type="expression" dxfId="140" priority="12">
      <formula>K89&lt;0</formula>
    </cfRule>
  </conditionalFormatting>
  <conditionalFormatting sqref="L89:L102">
    <cfRule type="expression" dxfId="139" priority="9">
      <formula>L89&gt;0</formula>
    </cfRule>
    <cfRule type="expression" dxfId="138" priority="10">
      <formula>L89&lt;0</formula>
    </cfRule>
  </conditionalFormatting>
  <conditionalFormatting sqref="F29 F25:F27">
    <cfRule type="expression" dxfId="137" priority="7">
      <formula>F25&gt;0</formula>
    </cfRule>
    <cfRule type="expression" dxfId="136" priority="8">
      <formula>F25&lt;0</formula>
    </cfRule>
  </conditionalFormatting>
  <conditionalFormatting sqref="H25:H29">
    <cfRule type="expression" dxfId="135" priority="5">
      <formula>H25&gt;0</formula>
    </cfRule>
    <cfRule type="expression" dxfId="134" priority="6">
      <formula>H25&lt;0</formula>
    </cfRule>
  </conditionalFormatting>
  <conditionalFormatting sqref="F28">
    <cfRule type="expression" dxfId="133" priority="3">
      <formula>F28&gt;0</formula>
    </cfRule>
    <cfRule type="expression" dxfId="1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23.71</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9484</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-243.34000000000015</v>
      </c>
      <c r="R7">
        <v>200</v>
      </c>
      <c r="T7" s="1"/>
    </row>
    <row r="8" spans="1:21" x14ac:dyDescent="0.25">
      <c r="B8" s="70"/>
      <c r="C8" s="4"/>
      <c r="D8" s="3"/>
      <c r="E8" s="3"/>
      <c r="F8" s="3"/>
      <c r="G8" s="70"/>
      <c r="H8" s="159"/>
      <c r="I8" s="3"/>
      <c r="J8" s="3"/>
      <c r="K8" s="3"/>
      <c r="L8" s="4"/>
      <c r="M8" s="4"/>
      <c r="O8" s="11" t="s">
        <v>179</v>
      </c>
      <c r="P8" s="33"/>
      <c r="Q8" s="2">
        <f>K18+M18-F18+Q2*Q4</f>
        <v>-243.34000000000015</v>
      </c>
    </row>
    <row r="9" spans="1:21" x14ac:dyDescent="0.25">
      <c r="B9" s="4"/>
      <c r="C9" s="4"/>
      <c r="D9" s="3"/>
      <c r="E9" s="3"/>
      <c r="F9" s="3"/>
      <c r="G9" s="4"/>
      <c r="H9" s="159"/>
      <c r="I9" s="3"/>
      <c r="J9" s="3"/>
      <c r="K9" s="3"/>
      <c r="L9" s="4"/>
      <c r="M9" s="4"/>
      <c r="O9" s="11" t="s">
        <v>204</v>
      </c>
      <c r="Q9" s="132">
        <f>IF(Q2=0, 0, Q8/Q6)</f>
        <v>-2.5016088673779281E-2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26.081000000000003</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25.843900000000001</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25.606800000000003</v>
      </c>
    </row>
    <row r="20" spans="1:16" x14ac:dyDescent="0.25">
      <c r="O20" s="79">
        <v>1.07</v>
      </c>
      <c r="P20" s="79">
        <f t="shared" si="0"/>
        <v>25.369700000000002</v>
      </c>
    </row>
    <row r="21" spans="1:16" x14ac:dyDescent="0.25">
      <c r="O21" s="79">
        <v>1.06</v>
      </c>
      <c r="P21" s="79">
        <f t="shared" si="0"/>
        <v>25.132600000000004</v>
      </c>
    </row>
    <row r="22" spans="1:16" x14ac:dyDescent="0.25">
      <c r="O22" s="79">
        <v>1.05</v>
      </c>
      <c r="P22" s="79">
        <f t="shared" si="0"/>
        <v>24.895500000000002</v>
      </c>
    </row>
    <row r="23" spans="1:16" x14ac:dyDescent="0.25">
      <c r="O23" s="79">
        <v>1.04</v>
      </c>
      <c r="P23" s="79">
        <f t="shared" si="0"/>
        <v>24.6584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24.421300000000002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24.184200000000001</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23.947100000000002</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23.71</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23.472899999999999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23.235800000000001</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22.998699999999999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22.761600000000001</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22.5245</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22.287399999999998</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22.050300000000004</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21.813200000000002</v>
      </c>
    </row>
    <row r="36" spans="2:17" x14ac:dyDescent="0.25">
      <c r="B36" s="162"/>
      <c r="C36" s="10"/>
      <c r="D36" s="39"/>
      <c r="E36" s="39"/>
      <c r="F36" s="39"/>
      <c r="G36" s="39"/>
      <c r="H36" s="177"/>
      <c r="I36" s="39"/>
      <c r="J36" s="39"/>
      <c r="K36" s="39"/>
      <c r="L36" s="39"/>
      <c r="O36" s="79">
        <v>0.91</v>
      </c>
      <c r="P36" s="79">
        <f t="shared" si="0"/>
        <v>21.5761</v>
      </c>
    </row>
    <row r="37" spans="2:17" x14ac:dyDescent="0.25">
      <c r="B37" s="162"/>
      <c r="C37" s="10"/>
      <c r="D37" s="39"/>
      <c r="E37" s="39"/>
      <c r="F37" s="39"/>
      <c r="G37" s="39"/>
      <c r="H37" s="177"/>
      <c r="I37" s="39"/>
      <c r="J37" s="39"/>
      <c r="K37" s="39"/>
      <c r="L37" s="39"/>
      <c r="O37" s="79">
        <v>0.9</v>
      </c>
      <c r="P37" s="79">
        <f t="shared" si="0"/>
        <v>21.339000000000002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1" priority="43">
      <formula>F54&gt;0</formula>
    </cfRule>
    <cfRule type="expression" dxfId="130" priority="44">
      <formula>F54&lt;0</formula>
    </cfRule>
  </conditionalFormatting>
  <conditionalFormatting sqref="Q7">
    <cfRule type="expression" dxfId="129" priority="41">
      <formula>Q7&gt;0</formula>
    </cfRule>
    <cfRule type="expression" dxfId="128" priority="42">
      <formula>Q7&lt;0</formula>
    </cfRule>
  </conditionalFormatting>
  <conditionalFormatting sqref="Q8">
    <cfRule type="expression" dxfId="127" priority="39">
      <formula>Q8&gt;0</formula>
    </cfRule>
    <cfRule type="expression" dxfId="126" priority="40">
      <formula>Q8&lt;0</formula>
    </cfRule>
  </conditionalFormatting>
  <conditionalFormatting sqref="F33:F36 F38:F53">
    <cfRule type="expression" dxfId="125" priority="37">
      <formula>F33&gt;0</formula>
    </cfRule>
    <cfRule type="expression" dxfId="124" priority="38">
      <formula>F33&lt;0</formula>
    </cfRule>
  </conditionalFormatting>
  <conditionalFormatting sqref="H33:H36 H38:H53">
    <cfRule type="expression" dxfId="123" priority="35">
      <formula>H33&gt;0</formula>
    </cfRule>
    <cfRule type="expression" dxfId="122" priority="36">
      <formula>H33&lt;0</formula>
    </cfRule>
  </conditionalFormatting>
  <conditionalFormatting sqref="Q10">
    <cfRule type="expression" dxfId="121" priority="33">
      <formula>Q10&gt;0</formula>
    </cfRule>
    <cfRule type="expression" dxfId="120" priority="34">
      <formula>Q10&lt;0</formula>
    </cfRule>
  </conditionalFormatting>
  <conditionalFormatting sqref="J25:J37">
    <cfRule type="expression" dxfId="119" priority="31">
      <formula>J25&gt;0</formula>
    </cfRule>
    <cfRule type="expression" dxfId="118" priority="32">
      <formula>J25&lt;0</formula>
    </cfRule>
  </conditionalFormatting>
  <conditionalFormatting sqref="K25:K38">
    <cfRule type="expression" dxfId="117" priority="29">
      <formula>K25&gt;0</formula>
    </cfRule>
    <cfRule type="expression" dxfId="116" priority="30">
      <formula>K25&lt;0</formula>
    </cfRule>
  </conditionalFormatting>
  <conditionalFormatting sqref="L25">
    <cfRule type="expression" dxfId="115" priority="27">
      <formula>L25&gt;0</formula>
    </cfRule>
    <cfRule type="expression" dxfId="114" priority="28">
      <formula>L25&lt;0</formula>
    </cfRule>
  </conditionalFormatting>
  <conditionalFormatting sqref="F89:F110">
    <cfRule type="expression" dxfId="113" priority="25">
      <formula>F89&gt;0</formula>
    </cfRule>
    <cfRule type="expression" dxfId="112" priority="26">
      <formula>F89&lt;0</formula>
    </cfRule>
  </conditionalFormatting>
  <conditionalFormatting sqref="H89:H110">
    <cfRule type="expression" dxfId="111" priority="23">
      <formula>H89&gt;0</formula>
    </cfRule>
    <cfRule type="expression" dxfId="110" priority="24">
      <formula>H89&lt;0</formula>
    </cfRule>
  </conditionalFormatting>
  <conditionalFormatting sqref="J89:J102">
    <cfRule type="expression" dxfId="109" priority="21">
      <formula>J89&gt;0</formula>
    </cfRule>
    <cfRule type="expression" dxfId="108" priority="22">
      <formula>J89&lt;0</formula>
    </cfRule>
  </conditionalFormatting>
  <conditionalFormatting sqref="K89:K102">
    <cfRule type="expression" dxfId="107" priority="19">
      <formula>K89&gt;0</formula>
    </cfRule>
    <cfRule type="expression" dxfId="106" priority="20">
      <formula>K89&lt;0</formula>
    </cfRule>
  </conditionalFormatting>
  <conditionalFormatting sqref="L89:L102">
    <cfRule type="expression" dxfId="105" priority="17">
      <formula>L89&gt;0</formula>
    </cfRule>
    <cfRule type="expression" dxfId="104" priority="18">
      <formula>L89&lt;0</formula>
    </cfRule>
  </conditionalFormatting>
  <conditionalFormatting sqref="F29:F32">
    <cfRule type="expression" dxfId="103" priority="15">
      <formula>F29&gt;0</formula>
    </cfRule>
    <cfRule type="expression" dxfId="102" priority="16">
      <formula>F29&lt;0</formula>
    </cfRule>
  </conditionalFormatting>
  <conditionalFormatting sqref="H29:H32">
    <cfRule type="expression" dxfId="101" priority="13">
      <formula>H29&gt;0</formula>
    </cfRule>
    <cfRule type="expression" dxfId="100" priority="14">
      <formula>H29&lt;0</formula>
    </cfRule>
  </conditionalFormatting>
  <conditionalFormatting sqref="F25:F28">
    <cfRule type="expression" dxfId="99" priority="11">
      <formula>F25&gt;0</formula>
    </cfRule>
    <cfRule type="expression" dxfId="98" priority="12">
      <formula>F25&lt;0</formula>
    </cfRule>
  </conditionalFormatting>
  <conditionalFormatting sqref="H25:H28">
    <cfRule type="expression" dxfId="97" priority="9">
      <formula>H25&gt;0</formula>
    </cfRule>
    <cfRule type="expression" dxfId="96" priority="10">
      <formula>H25&lt;0</formula>
    </cfRule>
  </conditionalFormatting>
  <conditionalFormatting sqref="F37">
    <cfRule type="expression" dxfId="95" priority="7">
      <formula>F37&gt;0</formula>
    </cfRule>
    <cfRule type="expression" dxfId="94" priority="8">
      <formula>F37&lt;0</formula>
    </cfRule>
  </conditionalFormatting>
  <conditionalFormatting sqref="H37">
    <cfRule type="expression" dxfId="93" priority="5">
      <formula>H37&gt;0</formula>
    </cfRule>
    <cfRule type="expression" dxfId="92" priority="6">
      <formula>H37&lt;0</formula>
    </cfRule>
  </conditionalFormatting>
  <conditionalFormatting sqref="J49">
    <cfRule type="expression" dxfId="91" priority="3">
      <formula>J49&gt;0</formula>
    </cfRule>
    <cfRule type="expression" dxfId="90" priority="4">
      <formula>J49&lt;0</formula>
    </cfRule>
  </conditionalFormatting>
  <conditionalFormatting sqref="J38:J48">
    <cfRule type="expression" dxfId="89" priority="1">
      <formula>J38&gt;0</formula>
    </cfRule>
    <cfRule type="expression" dxfId="88"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7" priority="5">
      <formula>F21&gt;0</formula>
    </cfRule>
    <cfRule type="expression" dxfId="86" priority="6">
      <formula>F21&lt;0</formula>
    </cfRule>
  </conditionalFormatting>
  <conditionalFormatting sqref="Q8">
    <cfRule type="expression" dxfId="85" priority="1">
      <formula>Q8&gt;0</formula>
    </cfRule>
    <cfRule type="expression" dxfId="84" priority="2">
      <formula>Q8&lt;0</formula>
    </cfRule>
  </conditionalFormatting>
  <conditionalFormatting sqref="Q7">
    <cfRule type="expression" dxfId="83" priority="3">
      <formula>Q7&gt;0</formula>
    </cfRule>
    <cfRule type="expression" dxfId="8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1" priority="59">
      <formula>F31&gt;0</formula>
    </cfRule>
    <cfRule type="expression" dxfId="80" priority="60">
      <formula>F31&lt;0</formula>
    </cfRule>
  </conditionalFormatting>
  <conditionalFormatting sqref="Q8">
    <cfRule type="expression" dxfId="79" priority="53">
      <formula>Q8&gt;0</formula>
    </cfRule>
    <cfRule type="expression" dxfId="78" priority="54">
      <formula>Q8&lt;0</formula>
    </cfRule>
  </conditionalFormatting>
  <conditionalFormatting sqref="Q7">
    <cfRule type="expression" dxfId="77" priority="55">
      <formula>Q7&gt;0</formula>
    </cfRule>
    <cfRule type="expression" dxfId="76" priority="56">
      <formula>Q7&lt;0</formula>
    </cfRule>
  </conditionalFormatting>
  <conditionalFormatting sqref="M101">
    <cfRule type="expression" dxfId="75" priority="51">
      <formula>M101&gt;0</formula>
    </cfRule>
    <cfRule type="expression" dxfId="74" priority="52">
      <formula>M101&lt;0</formula>
    </cfRule>
  </conditionalFormatting>
  <conditionalFormatting sqref="J45">
    <cfRule type="expression" dxfId="73" priority="49">
      <formula>J45&gt;0</formula>
    </cfRule>
    <cfRule type="expression" dxfId="72" priority="50">
      <formula>J45&lt;0</formula>
    </cfRule>
  </conditionalFormatting>
  <conditionalFormatting sqref="J46:J58 J59:K65 K69:K71 K66:K67">
    <cfRule type="expression" dxfId="71" priority="47">
      <formula>J46&gt;0</formula>
    </cfRule>
    <cfRule type="expression" dxfId="70" priority="48">
      <formula>J46&lt;0</formula>
    </cfRule>
  </conditionalFormatting>
  <conditionalFormatting sqref="Q10">
    <cfRule type="expression" dxfId="69" priority="45">
      <formula>Q10&gt;0</formula>
    </cfRule>
    <cfRule type="expression" dxfId="68" priority="46">
      <formula>Q10&lt;0</formula>
    </cfRule>
  </conditionalFormatting>
  <conditionalFormatting sqref="Q9">
    <cfRule type="expression" dxfId="67" priority="43">
      <formula>Q9&gt;0</formula>
    </cfRule>
    <cfRule type="expression" dxfId="66" priority="44">
      <formula>Q9&lt;0</formula>
    </cfRule>
  </conditionalFormatting>
  <conditionalFormatting sqref="F68 H68">
    <cfRule type="expression" dxfId="65" priority="41">
      <formula>F68&gt;0</formula>
    </cfRule>
    <cfRule type="expression" dxfId="64" priority="42">
      <formula>F68&lt;0</formula>
    </cfRule>
  </conditionalFormatting>
  <conditionalFormatting sqref="K68">
    <cfRule type="expression" dxfId="63" priority="39">
      <formula>K68&gt;0</formula>
    </cfRule>
    <cfRule type="expression" dxfId="62" priority="40">
      <formula>K68&lt;0</formula>
    </cfRule>
  </conditionalFormatting>
  <conditionalFormatting sqref="F69 H69">
    <cfRule type="expression" dxfId="61" priority="37">
      <formula>F69&gt;0</formula>
    </cfRule>
    <cfRule type="expression" dxfId="60" priority="38">
      <formula>F69&lt;0</formula>
    </cfRule>
  </conditionalFormatting>
  <conditionalFormatting sqref="F70:F72 H70:H72">
    <cfRule type="expression" dxfId="59" priority="33">
      <formula>F70&gt;0</formula>
    </cfRule>
    <cfRule type="expression" dxfId="58" priority="34">
      <formula>F70&lt;0</formula>
    </cfRule>
  </conditionalFormatting>
  <conditionalFormatting sqref="L59:L63">
    <cfRule type="expression" dxfId="57" priority="29">
      <formula>L59&gt;0</formula>
    </cfRule>
    <cfRule type="expression" dxfId="56" priority="30">
      <formula>L59&lt;0</formula>
    </cfRule>
  </conditionalFormatting>
  <conditionalFormatting sqref="F73:F75 H73:H75">
    <cfRule type="expression" dxfId="55" priority="25">
      <formula>F73&gt;0</formula>
    </cfRule>
    <cfRule type="expression" dxfId="54" priority="26">
      <formula>F73&lt;0</formula>
    </cfRule>
  </conditionalFormatting>
  <conditionalFormatting sqref="K72:K73">
    <cfRule type="expression" dxfId="53" priority="23">
      <formula>K72&gt;0</formula>
    </cfRule>
    <cfRule type="expression" dxfId="52" priority="24">
      <formula>K72&lt;0</formula>
    </cfRule>
  </conditionalFormatting>
  <conditionalFormatting sqref="K77">
    <cfRule type="expression" dxfId="51" priority="19">
      <formula>K77&gt;0</formula>
    </cfRule>
    <cfRule type="expression" dxfId="50" priority="20">
      <formula>K77&lt;0</formula>
    </cfRule>
  </conditionalFormatting>
  <conditionalFormatting sqref="K80 F79:F83 H79:H83">
    <cfRule type="expression" dxfId="49" priority="17">
      <formula>F79&gt;0</formula>
    </cfRule>
    <cfRule type="expression" dxfId="48" priority="18">
      <formula>F79&lt;0</formula>
    </cfRule>
  </conditionalFormatting>
  <conditionalFormatting sqref="K84 F84:F87 H84:H87">
    <cfRule type="expression" dxfId="47" priority="13">
      <formula>F84&gt;0</formula>
    </cfRule>
    <cfRule type="expression" dxfId="46" priority="14">
      <formula>F84&lt;0</formula>
    </cfRule>
  </conditionalFormatting>
  <conditionalFormatting sqref="K88 F88:F90 H88:H90">
    <cfRule type="expression" dxfId="45" priority="9">
      <formula>F88&gt;0</formula>
    </cfRule>
    <cfRule type="expression" dxfId="44" priority="10">
      <formula>F88&lt;0</formula>
    </cfRule>
  </conditionalFormatting>
  <conditionalFormatting sqref="J96 H96:H97 F96:F97">
    <cfRule type="expression" dxfId="43" priority="7">
      <formula>F96&gt;0</formula>
    </cfRule>
    <cfRule type="expression" dxfId="42" priority="8">
      <formula>F96&lt;0</formula>
    </cfRule>
  </conditionalFormatting>
  <conditionalFormatting sqref="H95 F95">
    <cfRule type="expression" dxfId="41" priority="5">
      <formula>F95&gt;0</formula>
    </cfRule>
    <cfRule type="expression" dxfId="40" priority="6">
      <formula>F95&lt;0</formula>
    </cfRule>
  </conditionalFormatting>
  <conditionalFormatting sqref="H92:H94 F92:F94">
    <cfRule type="expression" dxfId="39" priority="3">
      <formula>F92&gt;0</formula>
    </cfRule>
    <cfRule type="expression" dxfId="38" priority="4">
      <formula>F92&lt;0</formula>
    </cfRule>
  </conditionalFormatting>
  <conditionalFormatting sqref="J95">
    <cfRule type="expression" dxfId="37" priority="1">
      <formula>J95&gt;0</formula>
    </cfRule>
    <cfRule type="expression" dxfId="3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5" priority="7">
      <formula>F22&gt;0</formula>
    </cfRule>
    <cfRule type="expression" dxfId="34" priority="8">
      <formula>F22&lt;0</formula>
    </cfRule>
  </conditionalFormatting>
  <conditionalFormatting sqref="H22:H26">
    <cfRule type="expression" dxfId="33" priority="5">
      <formula>H22&gt;0</formula>
    </cfRule>
    <cfRule type="expression" dxfId="32" priority="6">
      <formula>H22&lt;0</formula>
    </cfRule>
  </conditionalFormatting>
  <conditionalFormatting sqref="Q8">
    <cfRule type="expression" dxfId="31" priority="1">
      <formula>Q8&gt;0</formula>
    </cfRule>
    <cfRule type="expression" dxfId="30" priority="2">
      <formula>Q8&lt;0</formula>
    </cfRule>
  </conditionalFormatting>
  <conditionalFormatting sqref="Q7">
    <cfRule type="expression" dxfId="29" priority="3">
      <formula>Q7&gt;0</formula>
    </cfRule>
    <cfRule type="expression" dxfId="2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7" priority="17">
      <formula>F21&gt;0</formula>
    </cfRule>
    <cfRule type="expression" dxfId="26" priority="18">
      <formula>F21&lt;0</formula>
    </cfRule>
  </conditionalFormatting>
  <conditionalFormatting sqref="H26 H31:H41 H21">
    <cfRule type="expression" dxfId="25" priority="15">
      <formula>H21&gt;0</formula>
    </cfRule>
    <cfRule type="expression" dxfId="24" priority="16">
      <formula>H21&lt;0</formula>
    </cfRule>
  </conditionalFormatting>
  <conditionalFormatting sqref="Q7">
    <cfRule type="expression" dxfId="23" priority="9">
      <formula>Q7&gt;0</formula>
    </cfRule>
    <cfRule type="expression" dxfId="22" priority="10">
      <formula>Q7&lt;0</formula>
    </cfRule>
  </conditionalFormatting>
  <conditionalFormatting sqref="Q8">
    <cfRule type="expression" dxfId="21" priority="7">
      <formula>Q8&gt;0</formula>
    </cfRule>
    <cfRule type="expression" dxfId="20" priority="8">
      <formula>Q8&lt;0</formula>
    </cfRule>
  </conditionalFormatting>
  <conditionalFormatting sqref="F27:F30 F22:F25">
    <cfRule type="expression" dxfId="19" priority="5">
      <formula>F22&gt;0</formula>
    </cfRule>
    <cfRule type="expression" dxfId="18" priority="6">
      <formula>F22&lt;0</formula>
    </cfRule>
  </conditionalFormatting>
  <conditionalFormatting sqref="H27:H30 H22:H25">
    <cfRule type="expression" dxfId="17" priority="3">
      <formula>H22&gt;0</formula>
    </cfRule>
    <cfRule type="expression" dxfId="16" priority="4">
      <formula>H22&lt;0</formula>
    </cfRule>
  </conditionalFormatting>
  <conditionalFormatting sqref="M43">
    <cfRule type="expression" dxfId="15" priority="1">
      <formula>M43&gt;0</formula>
    </cfRule>
    <cfRule type="expression" dxfId="1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3" priority="7">
      <formula>F21&gt;0</formula>
    </cfRule>
    <cfRule type="expression" dxfId="12" priority="8">
      <formula>F21&lt;0</formula>
    </cfRule>
  </conditionalFormatting>
  <conditionalFormatting sqref="H21:H32">
    <cfRule type="expression" dxfId="11" priority="5">
      <formula>H21&gt;0</formula>
    </cfRule>
    <cfRule type="expression" dxfId="10" priority="6">
      <formula>H21&lt;0</formula>
    </cfRule>
  </conditionalFormatting>
  <conditionalFormatting sqref="Q8">
    <cfRule type="expression" dxfId="9" priority="1">
      <formula>Q8&gt;0</formula>
    </cfRule>
    <cfRule type="expression" dxfId="8" priority="2">
      <formula>Q8&lt;0</formula>
    </cfRule>
  </conditionalFormatting>
  <conditionalFormatting sqref="Q7">
    <cfRule type="expression" dxfId="7" priority="3">
      <formula>Q7&gt;0</formula>
    </cfRule>
    <cfRule type="expression" dxfId="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2019-09-19T20:35:26Z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