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3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3" i="25" l="1"/>
  <c r="H343" i="25"/>
  <c r="G343" i="25"/>
  <c r="H18" i="90"/>
  <c r="H18" i="69"/>
  <c r="F53" i="99"/>
  <c r="H53" i="99"/>
  <c r="G53" i="99"/>
  <c r="H25" i="92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Z807" i="38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O806" i="38" l="1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T265" i="1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F85" i="126"/>
  <c r="H19" i="126"/>
  <c r="K19" i="126"/>
  <c r="M85" i="126"/>
  <c r="H85" i="126"/>
  <c r="M19" i="126"/>
  <c r="C19" i="126"/>
  <c r="K85" i="126"/>
  <c r="C85" i="126"/>
  <c r="F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85" i="125"/>
  <c r="H19" i="125"/>
  <c r="C19" i="125"/>
  <c r="M85" i="125"/>
  <c r="K85" i="125"/>
  <c r="K19" i="125"/>
  <c r="F19" i="125"/>
  <c r="H85" i="125"/>
  <c r="C85" i="125"/>
  <c r="M19" i="125"/>
  <c r="Q2" i="125" l="1"/>
  <c r="M66" i="125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F85" i="124"/>
  <c r="C19" i="124"/>
  <c r="M19" i="123"/>
  <c r="F19" i="123"/>
  <c r="K85" i="124"/>
  <c r="K85" i="123"/>
  <c r="H85" i="123"/>
  <c r="F85" i="123"/>
  <c r="H19" i="124"/>
  <c r="M85" i="124"/>
  <c r="F19" i="124"/>
  <c r="K19" i="124"/>
  <c r="K19" i="123"/>
  <c r="M19" i="124"/>
  <c r="C19" i="123"/>
  <c r="H85" i="124"/>
  <c r="C85" i="124"/>
  <c r="H19" i="123"/>
  <c r="C85" i="123"/>
  <c r="Q2" i="123" l="1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19" i="122"/>
  <c r="C85" i="122"/>
  <c r="K19" i="122"/>
  <c r="H85" i="122"/>
  <c r="K85" i="122"/>
  <c r="H19" i="122"/>
  <c r="F85" i="122"/>
  <c r="M85" i="122"/>
  <c r="C19" i="122"/>
  <c r="M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85" i="121"/>
  <c r="M19" i="121"/>
  <c r="K85" i="120"/>
  <c r="M85" i="120"/>
  <c r="C19" i="120"/>
  <c r="C85" i="121"/>
  <c r="K19" i="121"/>
  <c r="F19" i="120"/>
  <c r="F19" i="121"/>
  <c r="H19" i="121"/>
  <c r="H19" i="120"/>
  <c r="C19" i="121"/>
  <c r="H85" i="121"/>
  <c r="C85" i="120"/>
  <c r="M19" i="120"/>
  <c r="K19" i="120"/>
  <c r="F85" i="120"/>
  <c r="H85" i="120"/>
  <c r="M85" i="121"/>
  <c r="F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19" i="119"/>
  <c r="F19" i="119"/>
  <c r="F85" i="119"/>
  <c r="K19" i="119"/>
  <c r="K85" i="119"/>
  <c r="H19" i="119"/>
  <c r="C85" i="119"/>
  <c r="C19" i="119"/>
  <c r="M85" i="119"/>
  <c r="H85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M85" i="118"/>
  <c r="H85" i="118"/>
  <c r="F19" i="118"/>
  <c r="C19" i="118"/>
  <c r="K19" i="118"/>
  <c r="K85" i="118"/>
  <c r="C85" i="118"/>
  <c r="H19" i="118"/>
  <c r="F85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19" i="116"/>
  <c r="H19" i="117"/>
  <c r="C19" i="117"/>
  <c r="F85" i="116"/>
  <c r="M19" i="117"/>
  <c r="C85" i="116"/>
  <c r="F19" i="117"/>
  <c r="H85" i="116"/>
  <c r="M85" i="116"/>
  <c r="K85" i="117"/>
  <c r="K85" i="116"/>
  <c r="M19" i="116"/>
  <c r="C85" i="117"/>
  <c r="M85" i="117"/>
  <c r="H85" i="117"/>
  <c r="C19" i="116"/>
  <c r="K19" i="117"/>
  <c r="H19" i="116"/>
  <c r="F85" i="117"/>
  <c r="K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85" i="115"/>
  <c r="K85" i="115"/>
  <c r="C85" i="115"/>
  <c r="K19" i="115"/>
  <c r="F85" i="115"/>
  <c r="F19" i="115"/>
  <c r="H19" i="115"/>
  <c r="M19" i="115"/>
  <c r="M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C85" i="114"/>
  <c r="K85" i="114"/>
  <c r="H19" i="114"/>
  <c r="C19" i="114"/>
  <c r="H85" i="114"/>
  <c r="F19" i="114"/>
  <c r="F85" i="114"/>
  <c r="M85" i="114"/>
  <c r="M19" i="114"/>
  <c r="K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H85" i="113"/>
  <c r="H85" i="112"/>
  <c r="M85" i="112"/>
  <c r="F85" i="113"/>
  <c r="C19" i="113"/>
  <c r="K19" i="113"/>
  <c r="M19" i="113"/>
  <c r="K19" i="112"/>
  <c r="F19" i="112"/>
  <c r="H19" i="112"/>
  <c r="C19" i="112"/>
  <c r="C85" i="112"/>
  <c r="C85" i="113"/>
  <c r="F19" i="113"/>
  <c r="H19" i="113"/>
  <c r="K85" i="113"/>
  <c r="K85" i="112"/>
  <c r="M19" i="112"/>
  <c r="F85" i="112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1"/>
  <c r="H85" i="111"/>
  <c r="C85" i="110"/>
  <c r="K19" i="111"/>
  <c r="M85" i="110"/>
  <c r="C19" i="111"/>
  <c r="K85" i="110"/>
  <c r="F85" i="110"/>
  <c r="C19" i="110"/>
  <c r="H85" i="110"/>
  <c r="M85" i="111"/>
  <c r="F19" i="111"/>
  <c r="F85" i="111"/>
  <c r="F19" i="110"/>
  <c r="K85" i="111"/>
  <c r="H19" i="110"/>
  <c r="M19" i="110"/>
  <c r="K19" i="110"/>
  <c r="H19" i="111"/>
  <c r="M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H19" i="109"/>
  <c r="C85" i="109"/>
  <c r="M85" i="109"/>
  <c r="M19" i="109"/>
  <c r="F19" i="109"/>
  <c r="H85" i="109"/>
  <c r="C19" i="109"/>
  <c r="K19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H19" i="108"/>
  <c r="F85" i="108"/>
  <c r="C85" i="108"/>
  <c r="F19" i="108"/>
  <c r="K85" i="108"/>
  <c r="C19" i="108"/>
  <c r="H85" i="108"/>
  <c r="M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F19" i="107"/>
  <c r="K19" i="107"/>
  <c r="M19" i="107"/>
  <c r="F85" i="107"/>
  <c r="H85" i="107"/>
  <c r="M85" i="107"/>
  <c r="H19" i="107"/>
  <c r="C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F19" i="106"/>
  <c r="H19" i="106"/>
  <c r="K85" i="106"/>
  <c r="C85" i="106"/>
  <c r="M85" i="106"/>
  <c r="M19" i="106"/>
  <c r="H85" i="106"/>
  <c r="F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19" i="47"/>
  <c r="M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F85" i="105"/>
  <c r="K19" i="105"/>
  <c r="C85" i="105"/>
  <c r="M85" i="105"/>
  <c r="F19" i="105"/>
  <c r="M19" i="105"/>
  <c r="H19" i="105"/>
  <c r="C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85" i="104"/>
  <c r="M19" i="104"/>
  <c r="C85" i="104"/>
  <c r="F85" i="104"/>
  <c r="C19" i="104"/>
  <c r="H19" i="104"/>
  <c r="K19" i="104"/>
  <c r="M85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89"/>
  <c r="K91" i="103"/>
  <c r="H19" i="103"/>
  <c r="C19" i="103"/>
  <c r="M91" i="103"/>
  <c r="H91" i="103"/>
  <c r="M19" i="103"/>
  <c r="F91" i="103"/>
  <c r="F19" i="103"/>
  <c r="K19" i="103"/>
  <c r="C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85" i="102"/>
  <c r="H19" i="102"/>
  <c r="C19" i="102"/>
  <c r="C85" i="102"/>
  <c r="K19" i="102"/>
  <c r="H85" i="102"/>
  <c r="M85" i="102"/>
  <c r="F19" i="102"/>
  <c r="M19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99"/>
  <c r="H19" i="99"/>
  <c r="F19" i="99"/>
  <c r="H85" i="100"/>
  <c r="M22" i="101"/>
  <c r="H88" i="101"/>
  <c r="C85" i="100"/>
  <c r="F19" i="100"/>
  <c r="M85" i="100"/>
  <c r="K88" i="101"/>
  <c r="K22" i="101"/>
  <c r="K19" i="99"/>
  <c r="C85" i="99"/>
  <c r="F85" i="100"/>
  <c r="M88" i="101"/>
  <c r="C22" i="101"/>
  <c r="C88" i="101"/>
  <c r="M19" i="99"/>
  <c r="H85" i="99"/>
  <c r="K85" i="99"/>
  <c r="C19" i="100"/>
  <c r="C19" i="99"/>
  <c r="K19" i="100"/>
  <c r="F88" i="101"/>
  <c r="F85" i="99"/>
  <c r="H22" i="101"/>
  <c r="H19" i="100"/>
  <c r="K85" i="100"/>
  <c r="M19" i="100"/>
  <c r="F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7"/>
  <c r="H19" i="97"/>
  <c r="C19" i="97"/>
  <c r="H85" i="97"/>
  <c r="C19" i="98"/>
  <c r="M85" i="98"/>
  <c r="M19" i="98"/>
  <c r="H19" i="98"/>
  <c r="K85" i="98"/>
  <c r="F19" i="97"/>
  <c r="F85" i="98"/>
  <c r="C85" i="97"/>
  <c r="M85" i="97"/>
  <c r="K19" i="98"/>
  <c r="C85" i="98"/>
  <c r="K25" i="88"/>
  <c r="F19" i="98"/>
  <c r="F85" i="97"/>
  <c r="K85" i="97"/>
  <c r="H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88" i="96"/>
  <c r="M19" i="96"/>
  <c r="H88" i="96"/>
  <c r="H19" i="96"/>
  <c r="F19" i="96"/>
  <c r="C88" i="96"/>
  <c r="M88" i="96"/>
  <c r="F88" i="96"/>
  <c r="K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C85" i="95"/>
  <c r="F19" i="95"/>
  <c r="H19" i="95"/>
  <c r="M85" i="95"/>
  <c r="F85" i="95"/>
  <c r="K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H19" i="94"/>
  <c r="K85" i="94"/>
  <c r="M19" i="94"/>
  <c r="C85" i="94"/>
  <c r="F19" i="94"/>
  <c r="C19" i="94"/>
  <c r="K19" i="94"/>
  <c r="H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4" i="93"/>
  <c r="F26" i="93"/>
  <c r="M104" i="93"/>
  <c r="H104" i="93"/>
  <c r="M26" i="93"/>
  <c r="K104" i="93"/>
  <c r="C104" i="93"/>
  <c r="H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04" i="92"/>
  <c r="C19" i="91"/>
  <c r="C85" i="91"/>
  <c r="H19" i="91"/>
  <c r="C104" i="92"/>
  <c r="K26" i="92"/>
  <c r="H26" i="92"/>
  <c r="F26" i="92"/>
  <c r="K104" i="92"/>
  <c r="M19" i="91"/>
  <c r="M26" i="92"/>
  <c r="F19" i="91"/>
  <c r="H85" i="91"/>
  <c r="F19" i="47"/>
  <c r="M85" i="91"/>
  <c r="F104" i="92"/>
  <c r="C26" i="92"/>
  <c r="H104" i="92"/>
  <c r="F85" i="91"/>
  <c r="K19" i="91"/>
  <c r="K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M19" i="90"/>
  <c r="H85" i="90"/>
  <c r="K85" i="90"/>
  <c r="C85" i="90"/>
  <c r="K19" i="90"/>
  <c r="F19" i="90"/>
  <c r="F85" i="90"/>
  <c r="M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85" i="89"/>
  <c r="F85" i="89"/>
  <c r="H60" i="51"/>
  <c r="M85" i="89"/>
  <c r="H19" i="89"/>
  <c r="C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H107" i="88"/>
  <c r="K107" i="88"/>
  <c r="F25" i="88"/>
  <c r="C85" i="87"/>
  <c r="M107" i="88"/>
  <c r="H85" i="87"/>
  <c r="M19" i="87"/>
  <c r="H19" i="87"/>
  <c r="F85" i="87"/>
  <c r="K85" i="87"/>
  <c r="F19" i="87"/>
  <c r="C19" i="87"/>
  <c r="M25" i="88"/>
  <c r="C107" i="88"/>
  <c r="M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C85" i="86"/>
  <c r="K85" i="86"/>
  <c r="M19" i="86"/>
  <c r="M85" i="86"/>
  <c r="C19" i="86"/>
  <c r="F85" i="86"/>
  <c r="F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M85" i="85"/>
  <c r="K19" i="85"/>
  <c r="K85" i="85"/>
  <c r="H85" i="85"/>
  <c r="C85" i="85"/>
  <c r="F85" i="85"/>
  <c r="F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F85" i="83"/>
  <c r="K19" i="83"/>
  <c r="F25" i="84"/>
  <c r="C110" i="84"/>
  <c r="C25" i="84"/>
  <c r="K110" i="84"/>
  <c r="M25" i="84"/>
  <c r="H110" i="84"/>
  <c r="M85" i="83"/>
  <c r="M110" i="84"/>
  <c r="H85" i="83"/>
  <c r="M19" i="83"/>
  <c r="F19" i="83"/>
  <c r="F110" i="84"/>
  <c r="C85" i="83"/>
  <c r="C19" i="83"/>
  <c r="H25" i="84"/>
  <c r="K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60" i="82"/>
  <c r="F19" i="82"/>
  <c r="H60" i="82"/>
  <c r="H18" i="74"/>
  <c r="C19" i="82"/>
  <c r="K60" i="82"/>
  <c r="H19" i="82"/>
  <c r="C18" i="74"/>
  <c r="F60" i="82"/>
  <c r="M19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H78" i="75"/>
  <c r="M96" i="31"/>
  <c r="C96" i="31"/>
  <c r="H96" i="31"/>
  <c r="M78" i="75"/>
  <c r="K96" i="31"/>
  <c r="F78" i="75"/>
  <c r="F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K19" i="64"/>
  <c r="M19" i="64"/>
  <c r="K85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C110" i="81"/>
  <c r="F110" i="81"/>
  <c r="F30" i="81"/>
  <c r="K110" i="81"/>
  <c r="M30" i="81"/>
  <c r="M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K19" i="80"/>
  <c r="C85" i="80"/>
  <c r="M19" i="80"/>
  <c r="H85" i="80"/>
  <c r="M85" i="80"/>
  <c r="C19" i="80"/>
  <c r="H19" i="80"/>
  <c r="K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C65" i="79"/>
  <c r="F65" i="79"/>
  <c r="H65" i="79"/>
  <c r="K19" i="79"/>
  <c r="H19" i="79"/>
  <c r="F19" i="79"/>
  <c r="M19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K85" i="78"/>
  <c r="H19" i="78"/>
  <c r="C19" i="78"/>
  <c r="H85" i="78"/>
  <c r="F19" i="78"/>
  <c r="K19" i="78"/>
  <c r="F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89" i="77"/>
  <c r="M89" i="77"/>
  <c r="H19" i="77"/>
  <c r="C19" i="77"/>
  <c r="K89" i="77"/>
  <c r="F19" i="77"/>
  <c r="C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F93" i="68"/>
  <c r="M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75" i="25"/>
  <c r="H875" i="25"/>
  <c r="C875" i="25"/>
  <c r="K875" i="25"/>
  <c r="M875" i="25"/>
  <c r="O364" i="38" l="1"/>
  <c r="Z364" i="38"/>
  <c r="N363" i="38"/>
  <c r="F874" i="25"/>
  <c r="K874" i="25"/>
  <c r="P363" i="38"/>
  <c r="O363" i="38" l="1"/>
  <c r="Z363" i="38"/>
  <c r="M611" i="25"/>
  <c r="Q10" i="25" s="1"/>
  <c r="K343" i="25" s="1"/>
  <c r="E362" i="38"/>
  <c r="H362" i="38"/>
  <c r="K362" i="38"/>
  <c r="M362" i="38"/>
  <c r="U362" i="38" s="1"/>
  <c r="S362" i="38"/>
  <c r="K341" i="25" l="1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6"/>
  <c r="F25" i="31"/>
  <c r="K19" i="71"/>
  <c r="H67" i="60"/>
  <c r="H19" i="59"/>
  <c r="M19" i="53"/>
  <c r="F19" i="69"/>
  <c r="M119" i="7"/>
  <c r="K119" i="7"/>
  <c r="C19" i="72"/>
  <c r="K213" i="58"/>
  <c r="K19" i="75"/>
  <c r="K72" i="59"/>
  <c r="C19" i="34"/>
  <c r="H19" i="66"/>
  <c r="F19" i="70"/>
  <c r="H65" i="63"/>
  <c r="C55" i="50"/>
  <c r="H86" i="53"/>
  <c r="C86" i="53"/>
  <c r="F19" i="66"/>
  <c r="C19" i="53"/>
  <c r="K65" i="71"/>
  <c r="F67" i="60"/>
  <c r="H51" i="54"/>
  <c r="M19" i="72"/>
  <c r="H19" i="60"/>
  <c r="C19" i="52"/>
  <c r="H19" i="72"/>
  <c r="M213" i="57"/>
  <c r="K19" i="59"/>
  <c r="F19" i="3"/>
  <c r="C19" i="73"/>
  <c r="H90" i="72"/>
  <c r="K25" i="31"/>
  <c r="F72" i="59"/>
  <c r="M19" i="70"/>
  <c r="M30" i="40"/>
  <c r="M19" i="75"/>
  <c r="M51" i="54"/>
  <c r="K86" i="53"/>
  <c r="M19" i="41"/>
  <c r="K213" i="57"/>
  <c r="K75" i="41"/>
  <c r="M23" i="17"/>
  <c r="C90" i="72"/>
  <c r="F55" i="50"/>
  <c r="C19" i="45"/>
  <c r="H100" i="34"/>
  <c r="F451" i="17"/>
  <c r="C19" i="61"/>
  <c r="H19" i="52"/>
  <c r="C30" i="40"/>
  <c r="C94" i="52"/>
  <c r="H94" i="52"/>
  <c r="M19" i="62"/>
  <c r="C19" i="59"/>
  <c r="F213" i="57"/>
  <c r="M86" i="53"/>
  <c r="C19" i="55"/>
  <c r="H19" i="75"/>
  <c r="H19" i="63"/>
  <c r="H30" i="40"/>
  <c r="F19" i="64"/>
  <c r="F51" i="54"/>
  <c r="C51" i="54"/>
  <c r="F18" i="74"/>
  <c r="M19" i="73"/>
  <c r="M43" i="58"/>
  <c r="F19" i="72"/>
  <c r="C19" i="75"/>
  <c r="F19" i="50"/>
  <c r="M19" i="45"/>
  <c r="K19" i="52"/>
  <c r="H19" i="73"/>
  <c r="K94" i="52"/>
  <c r="C213" i="58"/>
  <c r="H65" i="71"/>
  <c r="K19" i="60"/>
  <c r="F23" i="17"/>
  <c r="F19" i="59"/>
  <c r="H19" i="50"/>
  <c r="C19" i="63"/>
  <c r="F213" i="58"/>
  <c r="M65" i="71"/>
  <c r="C25" i="31"/>
  <c r="F65" i="71"/>
  <c r="F28" i="43"/>
  <c r="K23" i="57"/>
  <c r="H19" i="71"/>
  <c r="H55" i="50"/>
  <c r="K19" i="61"/>
  <c r="M72" i="59"/>
  <c r="C77" i="70"/>
  <c r="K451" i="17"/>
  <c r="K19" i="66"/>
  <c r="M19" i="69"/>
  <c r="K19" i="63"/>
  <c r="C30" i="49"/>
  <c r="M19" i="71"/>
  <c r="F65" i="63"/>
  <c r="H19" i="62"/>
  <c r="F19" i="75"/>
  <c r="C85" i="64"/>
  <c r="C108" i="45"/>
  <c r="C65" i="71"/>
  <c r="H213" i="58"/>
  <c r="K90" i="72"/>
  <c r="M19" i="54"/>
  <c r="C19" i="64"/>
  <c r="K19" i="69"/>
  <c r="F60" i="51"/>
  <c r="H72" i="59"/>
  <c r="F19" i="61"/>
  <c r="H213" i="57"/>
  <c r="F30" i="49"/>
  <c r="K65" i="63"/>
  <c r="H19" i="69"/>
  <c r="M100" i="34"/>
  <c r="K19" i="72"/>
  <c r="F19" i="71"/>
  <c r="F19" i="41"/>
  <c r="M60" i="51"/>
  <c r="F108" i="45"/>
  <c r="H81" i="61"/>
  <c r="H125" i="25"/>
  <c r="C81" i="61"/>
  <c r="H19" i="3"/>
  <c r="C19" i="62"/>
  <c r="K19" i="68"/>
  <c r="C100" i="34"/>
  <c r="K43" i="58"/>
  <c r="M90" i="72"/>
  <c r="C19" i="50"/>
  <c r="M77" i="70"/>
  <c r="F77" i="70"/>
  <c r="C23" i="57"/>
  <c r="K18" i="74"/>
  <c r="H19" i="53"/>
  <c r="C19" i="70"/>
  <c r="C125" i="25"/>
  <c r="H77" i="70"/>
  <c r="F156" i="49"/>
  <c r="F90" i="72"/>
  <c r="M156" i="49"/>
  <c r="K156" i="49"/>
  <c r="M19" i="60"/>
  <c r="M65" i="63"/>
  <c r="M23" i="57"/>
  <c r="H43" i="58"/>
  <c r="H19" i="70"/>
  <c r="C63" i="66"/>
  <c r="M451" i="17"/>
  <c r="F94" i="52"/>
  <c r="K19" i="54"/>
  <c r="F19" i="34"/>
  <c r="C72" i="59"/>
  <c r="K63" i="66"/>
  <c r="C19" i="71"/>
  <c r="F81" i="61"/>
  <c r="F86" i="53"/>
  <c r="K108" i="45"/>
  <c r="K60" i="51"/>
  <c r="H19" i="55"/>
  <c r="H75" i="41"/>
  <c r="F19" i="45"/>
  <c r="H108" i="45"/>
  <c r="M19" i="55"/>
  <c r="C19" i="68"/>
  <c r="F19" i="53"/>
  <c r="F19" i="60"/>
  <c r="H25" i="31"/>
  <c r="F125" i="25"/>
  <c r="K81" i="61"/>
  <c r="C75" i="41"/>
  <c r="K51" i="54"/>
  <c r="C19" i="3"/>
  <c r="K100" i="34"/>
  <c r="M19" i="34"/>
  <c r="M19" i="3"/>
  <c r="F19" i="62"/>
  <c r="C19" i="69"/>
  <c r="M19" i="52"/>
  <c r="H156" i="49"/>
  <c r="F19" i="54"/>
  <c r="M19" i="63"/>
  <c r="K19" i="55"/>
  <c r="M213" i="58"/>
  <c r="K19" i="73"/>
  <c r="C451" i="17"/>
  <c r="C19" i="54"/>
  <c r="C156" i="49"/>
  <c r="K19" i="41"/>
  <c r="F23" i="57"/>
  <c r="H19" i="54"/>
  <c r="M81" i="61"/>
  <c r="M19" i="68"/>
  <c r="H19" i="61"/>
  <c r="K30" i="40"/>
  <c r="C67" i="60"/>
  <c r="F19" i="63"/>
  <c r="M75" i="41"/>
  <c r="H19" i="41"/>
  <c r="C23" i="17"/>
  <c r="H451" i="17"/>
  <c r="F30" i="40"/>
  <c r="H19" i="68"/>
  <c r="K77" i="70"/>
  <c r="H19" i="34"/>
  <c r="M94" i="52"/>
  <c r="M19" i="50"/>
  <c r="F43" i="58"/>
  <c r="C65" i="63"/>
  <c r="M19" i="66"/>
  <c r="K19" i="53"/>
  <c r="K19" i="70"/>
  <c r="F19" i="68"/>
  <c r="M55" i="50"/>
  <c r="M63" i="66"/>
  <c r="F19" i="52"/>
  <c r="F85" i="64"/>
  <c r="H23" i="17"/>
  <c r="M30" i="49"/>
  <c r="F119" i="7"/>
  <c r="K55" i="50"/>
  <c r="F19" i="55"/>
  <c r="C43" i="58"/>
  <c r="F63" i="66"/>
  <c r="C119" i="7"/>
  <c r="F100" i="34"/>
  <c r="K67" i="60"/>
  <c r="K19" i="3"/>
  <c r="M108" i="45"/>
  <c r="K19" i="62"/>
  <c r="M19" i="59"/>
  <c r="H63" i="66"/>
  <c r="M25" i="31"/>
  <c r="M19" i="61"/>
  <c r="K19" i="50"/>
  <c r="C213" i="57"/>
  <c r="K23" i="17"/>
  <c r="C19" i="41"/>
  <c r="H119" i="7"/>
  <c r="F19" i="73"/>
  <c r="C19" i="60"/>
  <c r="F75" i="41"/>
  <c r="K19" i="34"/>
  <c r="M67" i="60"/>
  <c r="V807" i="38" l="1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6" i="38" l="1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6" i="38" l="1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<sst xmlns="http://schemas.openxmlformats.org/spreadsheetml/2006/main" count="9342" uniqueCount="1362">
  <si>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</si>
  <si>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</si>
  <si>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</si>
  <si>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</si>
  <si>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</si>
  <si>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</si>
  <si>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</si>
  <si>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</si>
  <si>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</si>
  <si>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</si>
  <si>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</si>
  <si>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</si>
  <si>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</si>
  <si>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</si>
  <si>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</si>
  <si>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</si>
  <si>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</si>
  <si>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</si>
  <si>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</si>
  <si>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</si>
  <si>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</si>
  <si>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</si>
  <si>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</si>
  <si>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</si>
  <si>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</si>
  <si>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</si>
  <si>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</si>
  <si>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</si>
  <si>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</si>
  <si>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</si>
  <si>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</si>
  <si>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</si>
  <si>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</si>
  <si>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</si>
  <si>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</si>
  <si>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</si>
  <si>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</si>
  <si>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</si>
  <si>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</si>
  <si>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</si>
  <si>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</si>
  <si>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</si>
  <si>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</si>
  <si>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</si>
  <si>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</si>
  <si>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</si>
  <si>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</si>
  <si>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</si>
  <si>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</si>
  <si>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</si>
  <si>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</si>
  <si>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</si>
  <si>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</si>
  <si>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</si>
  <si>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</si>
  <si>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</si>
  <si>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</si>
  <si>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</si>
  <si>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</si>
  <si>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</si>
  <si>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</si>
  <si>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</si>
  <si>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</si>
  <si>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</si>
  <si>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</si>
  <si>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</si>
  <si>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</si>
  <si>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</si>
  <si>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</si>
  <si>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</si>
  <si>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</si>
  <si>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</si>
  <si>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</si>
  <si>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</si>
  <si>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</si>
  <si>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</si>
  <si>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</si>
  <si>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</si>
  <si>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</si>
  <si>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</si>
  <si>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</si>
  <si>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</si>
  <si>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</si>
  <si>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</si>
  <si>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</si>
  <si>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</si>
  <si>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</si>
  <si>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</si>
  <si>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</si>
  <si>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</si>
  <si>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</si>
  <si>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</si>
  <si>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</si>
  <si>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</si>
  <si>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</si>
  <si>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</si>
  <si>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</si>
  <si>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</si>
  <si>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</si>
  <si>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</si>
  <si>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</si>
  <si>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</si>
  <si>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</si>
  <si>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</si>
  <si>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</si>
  <si>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</si>
  <si>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</si>
  <si>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</si>
  <si>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</si>
  <si>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</si>
  <si>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</si>
  <si>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</si>
  <si>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</si>
  <si>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</si>
  <si>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</si>
  <si>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</si>
  <si>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</si>
  <si>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</si>
  <si>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</si>
  <si>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</si>
  <si>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</si>
  <si>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</si>
  <si>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</si>
  <si>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</si>
  <si>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</si>
  <si>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</si>
  <si>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</si>
  <si>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</si>
  <si>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</si>
  <si>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</si>
  <si>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</si>
  <si>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</si>
  <si>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</si>
  <si>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</si>
  <si>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</si>
  <si>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</si>
  <si>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</si>
  <si>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</si>
  <si>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</si>
  <si>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</si>
  <si>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</si>
  <si>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</si>
  <si>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</si>
  <si>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</si>
  <si>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</si>
  <si>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</si>
  <si>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</si>
  <si>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</si>
  <si>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</si>
  <si>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</si>
  <si>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</si>
  <si>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</si>
  <si>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</si>
  <si>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</si>
  <si>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</si>
  <si>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</si>
  <si>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</si>
  <si>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</si>
  <si>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</si>
  <si>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</si>
  <si>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</si>
  <si>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</si>
  <si>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</si>
  <si>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</si>
  <si>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</si>
  <si>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</si>
  <si>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</si>
  <si>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</si>
  <si>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</si>
  <si>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</si>
  <si>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</si>
  <si>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</si>
  <si>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</si>
  <si>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</si>
  <si>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</si>
  <si>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</si>
  <si>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</si>
  <si>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</si>
  <si>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</si>
  <si>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</si>
  <si>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</si>
  <si>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</si>
  <si>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</si>
  <si>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</si>
  <si>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</si>
  <si>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</si>
  <si>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</si>
  <si>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</si>
  <si>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</si>
  <si>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</si>
  <si>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</si>
  <si>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</si>
  <si>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</si>
  <si>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</si>
  <si>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</si>
  <si>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</si>
  <si>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</si>
  <si>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</si>
  <si>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</si>
  <si>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</si>
  <si>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</si>
  <si>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</si>
  <si>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</si>
  <si>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</si>
  <si>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</si>
  <si>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</si>
  <si>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</si>
  <si>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</si>
  <si>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</si>
  <si>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</si>
  <si>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</si>
  <si>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</si>
  <si>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</si>
  <si>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</si>
  <si>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</si>
  <si>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</si>
  <si>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</si>
  <si>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</si>
  <si>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</si>
  <si>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</si>
  <si>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</si>
  <si>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</si>
  <si>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</si>
  <si>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</si>
  <si>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</si>
  <si>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</si>
  <si>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</si>
  <si>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</si>
  <si>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</si>
  <si>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</si>
  <si>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</si>
  <si>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</si>
  <si>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</si>
  <si>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</si>
  <si>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</si>
  <si>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</si>
  <si>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</si>
  <si>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</si>
  <si>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</si>
  <si>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</si>
  <si>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</si>
  <si>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</si>
  <si>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</si>
  <si>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</si>
  <si>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</si>
  <si>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</si>
  <si>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</si>
  <si>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</si>
  <si>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</si>
  <si>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</si>
  <si>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</si>
  <si>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</si>
  <si>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</si>
  <si>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</si>
  <si>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</si>
  <si>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</si>
  <si>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</si>
  <si>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</si>
  <si>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</si>
  <si>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</si>
  <si>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</si>
  <si>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</si>
  <si>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</si>
  <si>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</si>
  <si>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</si>
  <si>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</si>
  <si>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</si>
  <si>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</si>
  <si>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</si>
  <si>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</si>
  <si>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</si>
  <si>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</si>
  <si>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</si>
  <si>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</si>
  <si>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</si>
  <si>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</si>
  <si>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</si>
  <si>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</si>
  <si>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</si>
  <si>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</si>
  <si>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</si>
  <si>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</si>
  <si>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</si>
  <si>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</si>
  <si>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</si>
  <si>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</si>
  <si>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</si>
  <si>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</si>
  <si>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</si>
  <si>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</si>
  <si>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</si>
  <si>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</si>
  <si>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</si>
  <si>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</si>
  <si>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</si>
  <si>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</si>
  <si>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</si>
  <si>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</si>
  <si>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</si>
  <si>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</si>
  <si>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</si>
  <si>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</si>
  <si>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</si>
  <si>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</si>
  <si>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</si>
  <si>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</si>
  <si>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</si>
  <si>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</si>
  <si>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</si>
  <si>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</si>
  <si>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</si>
  <si>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</si>
  <si>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</si>
  <si>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</si>
  <si>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</si>
  <si>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</si>
  <si>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</si>
  <si>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</si>
  <si>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</si>
  <si>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</si>
  <si>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</si>
  <si>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</si>
  <si>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</si>
  <si>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</si>
  <si>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</si>
  <si>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</si>
  <si>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</si>
  <si>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</si>
  <si>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</si>
  <si>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</si>
  <si>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</si>
  <si>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</si>
  <si>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</si>
  <si>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</si>
  <si>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</si>
  <si>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</si>
  <si>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</si>
  <si>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</si>
  <si>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</si>
  <si>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</si>
  <si>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</si>
  <si>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</si>
  <si>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</si>
  <si>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</si>
  <si>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</si>
  <si>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</si>
  <si>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</si>
  <si>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</si>
  <si>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</si>
  <si>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</si>
  <si>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</si>
  <si>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</si>
  <si>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</si>
  <si>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</si>
  <si>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</si>
  <si>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</si>
  <si>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</si>
  <si>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</si>
  <si>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</si>
  <si>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</si>
  <si>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</si>
  <si>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</si>
  <si>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</si>
  <si>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</si>
  <si>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</si>
  <si>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</si>
  <si>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</si>
  <si>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</si>
  <si>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</si>
  <si>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</si>
  <si>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</si>
  <si>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</si>
  <si>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</si>
  <si>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</si>
  <si>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</si>
  <si>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</si>
  <si>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</si>
  <si>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</si>
  <si>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</si>
  <si>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</si>
  <si>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</si>
  <si>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</si>
  <si>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</si>
  <si>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</si>
  <si>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</si>
  <si>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</si>
  <si>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</si>
  <si>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</si>
  <si>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</si>
  <si>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</si>
  <si>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</si>
  <si>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</si>
  <si>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</si>
  <si>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</si>
  <si>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</si>
  <si>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</si>
  <si>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</si>
  <si>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</si>
  <si>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</si>
  <si>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</si>
  <si>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</si>
  <si>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</si>
  <si>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</si>
  <si>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</si>
  <si>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</si>
  <si>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</si>
  <si>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</si>
  <si>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</si>
  <si>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</si>
  <si>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</si>
  <si>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</si>
  <si>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</si>
  <si>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</si>
  <si>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</si>
  <si>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</si>
  <si>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</si>
  <si>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</si>
  <si>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</si>
  <si>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</si>
  <si>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</si>
  <si>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</si>
  <si>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</si>
  <si>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</si>
  <si>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</si>
  <si>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</si>
  <si>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</si>
  <si>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</si>
  <si>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</si>
  <si>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</si>
  <si>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</si>
  <si>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</si>
  <si>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</si>
  <si>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</si>
  <si>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</si>
  <si>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</si>
  <si>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</si>
  <si>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</si>
  <si>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</si>
  <si>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</si>
  <si>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</si>
  <si>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</si>
  <si>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</si>
  <si>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</si>
  <si>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</si>
  <si>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</si>
  <si>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</si>
  <si>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</si>
  <si>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</si>
  <si>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</si>
  <si>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</si>
  <si>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</si>
  <si>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</si>
  <si>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</si>
  <si>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</si>
  <si>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</si>
  <si>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</si>
  <si>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</si>
  <si>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</si>
  <si>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</si>
  <si>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</si>
  <si>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</si>
  <si>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</si>
  <si>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</si>
  <si>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</si>
  <si>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</si>
  <si>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</si>
  <si>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</si>
  <si>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</si>
  <si>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</si>
  <si>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</si>
  <si>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</si>
  <si>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</si>
  <si>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</si>
  <si>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</si>
  <si>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</si>
  <si>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</si>
  <si>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</si>
  <si>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</si>
  <si>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</si>
  <si>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</si>
  <si>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</si>
  <si>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</si>
  <si>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</si>
  <si>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</si>
  <si>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</si>
  <si>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</si>
  <si>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</si>
  <si>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</si>
  <si>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</si>
  <si>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</si>
  <si>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</si>
  <si>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</si>
  <si>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</si>
  <si>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</si>
  <si>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</si>
  <si>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</si>
  <si>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</si>
  <si>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</si>
  <si>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</si>
  <si>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</si>
  <si>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</si>
  <si>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</si>
  <si>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</si>
  <si>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</si>
  <si>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</si>
  <si>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</si>
  <si>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</si>
  <si>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</si>
  <si>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</si>
  <si>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</si>
  <si>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</si>
  <si>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</si>
  <si>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</si>
  <si>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</si>
  <si>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</si>
  <si>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</si>
  <si>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</si>
  <si>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</si>
  <si>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</si>
  <si>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</si>
  <si>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</si>
  <si>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</si>
  <si>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</si>
  <si>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</si>
  <si>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</si>
  <si>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</si>
  <si>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</si>
  <si>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</si>
  <si>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</si>
  <si>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</si>
  <si>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</si>
  <si>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</si>
  <si>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</si>
  <si>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</si>
  <si>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</si>
  <si>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</si>
  <si>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</si>
  <si>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</si>
  <si>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</si>
  <si>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</si>
  <si>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</si>
  <si>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</si>
  <si>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</si>
  <si>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</si>
  <si>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</si>
  <si>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</si>
  <si>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</si>
  <si>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</si>
  <si>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</si>
  <si>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</si>
  <si>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</si>
  <si>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</si>
  <si>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</si>
  <si>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</si>
  <si>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</si>
  <si>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</si>
  <si>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</si>
  <si>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</si>
  <si>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</si>
  <si>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</si>
  <si>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</si>
  <si>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</si>
  <si>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</si>
  <si>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</si>
  <si>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</si>
  <si>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</si>
  <si>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</si>
  <si>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</si>
  <si>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</si>
  <si>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</si>
  <si>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</si>
  <si>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</si>
  <si>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</si>
  <si>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</si>
  <si>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</si>
  <si>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</si>
  <si>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</si>
  <si>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</si>
  <si>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</si>
  <si>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</si>
  <si>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</si>
  <si>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</si>
  <si>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</si>
  <si>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</si>
  <si>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</si>
  <si>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</si>
  <si>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</si>
  <si>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</si>
  <si>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</si>
  <si>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</si>
  <si>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</si>
  <si>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</si>
  <si>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</si>
  <si>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</si>
  <si>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</si>
  <si>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</si>
  <si>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</si>
  <si>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</si>
  <si>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</si>
  <si>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</si>
  <si>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</si>
  <si>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</si>
  <si>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</si>
  <si>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</si>
  <si>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</si>
  <si>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</si>
  <si>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</si>
  <si>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</si>
  <si>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</si>
  <si>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</si>
  <si>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</si>
  <si>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</si>
  <si>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</si>
  <si>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</si>
  <si>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</si>
  <si>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</si>
  <si>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</si>
  <si>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</si>
  <si>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</si>
  <si>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</si>
  <si>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</si>
  <si>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</si>
  <si>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</si>
  <si>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</si>
  <si>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</si>
  <si>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</si>
  <si>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</si>
  <si>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</si>
  <si>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</si>
  <si>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</si>
  <si>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</si>
  <si>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</si>
  <si>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</si>
  <si>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</si>
  <si>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</si>
  <si>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</si>
  <si>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</si>
  <si>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</si>
  <si>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</si>
  <si>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</si>
  <si>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</si>
  <si>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</si>
  <si>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</si>
  <si>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</si>
  <si>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</si>
  <si>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</si>
  <si>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</si>
  <si>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</si>
  <si>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</si>
  <si>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</si>
  <si>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</si>
  <si>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</si>
  <si>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</si>
  <si>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</si>
  <si>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</si>
  <si>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</si>
  <si>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</si>
  <si>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</si>
  <si>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</si>
  <si>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</si>
  <si>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</si>
  <si>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</si>
  <si>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</si>
  <si>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</si>
  <si>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</si>
  <si>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</si>
  <si>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</si>
  <si>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</si>
  <si>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</si>
  <si>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</si>
  <si>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</si>
  <si>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</si>
  <si>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</si>
  <si>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</si>
  <si>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</si>
  <si>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</si>
  <si>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</si>
  <si>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</si>
  <si>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</si>
  <si>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</si>
  <si>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</si>
  <si>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</si>
  <si>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</si>
  <si>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</si>
  <si>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</si>
  <si>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</si>
  <si>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</si>
  <si>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</si>
  <si>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</si>
  <si>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</si>
  <si>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</si>
  <si>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</si>
  <si>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</si>
  <si>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</si>
  <si>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</si>
  <si>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</si>
  <si>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</si>
  <si>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</si>
  <si>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</si>
  <si>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</si>
  <si>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</si>
  <si>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</si>
  <si>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</si>
  <si>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</si>
  <si>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</si>
  <si>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</si>
  <si>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</si>
  <si>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</si>
  <si>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</si>
  <si>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</si>
  <si>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</si>
  <si>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</si>
  <si>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</si>
  <si>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</si>
  <si>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</si>
  <si>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</si>
  <si>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</si>
  <si>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</si>
  <si>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</si>
  <si>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</si>
  <si>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</si>
  <si>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</si>
  <si>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</si>
  <si>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</si>
  <si>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</si>
  <si>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</si>
  <si>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</si>
  <si>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</si>
  <si>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</si>
  <si>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</si>
  <si>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</si>
  <si>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</si>
  <si>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</si>
  <si>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</si>
  <si>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</si>
  <si>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</si>
  <si>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</si>
  <si>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</si>
  <si>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</si>
  <si>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</si>
  <si>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</si>
  <si>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</si>
  <si>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</si>
  <si>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</si>
  <si>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</si>
  <si>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</si>
  <si>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</si>
  <si>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</si>
  <si>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</si>
  <si>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</si>
  <si>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</si>
  <si>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</si>
  <si>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</si>
  <si>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</si>
  <si>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</si>
  <si>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</si>
  <si>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</si>
  <si>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</si>
  <si>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</si>
  <si>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</si>
  <si>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</si>
  <si>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</si>
  <si>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</si>
  <si>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</si>
  <si>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</si>
  <si>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</si>
  <si>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</si>
  <si>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</si>
  <si>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</si>
  <si>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</si>
  <si>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</si>
  <si>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</si>
  <si>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</si>
  <si>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</si>
  <si>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</si>
  <si>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</si>
  <si>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</si>
  <si>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</si>
  <si>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</si>
  <si>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</si>
  <si>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</si>
  <si>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</si>
  <si>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</si>
  <si>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</si>
  <si>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</si>
  <si>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</si>
  <si>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</si>
  <si>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</si>
  <si>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</si>
  <si>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</si>
  <si>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</si>
  <si>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</si>
  <si>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</si>
  <si>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</si>
  <si>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</si>
  <si>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</si>
  <si>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</si>
  <si>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</si>
  <si>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</si>
  <si>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</si>
  <si>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</si>
  <si>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</si>
  <si>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</si>
  <si>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</si>
  <si>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</si>
  <si>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</si>
  <si>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</si>
  <si>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</si>
  <si>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</si>
  <si>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</si>
  <si>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</si>
  <si>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</si>
  <si>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</si>
  <si>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</si>
  <si>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</si>
  <si>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</si>
  <si>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</si>
  <si>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</si>
  <si>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</si>
  <si>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</si>
  <si>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</si>
  <si>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</si>
  <si>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</si>
  <si>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</si>
  <si>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</si>
  <si>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</si>
  <si>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</si>
  <si>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</si>
  <si>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</si>
  <si>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</si>
  <si>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</si>
  <si>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</si>
  <si>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</si>
  <si>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</si>
  <si>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</si>
  <si>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</si>
  <si>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</si>
  <si>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</si>
  <si>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</si>
  <si>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</si>
  <si>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</si>
  <si>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</si>
  <si>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</si>
  <si>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</si>
  <si>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</si>
  <si>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</si>
  <si>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</si>
  <si>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</si>
  <si>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</si>
  <si>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</si>
  <si>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</si>
  <si>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</si>
  <si>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</si>
  <si>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</si>
  <si>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</si>
  <si>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</si>
  <si>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</si>
  <si>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</si>
  <si>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</si>
  <si>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</si>
  <si>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</si>
  <si>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</si>
  <si>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</si>
  <si>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</si>
  <si>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</si>
  <si>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</si>
  <si>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</si>
  <si>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</si>
  <si>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</si>
  <si>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</si>
  <si>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</si>
  <si>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</si>
  <si>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</si>
  <si>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</si>
  <si>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</si>
  <si>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</si>
  <si>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</si>
  <si>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</si>
  <si>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</si>
  <si>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</si>
  <si>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</si>
  <si>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</si>
  <si>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</si>
  <si>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</si>
  <si>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</si>
  <si>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</si>
  <si>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</si>
  <si>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</si>
  <si>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</si>
  <si>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</si>
  <si>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</si>
  <si>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</si>
  <si>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</si>
  <si>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</si>
  <si>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</si>
  <si>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</si>
  <si>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</si>
  <si>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</si>
  <si>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</si>
  <si>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</si>
  <si>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</si>
  <si>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</si>
  <si>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</si>
  <si>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</si>
  <si>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</si>
  <si>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</si>
  <si>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</si>
  <si>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</si>
  <si>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</si>
  <si>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</si>
  <si>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</si>
  <si>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</si>
  <si>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</si>
  <si>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</si>
  <si>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</si>
  <si>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</si>
  <si>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</si>
  <si>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</si>
  <si>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</si>
  <si>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</si>
  <si>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</si>
  <si>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</si>
  <si>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</si>
  <si>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</si>
  <si>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</si>
  <si>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</si>
  <si>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</si>
  <si>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</si>
  <si>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</si>
  <si>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</si>
  <si>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</si>
  <si>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</si>
  <si>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</si>
  <si>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</si>
  <si>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</si>
  <si>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</si>
  <si>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</si>
  <si>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</si>
  <si>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</si>
  <si>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</si>
  <si>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</si>
  <si>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</si>
  <si>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</si>
  <si>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</si>
  <si>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</si>
  <si>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</si>
  <si>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</si>
  <si>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</si>
  <si>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</si>
  <si>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</si>
  <si>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</si>
  <si>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</si>
  <si>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</si>
  <si>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</si>
  <si>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</si>
  <si>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</si>
  <si>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</si>
  <si>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</si>
  <si>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</si>
  <si>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</si>
  <si>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</si>
  <si>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</si>
  <si>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</si>
  <si>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</si>
  <si>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</si>
  <si>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</si>
  <si>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</si>
  <si>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</si>
  <si>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</si>
  <si>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</si>
  <si>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</si>
  <si>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</si>
  <si>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</si>
  <si>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</si>
  <si>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</si>
  <si>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</si>
  <si>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</si>
  <si>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</si>
  <si>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</si>
  <si>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</si>
  <si>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</si>
  <si>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</si>
  <si>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</si>
  <si>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</si>
  <si>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</si>
  <si>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</si>
  <si>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</si>
  <si>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</si>
  <si>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</si>
  <si>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</si>
  <si>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</si>
  <si>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</si>
  <si>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</si>
  <si>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</si>
  <si>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</si>
  <si>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</si>
  <si>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</si>
  <si>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</si>
  <si>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</si>
  <si>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</si>
  <si>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</si>
  <si>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</si>
  <si>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</si>
  <si>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</si>
  <si>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</si>
  <si>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</si>
  <si>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</si>
  <si>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</si>
  <si>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</si>
  <si>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</si>
  <si>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</si>
  <si>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</si>
  <si>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</si>
  <si>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</si>
  <si>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</si>
  <si>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</si>
  <si>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</si>
  <si>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</si>
  <si>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</si>
  <si>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</si>
  <si>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</si>
  <si>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</si>
  <si>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</si>
  <si>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</si>
  <si>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</si>
  <si>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</si>
  <si>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</si>
  <si>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</si>
  <si>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</si>
  <si>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</si>
  <si>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</si>
  <si>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</si>
  <si>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</si>
  <si>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</si>
  <si>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</si>
  <si>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</si>
  <si>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</si>
  <si>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</si>
  <si>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</si>
  <si>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</si>
  <si>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</si>
  <si>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</si>
  <si>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</si>
  <si>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</si>
  <si>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</si>
  <si>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</si>
  <si>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</si>
  <si>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</si>
  <si>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</si>
  <si>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</si>
  <si>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</si>
  <si>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</si>
  <si>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</si>
  <si>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</si>
  <si>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</si>
  <si>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</si>
  <si>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</si>
  <si>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</si>
  <si>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</si>
  <si>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</si>
  <si>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</si>
  <si>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</si>
  <si>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</si>
  <si>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</si>
  <si>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</si>
  <si>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</si>
  <si>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</si>
  <si>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</si>
  <si>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</si>
  <si>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</si>
  <si>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</si>
  <si>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</si>
  <si>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</si>
  <si>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</si>
  <si>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</si>
  <si>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</si>
  <si>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</si>
  <si>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</si>
  <si>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</si>
  <si>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</si>
  <si>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</si>
  <si>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</si>
  <si>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</si>
  <si>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</si>
  <si>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</si>
  <si>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</si>
  <si>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</si>
  <si>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</si>
  <si>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</si>
  <si>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</si>
  <si>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</si>
  <si>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</si>
  <si>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</si>
  <si>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</si>
  <si>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</si>
  <si>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</si>
  <si>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</si>
  <si>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</si>
  <si>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</si>
  <si>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</si>
  <si>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</si>
  <si>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</si>
  <si>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</si>
  <si>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</si>
  <si>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</si>
  <si>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</si>
  <si>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</si>
  <si>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</si>
  <si>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</si>
  <si>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</si>
  <si>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</si>
  <si>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</si>
  <si>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</si>
  <si>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</si>
  <si>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</si>
  <si>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</si>
  <si>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</si>
  <si>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</si>
  <si>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</si>
  <si>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</si>
  <si>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</si>
  <si>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</si>
  <si>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</si>
  <si>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</si>
  <si>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</si>
  <si>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</si>
  <si>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</si>
  <si>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</si>
  <si>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</si>
  <si>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</si>
  <si>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</si>
  <si>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</si>
  <si>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</si>
  <si>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</si>
  <si>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</si>
  <si>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</si>
  <si>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</si>
  <si>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</si>
  <si>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</si>
  <si>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</si>
  <si>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</si>
  <si>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</si>
  <si>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</si>
  <si>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</si>
  <si>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</si>
  <si>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</si>
  <si>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</si>
  <si>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</si>
  <si>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</si>
  <si>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</si>
  <si>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</si>
  <si>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</si>
  <si>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</si>
  <si>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</si>
  <si>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</si>
  <si>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</si>
  <si>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</si>
  <si>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</si>
  <si>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</si>
  <si>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</si>
  <si>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</si>
  <si>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</si>
  <si>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</si>
  <si>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</si>
  <si>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</si>
  <si>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</si>
  <si>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</si>
  <si>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</si>
  <si>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</si>
  <si>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</si>
  <si>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</si>
  <si>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</si>
  <si>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</si>
  <si>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</si>
  <si>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</si>
  <si>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</si>
  <si>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</si>
  <si>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</si>
  <si>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</si>
  <si>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</si>
  <si>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</si>
  <si>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</si>
  <si>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</si>
  <si>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</si>
  <si>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</si>
  <si>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</si>
  <si>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</si>
  <si>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</si>
  <si>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</si>
  <si>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</si>
  <si>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</si>
  <si>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</si>
  <si>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</si>
  <si>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</si>
  <si>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</si>
  <si>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</si>
  <si>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</si>
  <si>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</si>
  <si>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</si>
  <si>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</si>
  <si>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</si>
  <si>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</si>
  <si>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</si>
  <si>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</si>
  <si>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</si>
  <si>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</si>
  <si>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</si>
  <si>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</si>
  <si>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</si>
  <si>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</si>
  <si>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</si>
  <si>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</si>
  <si>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</si>
  <si>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</si>
  <si>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</si>
  <si>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</si>
  <si>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</si>
  <si>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</si>
  <si>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</si>
  <si>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</si>
  <si>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</si>
  <si>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</si>
  <si>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</si>
  <si>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</si>
  <si>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</si>
  <si>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</si>
  <si>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</si>
  <si>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</si>
  <si>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</si>
  <si>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</si>
  <si>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</si>
  <si>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</si>
  <si>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</si>
  <si>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</si>
  <si>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</si>
  <si>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</si>
  <si>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</si>
  <si>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</si>
  <si>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</si>
  <si>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</si>
  <si>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</si>
  <si>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</si>
  <si>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</si>
  <si>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</si>
  <si>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</si>
  <si>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</si>
  <si>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</si>
  <si>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</si>
  <si>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</si>
  <si>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</si>
  <si>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</si>
  <si>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</si>
  <si>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</si>
  <si>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</si>
  <si>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</si>
  <si>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</si>
  <si>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</si>
  <si>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</si>
  <si>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</si>
  <si>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</si>
  <si>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</si>
  <si>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</si>
  <si>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</si>
  <si>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</si>
  <si>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</si>
  <si>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</si>
  <si>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</si>
  <si>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</si>
  <si>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</si>
  <si>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</si>
  <si>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</si>
  <si>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</si>
  <si>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</si>
  <si>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</si>
  <si>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</si>
  <si>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</si>
  <si>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</si>
  <si>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</si>
  <si>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</si>
  <si>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</si>
  <si>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</si>
  <si>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</si>
  <si>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</si>
  <si>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</si>
  <si>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</si>
  <si>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</si>
  <si>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</si>
  <si>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</si>
  <si>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</si>
  <si>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</si>
  <si>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</si>
  <si>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</si>
  <si>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</si>
  <si>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</si>
  <si>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</si>
  <si>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</si>
  <si>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</si>
  <si>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</si>
  <si>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</si>
  <si>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</si>
  <si>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</si>
  <si>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</si>
  <si>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</si>
  <si>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</si>
  <si>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</si>
  <si>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</si>
  <si>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</si>
  <si>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</si>
  <si>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</si>
  <si>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</si>
  <si>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</si>
  <si>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</si>
  <si>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</si>
  <si>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</si>
  <si>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</si>
  <si>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</si>
  <si>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</si>
  <si>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</si>
  <si>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</si>
  <si>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</si>
  <si>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</si>
  <si>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</si>
  <si>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</si>
  <si>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</si>
  <si>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</si>
  <si>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</si>
  <si>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</si>
  <si>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</si>
  <si>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</si>
  <si>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</si>
  <si>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</si>
  <si>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</si>
  <si>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</si>
  <si>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</si>
  <si>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</si>
  <si>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</si>
  <si>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</si>
  <si>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</si>
  <si>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</si>
  <si>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</si>
  <si>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</si>
  <si>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</si>
  <si>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</si>
  <si>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</si>
  <si>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</si>
  <si>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</si>
  <si>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</si>
  <si>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</si>
  <si>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</si>
  <si>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</si>
  <si>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</si>
  <si>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</si>
  <si>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</si>
  <si>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</si>
  <si>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1/9/2019 PM</t>
  </si>
  <si>
    <t>1/15/2019 PM</t>
  </si>
  <si>
    <t>2/20/2019 PM</t>
  </si>
  <si>
    <t>3/19/2019 AH</t>
  </si>
  <si>
    <t>1/29/2019 PM</t>
  </si>
  <si>
    <t>3/7/2019 AH</t>
  </si>
  <si>
    <t>1/23/2019 PM</t>
  </si>
  <si>
    <t>CCEP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</si>
</sst>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7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8"/>
      <tableStyleElement type="headerRow" dxfId="387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297872"/>
        <c:axId val="362298264"/>
      </c:scatterChart>
      <c:valAx>
        <c:axId val="36229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8264"/>
        <c:crosses val="autoZero"/>
        <c:crossBetween val="midCat"/>
      </c:valAx>
      <c:valAx>
        <c:axId val="3622982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299048"/>
        <c:axId val="362299832"/>
      </c:scatterChart>
      <c:valAx>
        <c:axId val="36229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9832"/>
        <c:crosses val="autoZero"/>
        <c:crossBetween val="midCat"/>
      </c:valAx>
      <c:valAx>
        <c:axId val="36229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90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97136"/>
        <c:axId val="461596744"/>
      </c:scatterChart>
      <c:valAx>
        <c:axId val="46159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6744"/>
        <c:crosses val="autoZero"/>
        <c:crossBetween val="midCat"/>
      </c:valAx>
      <c:valAx>
        <c:axId val="4615967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99096"/>
        <c:axId val="461601056"/>
      </c:scatterChart>
      <c:valAx>
        <c:axId val="46159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1056"/>
        <c:crosses val="autoZero"/>
        <c:crossBetween val="midCat"/>
      </c:valAx>
      <c:valAx>
        <c:axId val="4616010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01840"/>
        <c:axId val="461601448"/>
      </c:scatterChart>
      <c:valAx>
        <c:axId val="46160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1448"/>
        <c:crosses val="autoZero"/>
        <c:crossBetween val="midCat"/>
      </c:valAx>
      <c:valAx>
        <c:axId val="46160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96352"/>
        <c:axId val="461595568"/>
      </c:scatterChart>
      <c:valAx>
        <c:axId val="46159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5568"/>
        <c:crosses val="autoZero"/>
        <c:crossBetween val="midCat"/>
      </c:valAx>
      <c:valAx>
        <c:axId val="4615955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98312"/>
        <c:axId val="461599488"/>
      </c:scatterChart>
      <c:valAx>
        <c:axId val="46159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9488"/>
        <c:crosses val="autoZero"/>
        <c:crossBetween val="midCat"/>
      </c:valAx>
      <c:valAx>
        <c:axId val="461599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83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54888"/>
        <c:axId val="473251752"/>
      </c:scatterChart>
      <c:valAx>
        <c:axId val="47325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51752"/>
        <c:crosses val="autoZero"/>
        <c:crossBetween val="midCat"/>
      </c:valAx>
      <c:valAx>
        <c:axId val="47325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5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249008"/>
        <c:axId val="473250184"/>
      </c:lineChart>
      <c:dateAx>
        <c:axId val="47324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50184"/>
        <c:crosses val="autoZero"/>
        <c:auto val="1"/>
        <c:lblOffset val="100"/>
        <c:baseTimeUnit val="days"/>
      </c:dateAx>
      <c:valAx>
        <c:axId val="47325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97920"/>
        <c:axId val="461598704"/>
      </c:lineChart>
      <c:dateAx>
        <c:axId val="461597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8704"/>
        <c:crosses val="autoZero"/>
        <c:auto val="1"/>
        <c:lblOffset val="100"/>
        <c:baseTimeUnit val="days"/>
      </c:dateAx>
      <c:valAx>
        <c:axId val="461598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9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43296"/>
        <c:axId val="475948392"/>
      </c:lineChart>
      <c:dateAx>
        <c:axId val="475943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8392"/>
        <c:crosses val="autoZero"/>
        <c:auto val="1"/>
        <c:lblOffset val="100"/>
        <c:baseTimeUnit val="days"/>
      </c:dateAx>
      <c:valAx>
        <c:axId val="47594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47216"/>
        <c:axId val="475943688"/>
      </c:lineChart>
      <c:dateAx>
        <c:axId val="475947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3688"/>
        <c:crosses val="autoZero"/>
        <c:auto val="1"/>
        <c:lblOffset val="100"/>
        <c:baseTimeUnit val="days"/>
      </c:dateAx>
      <c:valAx>
        <c:axId val="47594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6824"/>
        <c:axId val="475942904"/>
      </c:lineChart>
      <c:dateAx>
        <c:axId val="475946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2904"/>
        <c:crosses val="autoZero"/>
        <c:auto val="1"/>
        <c:lblOffset val="100"/>
        <c:baseTimeUnit val="days"/>
      </c:dateAx>
      <c:valAx>
        <c:axId val="47594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6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4472"/>
        <c:axId val="475945256"/>
      </c:lineChart>
      <c:dateAx>
        <c:axId val="475944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5256"/>
        <c:crosses val="autoZero"/>
        <c:auto val="1"/>
        <c:lblOffset val="100"/>
        <c:baseTimeUnit val="days"/>
      </c:dateAx>
      <c:valAx>
        <c:axId val="4759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945648"/>
        <c:axId val="475946040"/>
      </c:lineChart>
      <c:dateAx>
        <c:axId val="475945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6040"/>
        <c:crosses val="autoZero"/>
        <c:auto val="1"/>
        <c:lblOffset val="100"/>
        <c:baseTimeUnit val="days"/>
      </c:dateAx>
      <c:valAx>
        <c:axId val="475946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032224"/>
        <c:axId val="475033400"/>
      </c:lineChart>
      <c:dateAx>
        <c:axId val="475032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3400"/>
        <c:crosses val="autoZero"/>
        <c:auto val="1"/>
        <c:lblOffset val="100"/>
        <c:baseTimeUnit val="days"/>
      </c:dateAx>
      <c:valAx>
        <c:axId val="47503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31832"/>
        <c:axId val="475036144"/>
      </c:lineChart>
      <c:dateAx>
        <c:axId val="475031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6144"/>
        <c:crosses val="autoZero"/>
        <c:auto val="1"/>
        <c:lblOffset val="100"/>
        <c:baseTimeUnit val="days"/>
      </c:dateAx>
      <c:valAx>
        <c:axId val="47503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30656"/>
        <c:axId val="475033792"/>
      </c:lineChart>
      <c:dateAx>
        <c:axId val="47503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3792"/>
        <c:crosses val="autoZero"/>
        <c:auto val="1"/>
        <c:lblOffset val="100"/>
        <c:baseTimeUnit val="days"/>
      </c:dateAx>
      <c:valAx>
        <c:axId val="4750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31440"/>
        <c:axId val="475033008"/>
      </c:lineChart>
      <c:dateAx>
        <c:axId val="47503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3008"/>
        <c:crosses val="autoZero"/>
        <c:auto val="1"/>
        <c:lblOffset val="100"/>
        <c:baseTimeUnit val="days"/>
      </c:dateAx>
      <c:valAx>
        <c:axId val="4750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29872"/>
        <c:axId val="475029480"/>
      </c:lineChart>
      <c:dateAx>
        <c:axId val="475029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29480"/>
        <c:crosses val="autoZero"/>
        <c:auto val="1"/>
        <c:lblOffset val="100"/>
        <c:baseTimeUnit val="days"/>
      </c:dateAx>
      <c:valAx>
        <c:axId val="47502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34968"/>
        <c:axId val="475030264"/>
      </c:lineChart>
      <c:dateAx>
        <c:axId val="475034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0264"/>
        <c:crosses val="autoZero"/>
        <c:auto val="1"/>
        <c:lblOffset val="100"/>
        <c:baseTimeUnit val="days"/>
      </c:dateAx>
      <c:valAx>
        <c:axId val="475030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03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4888"/>
        <c:axId val="488808416"/>
      </c:lineChart>
      <c:dateAx>
        <c:axId val="48880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8416"/>
        <c:crosses val="autoZero"/>
        <c:auto val="1"/>
        <c:lblOffset val="100"/>
        <c:baseTimeUnit val="days"/>
      </c:dateAx>
      <c:valAx>
        <c:axId val="4888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5280"/>
        <c:axId val="488804496"/>
      </c:lineChart>
      <c:dateAx>
        <c:axId val="488805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4496"/>
        <c:crosses val="autoZero"/>
        <c:auto val="1"/>
        <c:lblOffset val="100"/>
        <c:baseTimeUnit val="days"/>
      </c:dateAx>
      <c:valAx>
        <c:axId val="48880449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52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9592"/>
        <c:axId val="488809984"/>
      </c:lineChart>
      <c:dateAx>
        <c:axId val="488809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9984"/>
        <c:crosses val="autoZero"/>
        <c:auto val="1"/>
        <c:lblOffset val="100"/>
        <c:baseTimeUnit val="days"/>
      </c:dateAx>
      <c:valAx>
        <c:axId val="48880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9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805672"/>
        <c:axId val="488808024"/>
      </c:lineChart>
      <c:dateAx>
        <c:axId val="48880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8024"/>
        <c:crosses val="autoZero"/>
        <c:auto val="1"/>
        <c:lblOffset val="100"/>
        <c:baseTimeUnit val="days"/>
      </c:dateAx>
      <c:valAx>
        <c:axId val="48880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807240"/>
        <c:axId val="488802928"/>
      </c:lineChart>
      <c:dateAx>
        <c:axId val="48880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2928"/>
        <c:crosses val="autoZero"/>
        <c:auto val="1"/>
        <c:lblOffset val="100"/>
        <c:baseTimeUnit val="days"/>
      </c:dateAx>
      <c:valAx>
        <c:axId val="4888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4104"/>
        <c:axId val="473248616"/>
      </c:lineChart>
      <c:dateAx>
        <c:axId val="488804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48616"/>
        <c:crosses val="autoZero"/>
        <c:auto val="1"/>
        <c:lblOffset val="100"/>
        <c:baseTimeUnit val="days"/>
      </c:dateAx>
      <c:valAx>
        <c:axId val="47324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58768"/>
        <c:axId val="492361512"/>
      </c:lineChart>
      <c:dateAx>
        <c:axId val="492358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61512"/>
        <c:crosses val="autoZero"/>
        <c:auto val="1"/>
        <c:lblOffset val="100"/>
        <c:baseTimeUnit val="days"/>
      </c:dateAx>
      <c:valAx>
        <c:axId val="49236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60336"/>
        <c:axId val="492359944"/>
      </c:lineChart>
      <c:dateAx>
        <c:axId val="49236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9944"/>
        <c:crosses val="autoZero"/>
        <c:auto val="1"/>
        <c:lblOffset val="100"/>
        <c:baseTimeUnit val="days"/>
      </c:dateAx>
      <c:valAx>
        <c:axId val="49235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6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56024"/>
        <c:axId val="492363080"/>
      </c:lineChart>
      <c:dateAx>
        <c:axId val="492356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63080"/>
        <c:crosses val="autoZero"/>
        <c:auto val="1"/>
        <c:lblOffset val="100"/>
        <c:baseTimeUnit val="days"/>
      </c:dateAx>
      <c:valAx>
        <c:axId val="49236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62296"/>
        <c:axId val="492359552"/>
      </c:lineChart>
      <c:dateAx>
        <c:axId val="49236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9552"/>
        <c:crosses val="autoZero"/>
        <c:auto val="1"/>
        <c:lblOffset val="100"/>
        <c:baseTimeUnit val="days"/>
      </c:dateAx>
      <c:valAx>
        <c:axId val="49235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6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56416"/>
        <c:axId val="492355632"/>
      </c:lineChart>
      <c:dateAx>
        <c:axId val="49235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5632"/>
        <c:crosses val="autoZero"/>
        <c:auto val="1"/>
        <c:lblOffset val="100"/>
        <c:baseTimeUnit val="days"/>
      </c:dateAx>
      <c:valAx>
        <c:axId val="49235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57200"/>
        <c:axId val="492357592"/>
      </c:lineChart>
      <c:dateAx>
        <c:axId val="49235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7592"/>
        <c:crosses val="autoZero"/>
        <c:auto val="1"/>
        <c:lblOffset val="100"/>
        <c:baseTimeUnit val="days"/>
      </c:dateAx>
      <c:valAx>
        <c:axId val="49235759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58376"/>
        <c:axId val="491798656"/>
      </c:lineChart>
      <c:dateAx>
        <c:axId val="49235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8656"/>
        <c:crosses val="autoZero"/>
        <c:auto val="1"/>
        <c:lblOffset val="100"/>
        <c:baseTimeUnit val="days"/>
      </c:dateAx>
      <c:valAx>
        <c:axId val="49179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5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1008"/>
        <c:axId val="491799832"/>
      </c:lineChart>
      <c:dateAx>
        <c:axId val="49180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9832"/>
        <c:crosses val="autoZero"/>
        <c:auto val="1"/>
        <c:lblOffset val="100"/>
        <c:baseTimeUnit val="days"/>
      </c:dateAx>
      <c:valAx>
        <c:axId val="491799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6104"/>
        <c:axId val="491799048"/>
      </c:lineChart>
      <c:dateAx>
        <c:axId val="49180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9048"/>
        <c:crosses val="autoZero"/>
        <c:auto val="1"/>
        <c:lblOffset val="100"/>
        <c:baseTimeUnit val="days"/>
      </c:dateAx>
      <c:valAx>
        <c:axId val="49179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0224"/>
        <c:axId val="491802576"/>
      </c:lineChart>
      <c:dateAx>
        <c:axId val="491800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2576"/>
        <c:crosses val="autoZero"/>
        <c:auto val="1"/>
        <c:lblOffset val="100"/>
        <c:baseTimeUnit val="days"/>
      </c:dateAx>
      <c:valAx>
        <c:axId val="49180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5712"/>
        <c:axId val="493478264"/>
      </c:lineChart>
      <c:dateAx>
        <c:axId val="49180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8264"/>
        <c:crosses val="autoZero"/>
        <c:auto val="1"/>
        <c:lblOffset val="100"/>
        <c:baseTimeUnit val="days"/>
      </c:dateAx>
      <c:valAx>
        <c:axId val="493478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87280"/>
        <c:axId val="493476304"/>
      </c:lineChart>
      <c:dateAx>
        <c:axId val="493487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6304"/>
        <c:crosses val="autoZero"/>
        <c:auto val="1"/>
        <c:lblOffset val="100"/>
        <c:baseTimeUnit val="days"/>
      </c:dateAx>
      <c:valAx>
        <c:axId val="49347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475912"/>
        <c:axId val="493486104"/>
      </c:lineChart>
      <c:dateAx>
        <c:axId val="493475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6104"/>
        <c:crosses val="autoZero"/>
        <c:auto val="1"/>
        <c:lblOffset val="100"/>
        <c:baseTimeUnit val="days"/>
      </c:dateAx>
      <c:valAx>
        <c:axId val="49348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486888"/>
        <c:axId val="493482184"/>
      </c:lineChart>
      <c:dateAx>
        <c:axId val="493486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2184"/>
        <c:crosses val="autoZero"/>
        <c:auto val="1"/>
        <c:lblOffset val="100"/>
        <c:baseTimeUnit val="days"/>
      </c:dateAx>
      <c:valAx>
        <c:axId val="49348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82968"/>
        <c:axId val="493480224"/>
      </c:lineChart>
      <c:dateAx>
        <c:axId val="49348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0224"/>
        <c:crosses val="autoZero"/>
        <c:auto val="1"/>
        <c:lblOffset val="100"/>
        <c:baseTimeUnit val="days"/>
      </c:dateAx>
      <c:valAx>
        <c:axId val="4934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80616"/>
        <c:axId val="493488064"/>
      </c:lineChart>
      <c:dateAx>
        <c:axId val="493480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8064"/>
        <c:crosses val="autoZero"/>
        <c:auto val="1"/>
        <c:lblOffset val="100"/>
        <c:baseTimeUnit val="days"/>
      </c:dateAx>
      <c:valAx>
        <c:axId val="4934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480"/>
        <c:axId val="493481008"/>
      </c:scatterChart>
      <c:valAx>
        <c:axId val="49347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1008"/>
        <c:crosses val="autoZero"/>
        <c:crossBetween val="midCat"/>
      </c:valAx>
      <c:valAx>
        <c:axId val="493481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872"/>
        <c:axId val="493481400"/>
      </c:scatterChart>
      <c:valAx>
        <c:axId val="49347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1400"/>
        <c:crosses val="autoZero"/>
        <c:crossBetween val="midCat"/>
      </c:valAx>
      <c:valAx>
        <c:axId val="49348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91592"/>
        <c:axId val="493488456"/>
      </c:lineChart>
      <c:catAx>
        <c:axId val="49349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88456"/>
        <c:crosses val="autoZero"/>
        <c:auto val="1"/>
        <c:lblAlgn val="ctr"/>
        <c:lblOffset val="100"/>
        <c:noMultiLvlLbl val="0"/>
      </c:catAx>
      <c:valAx>
        <c:axId val="4934884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9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66008"/>
        <c:axId val="493369536"/>
      </c:lineChart>
      <c:dateAx>
        <c:axId val="49336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69536"/>
        <c:crosses val="autoZero"/>
        <c:auto val="1"/>
        <c:lblOffset val="100"/>
        <c:baseTimeUnit val="days"/>
      </c:dateAx>
      <c:valAx>
        <c:axId val="493369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6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70320"/>
        <c:axId val="493371496"/>
      </c:lineChart>
      <c:dateAx>
        <c:axId val="49337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1496"/>
        <c:crosses val="autoZero"/>
        <c:auto val="1"/>
        <c:lblOffset val="100"/>
        <c:baseTimeUnit val="days"/>
      </c:dateAx>
      <c:valAx>
        <c:axId val="493371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65224"/>
        <c:axId val="493368360"/>
      </c:lineChart>
      <c:dateAx>
        <c:axId val="49336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68360"/>
        <c:crosses val="autoZero"/>
        <c:auto val="1"/>
        <c:lblOffset val="100"/>
        <c:baseTimeUnit val="days"/>
      </c:dateAx>
      <c:valAx>
        <c:axId val="493368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6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73848"/>
        <c:axId val="493367576"/>
      </c:lineChart>
      <c:dateAx>
        <c:axId val="493373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67576"/>
        <c:crosses val="autoZero"/>
        <c:auto val="1"/>
        <c:lblOffset val="100"/>
        <c:baseTimeUnit val="days"/>
      </c:dateAx>
      <c:valAx>
        <c:axId val="49336757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3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74240"/>
        <c:axId val="493375024"/>
      </c:lineChart>
      <c:dateAx>
        <c:axId val="493374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5024"/>
        <c:crosses val="autoZero"/>
        <c:auto val="1"/>
        <c:lblOffset val="100"/>
        <c:baseTimeUnit val="days"/>
      </c:dateAx>
      <c:valAx>
        <c:axId val="4933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78944"/>
        <c:axId val="493376200"/>
      </c:lineChart>
      <c:dateAx>
        <c:axId val="493378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6200"/>
        <c:crosses val="autoZero"/>
        <c:auto val="1"/>
        <c:lblOffset val="100"/>
        <c:baseTimeUnit val="days"/>
      </c:dateAx>
      <c:valAx>
        <c:axId val="493376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77768"/>
        <c:axId val="526202728"/>
      </c:lineChart>
      <c:catAx>
        <c:axId val="49337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02728"/>
        <c:crosses val="autoZero"/>
        <c:auto val="1"/>
        <c:lblAlgn val="ctr"/>
        <c:lblOffset val="100"/>
        <c:noMultiLvlLbl val="0"/>
      </c:catAx>
      <c:valAx>
        <c:axId val="526202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7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202336"/>
        <c:axId val="526201552"/>
      </c:lineChart>
      <c:catAx>
        <c:axId val="52620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01552"/>
        <c:crosses val="autoZero"/>
        <c:auto val="1"/>
        <c:lblAlgn val="ctr"/>
        <c:lblOffset val="100"/>
        <c:noMultiLvlLbl val="0"/>
      </c:catAx>
      <c:valAx>
        <c:axId val="526201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0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195280"/>
        <c:axId val="526189400"/>
      </c:lineChart>
      <c:dateAx>
        <c:axId val="526195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9400"/>
        <c:crosses val="autoZero"/>
        <c:auto val="1"/>
        <c:lblOffset val="100"/>
        <c:baseTimeUnit val="days"/>
      </c:dateAx>
      <c:valAx>
        <c:axId val="52618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193320"/>
        <c:axId val="526196848"/>
      </c:lineChart>
      <c:dateAx>
        <c:axId val="526193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6848"/>
        <c:crosses val="autoZero"/>
        <c:auto val="1"/>
        <c:lblOffset val="100"/>
        <c:baseTimeUnit val="days"/>
      </c:dateAx>
      <c:valAx>
        <c:axId val="5261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198808"/>
        <c:axId val="526200376"/>
      </c:lineChart>
      <c:dateAx>
        <c:axId val="526198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00376"/>
        <c:crosses val="autoZero"/>
        <c:auto val="1"/>
        <c:lblOffset val="100"/>
        <c:baseTimeUnit val="days"/>
      </c:dateAx>
      <c:valAx>
        <c:axId val="52620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96064"/>
        <c:axId val="526190576"/>
      </c:lineChart>
      <c:dateAx>
        <c:axId val="526196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0576"/>
        <c:crosses val="autoZero"/>
        <c:auto val="1"/>
        <c:lblOffset val="100"/>
        <c:baseTimeUnit val="days"/>
      </c:dateAx>
      <c:valAx>
        <c:axId val="5261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96456"/>
        <c:axId val="526197240"/>
      </c:lineChart>
      <c:dateAx>
        <c:axId val="52619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7240"/>
        <c:crosses val="autoZero"/>
        <c:auto val="1"/>
        <c:lblOffset val="100"/>
        <c:baseTimeUnit val="days"/>
      </c:dateAx>
      <c:valAx>
        <c:axId val="526197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99984"/>
        <c:axId val="526200768"/>
      </c:lineChart>
      <c:dateAx>
        <c:axId val="52619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00768"/>
        <c:crosses val="autoZero"/>
        <c:auto val="1"/>
        <c:lblOffset val="100"/>
        <c:baseTimeUnit val="days"/>
      </c:dateAx>
      <c:valAx>
        <c:axId val="526200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89008"/>
        <c:axId val="526190968"/>
      </c:lineChart>
      <c:dateAx>
        <c:axId val="526189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0968"/>
        <c:crosses val="autoZero"/>
        <c:auto val="1"/>
        <c:lblOffset val="100"/>
        <c:baseTimeUnit val="days"/>
      </c:dateAx>
      <c:valAx>
        <c:axId val="526190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92536"/>
        <c:axId val="574281176"/>
      </c:lineChart>
      <c:dateAx>
        <c:axId val="526192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81176"/>
        <c:crosses val="autoZero"/>
        <c:auto val="1"/>
        <c:lblOffset val="100"/>
        <c:baseTimeUnit val="days"/>
      </c:dateAx>
      <c:valAx>
        <c:axId val="57428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83136"/>
        <c:axId val="574282352"/>
      </c:lineChart>
      <c:catAx>
        <c:axId val="57428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82352"/>
        <c:crosses val="autoZero"/>
        <c:auto val="1"/>
        <c:lblAlgn val="ctr"/>
        <c:lblOffset val="100"/>
        <c:noMultiLvlLbl val="0"/>
      </c:catAx>
      <c:valAx>
        <c:axId val="574282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8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69808"/>
        <c:axId val="574276080"/>
      </c:lineChart>
      <c:dateAx>
        <c:axId val="57426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76080"/>
        <c:crosses val="autoZero"/>
        <c:auto val="1"/>
        <c:lblOffset val="100"/>
        <c:baseTimeUnit val="days"/>
      </c:dateAx>
      <c:valAx>
        <c:axId val="574276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4" dataDxfId="543">
  <autoFilter ref="O15:W26"/>
  <tableColumns count="9">
    <tableColumn id="1" name="Date" dataDxfId="542"/>
    <tableColumn id="2" name="Quarter" dataDxfId="541"/>
    <tableColumn id="3" name="Time" dataDxfId="540"/>
    <tableColumn id="4" name="EPS estimate" dataDxfId="539"/>
    <tableColumn id="5" name="EPS Actual" dataDxfId="538"/>
    <tableColumn id="6" name="Sales Estiamte (B)" dataDxfId="537"/>
    <tableColumn id="7" name="Sales Actual (B)" dataDxfId="536"/>
    <tableColumn id="8" name="Guidance" dataDxfId="535"/>
    <tableColumn id="9" name="Reaction" dataDxfId="53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50" activePane="bottomLeft" state="frozen"/>
      <selection pane="bottomLeft" activeCell="E62" sqref="E6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8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15.41</v>
      </c>
      <c r="G2" s="78">
        <v>5.3551350000000095</v>
      </c>
      <c r="H2">
        <v>2000</v>
      </c>
      <c r="I2" s="2">
        <v>30820</v>
      </c>
      <c r="J2" s="2">
        <v>10710.270000000019</v>
      </c>
      <c r="K2" s="2">
        <v>20109.729999999981</v>
      </c>
      <c r="L2" s="660">
        <v>1.877611862259303</v>
      </c>
      <c r="M2" s="2">
        <v>34725.301000001607</v>
      </c>
      <c r="N2">
        <v>1000</v>
      </c>
      <c r="O2" t="s">
        <v>1346</v>
      </c>
      <c r="P2" s="660">
        <v>1.2978585334198572E-2</v>
      </c>
      <c r="Q2" s="879">
        <v>5.3999999999999999E-2</v>
      </c>
      <c r="R2" s="2">
        <v>24.460317460317459</v>
      </c>
      <c r="S2" s="782">
        <v>43471</v>
      </c>
      <c r="U2" s="789"/>
      <c r="V2" s="2"/>
      <c r="W2" s="789"/>
      <c r="X2" s="789"/>
      <c r="Y2" s="2"/>
      <c r="Z2" s="762"/>
    </row>
    <row r="3" spans="1:33" ht="21.95" customHeight="1" x14ac:dyDescent="0.25">
      <c r="A3" s="51"/>
      <c r="B3" s="152"/>
      <c r="C3" s="272"/>
      <c r="D3" s="709"/>
      <c r="E3" s="22" t="s">
        <v>895</v>
      </c>
      <c r="F3" s="2">
        <v>30.3399</v>
      </c>
      <c r="G3" s="78">
        <v>28.451720000000009</v>
      </c>
      <c r="H3">
        <v>1000</v>
      </c>
      <c r="I3" s="2">
        <v>30339.9</v>
      </c>
      <c r="J3" s="2">
        <v>28451.720000000008</v>
      </c>
      <c r="K3" s="2">
        <v>1888.179999999993</v>
      </c>
      <c r="L3" s="660">
        <v>6.6364353367739826E-2</v>
      </c>
      <c r="M3" s="2">
        <v>1888.179999999993</v>
      </c>
      <c r="N3">
        <v>1000</v>
      </c>
      <c r="O3" t="s">
        <v>1341</v>
      </c>
      <c r="P3" s="660">
        <v>6.5919795384955127E-2</v>
      </c>
      <c r="Q3" s="879">
        <v>2.5700000000000001E-2</v>
      </c>
      <c r="R3" s="2">
        <v>8.6685428571428567</v>
      </c>
      <c r="S3" s="782">
        <v>43429</v>
      </c>
      <c r="U3" s="790"/>
      <c r="V3" s="790"/>
      <c r="W3" s="790"/>
      <c r="X3" s="790"/>
      <c r="Y3" s="762"/>
      <c r="Z3" s="660"/>
      <c r="AA3" s="2"/>
      <c r="AB3"/>
      <c r="AC3"/>
      <c r="AD3"/>
      <c r="AE3"/>
      <c r="AF3"/>
      <c r="AG3"/>
    </row>
    <row r="4" spans="1:33" ht="21.95" customHeight="1" x14ac:dyDescent="0.25">
      <c r="A4" s="50"/>
      <c r="B4" s="51"/>
      <c r="C4" s="51"/>
      <c r="E4" s="22" t="s">
        <v>916</v>
      </c>
      <c r="F4" s="2">
        <v>44.489899999999999</v>
      </c>
      <c r="G4" s="78">
        <v>55.814819999999997</v>
      </c>
      <c r="H4">
        <v>500</v>
      </c>
      <c r="I4" s="2">
        <v>22244.95</v>
      </c>
      <c r="J4" s="2">
        <v>27907.41</v>
      </c>
      <c r="K4" s="2">
        <v>-5662.4599999999991</v>
      </c>
      <c r="L4" s="660">
        <v>-0.2029016666182924</v>
      </c>
      <c r="M4" s="2">
        <v>-5662.4599999999991</v>
      </c>
      <c r="N4">
        <v>500</v>
      </c>
      <c r="O4" t="s">
        <v>1349</v>
      </c>
      <c r="P4" s="660">
        <v>5.6192529090872315E-2</v>
      </c>
      <c r="Q4" s="879">
        <v>2.7199999999999998E-2</v>
      </c>
      <c r="R4" s="2">
        <v>12.189013698630136</v>
      </c>
      <c r="S4" s="782">
        <v>43471</v>
      </c>
      <c r="T4" s="48"/>
      <c r="U4" s="790"/>
      <c r="V4" s="762"/>
      <c r="W4" s="790"/>
      <c r="X4" s="790"/>
      <c r="Y4" s="762"/>
    </row>
    <row r="5" spans="1:33" ht="21.95" customHeight="1" x14ac:dyDescent="0.25">
      <c r="A5" s="50"/>
      <c r="B5" s="51"/>
      <c r="C5" s="51"/>
      <c r="D5" s="709"/>
      <c r="E5" s="22" t="s">
        <v>1185</v>
      </c>
      <c r="F5" s="2">
        <v>2412.83</v>
      </c>
      <c r="G5" s="78">
        <v>2555.4749999999999</v>
      </c>
      <c r="H5">
        <v>8</v>
      </c>
      <c r="I5" s="2">
        <v>19302.64</v>
      </c>
      <c r="J5" s="2">
        <v>20443.8</v>
      </c>
      <c r="K5" s="2">
        <v>-1141.1599999999999</v>
      </c>
      <c r="L5" s="660">
        <v>-5.5819368219215598E-2</v>
      </c>
      <c r="M5" s="2">
        <v>-1141.1599999999999</v>
      </c>
      <c r="N5">
        <v>8</v>
      </c>
      <c r="O5" t="s">
        <v>1352</v>
      </c>
      <c r="P5" s="660">
        <v>0</v>
      </c>
      <c r="Q5" s="879">
        <v>1.2999999999999999E-2</v>
      </c>
      <c r="R5" s="2">
        <v>12.437268041237113</v>
      </c>
      <c r="S5" s="782">
        <v>43422</v>
      </c>
      <c r="V5" s="790"/>
      <c r="W5" s="790"/>
      <c r="X5" s="790"/>
      <c r="Y5" s="762"/>
      <c r="Z5" s="762"/>
    </row>
    <row r="6" spans="1:33" ht="21.95" customHeight="1" x14ac:dyDescent="0.25">
      <c r="A6" s="50"/>
      <c r="B6" s="50"/>
      <c r="C6" s="50"/>
      <c r="D6" s="709"/>
      <c r="E6" s="22" t="s">
        <v>1115</v>
      </c>
      <c r="F6" s="2">
        <v>47.8399</v>
      </c>
      <c r="G6" s="78">
        <v>48.441724999999998</v>
      </c>
      <c r="H6">
        <v>400</v>
      </c>
      <c r="I6" s="2">
        <v>19135.96</v>
      </c>
      <c r="J6" s="2">
        <v>19376.689999999999</v>
      </c>
      <c r="K6" s="2">
        <v>-240.72999999999956</v>
      </c>
      <c r="L6" s="660">
        <v>-1.2423690527123013E-2</v>
      </c>
      <c r="M6" s="2">
        <v>-240.72999999999956</v>
      </c>
      <c r="N6">
        <v>400</v>
      </c>
      <c r="O6"/>
      <c r="P6" s="660">
        <v>2.7173969845254695E-2</v>
      </c>
      <c r="Q6" s="879">
        <v>3.0800000000000001E-2</v>
      </c>
      <c r="R6" s="2"/>
      <c r="S6" s="782">
        <v>43421</v>
      </c>
      <c r="W6" s="790"/>
      <c r="X6" s="790"/>
      <c r="Y6" s="762"/>
      <c r="Z6" s="762"/>
    </row>
    <row r="7" spans="1:33" ht="21.95" customHeight="1" x14ac:dyDescent="0.25">
      <c r="A7" s="50"/>
      <c r="B7" s="51"/>
      <c r="C7" s="51"/>
      <c r="E7" s="22" t="s">
        <v>221</v>
      </c>
      <c r="F7" s="2">
        <v>30.389900000000001</v>
      </c>
      <c r="G7" s="78">
        <v>19.189916666666612</v>
      </c>
      <c r="H7">
        <v>600</v>
      </c>
      <c r="I7" s="2">
        <v>18233.939999999999</v>
      </c>
      <c r="J7" s="2">
        <v>11513.949999999968</v>
      </c>
      <c r="K7" s="2">
        <v>6719.9900000000307</v>
      </c>
      <c r="L7" s="660">
        <v>0.58363897706695378</v>
      </c>
      <c r="M7" s="2">
        <v>8172.2500000000291</v>
      </c>
      <c r="N7">
        <v>500</v>
      </c>
      <c r="O7" t="s">
        <v>1353</v>
      </c>
      <c r="P7" s="660">
        <v>3.2905669317766758E-3</v>
      </c>
      <c r="Q7" s="879">
        <v>6.8199999999999997E-2</v>
      </c>
      <c r="R7" s="2">
        <v>15.994684210526318</v>
      </c>
      <c r="S7" s="782">
        <v>43421</v>
      </c>
      <c r="T7" s="48"/>
      <c r="U7" s="790"/>
      <c r="V7" s="762"/>
      <c r="W7" s="790"/>
      <c r="X7" s="790"/>
      <c r="Y7" s="762"/>
    </row>
    <row r="8" spans="1:33" ht="21.95" customHeight="1" x14ac:dyDescent="0.25">
      <c r="A8" s="50"/>
      <c r="B8" s="51"/>
      <c r="C8" s="51"/>
      <c r="E8" s="22" t="s">
        <v>934</v>
      </c>
      <c r="F8" s="2">
        <v>156.22989999999999</v>
      </c>
      <c r="G8" s="78">
        <v>153.1617500000001</v>
      </c>
      <c r="H8">
        <v>80</v>
      </c>
      <c r="I8" s="2">
        <v>12498.392</v>
      </c>
      <c r="J8" s="2">
        <v>12252.940000000008</v>
      </c>
      <c r="K8" s="2">
        <v>245.45199999999022</v>
      </c>
      <c r="L8" s="660">
        <v>2.0032090257521132E-2</v>
      </c>
      <c r="M8" s="2">
        <v>245.45199999999022</v>
      </c>
      <c r="N8">
        <v>80</v>
      </c>
      <c r="O8"/>
      <c r="P8" s="660">
        <v>8.1930539544607019E-3</v>
      </c>
      <c r="Q8" s="879">
        <v>4.2799999999999998E-2</v>
      </c>
      <c r="R8" s="2">
        <v>19.68</v>
      </c>
      <c r="V8" s="790"/>
      <c r="W8" s="790"/>
      <c r="X8" s="790"/>
      <c r="Y8" s="762"/>
      <c r="Z8" s="790"/>
    </row>
    <row r="9" spans="1:33" ht="21.95" customHeight="1" x14ac:dyDescent="0.25">
      <c r="A9" s="50"/>
      <c r="B9" s="50"/>
      <c r="C9" s="51"/>
      <c r="D9" s="709"/>
      <c r="E9" s="22" t="s">
        <v>1239</v>
      </c>
      <c r="F9" s="78">
        <v>39.880000000000003</v>
      </c>
      <c r="G9" s="78">
        <v>51.623533333333334</v>
      </c>
      <c r="H9">
        <v>300</v>
      </c>
      <c r="I9" s="2">
        <v>11964</v>
      </c>
      <c r="J9" s="2">
        <v>15487.06</v>
      </c>
      <c r="K9" s="2">
        <v>-3523.0600000000013</v>
      </c>
      <c r="L9" s="660">
        <v>-0.22748410608598402</v>
      </c>
      <c r="M9" s="2">
        <v>-3523.0600000000013</v>
      </c>
      <c r="N9">
        <v>300</v>
      </c>
      <c r="O9" t="s">
        <v>1350</v>
      </c>
      <c r="P9" s="660">
        <v>4.5636910732196591E-2</v>
      </c>
      <c r="Q9" s="879">
        <v>4.3200000000000002E-2</v>
      </c>
      <c r="R9" s="2">
        <v>8.6695652173913054</v>
      </c>
      <c r="S9" s="782">
        <v>43423</v>
      </c>
      <c r="T9" s="48"/>
      <c r="U9" s="790"/>
      <c r="V9" s="762"/>
      <c r="W9" s="790"/>
      <c r="X9" s="790"/>
      <c r="Y9" s="762"/>
      <c r="Z9" s="762"/>
    </row>
    <row r="10" spans="1:33" ht="21.95" customHeight="1" x14ac:dyDescent="0.25">
      <c r="A10" s="50"/>
      <c r="B10" s="50"/>
      <c r="C10" s="51"/>
      <c r="D10" s="709"/>
      <c r="E10" s="22" t="s">
        <v>170</v>
      </c>
      <c r="F10" s="78">
        <v>39.82</v>
      </c>
      <c r="G10" s="78">
        <v>44.783900000000003</v>
      </c>
      <c r="H10">
        <v>300</v>
      </c>
      <c r="I10" s="2">
        <v>11946</v>
      </c>
      <c r="J10" s="2">
        <v>13435.17</v>
      </c>
      <c r="K10" s="2">
        <v>-1489.1699999999983</v>
      </c>
      <c r="L10" s="660">
        <v>-0.11084117283220091</v>
      </c>
      <c r="M10" s="2">
        <v>-1439.2199999999984</v>
      </c>
      <c r="N10">
        <v>300</v>
      </c>
      <c r="O10"/>
      <c r="P10" s="660">
        <v>4.9221496735308887E-2</v>
      </c>
      <c r="Q10" s="879">
        <v>2.0199999999999999E-2</v>
      </c>
      <c r="R10" s="2">
        <v>13.185430463576159</v>
      </c>
      <c r="S10" s="782">
        <v>43320</v>
      </c>
      <c r="V10" s="790"/>
      <c r="W10" s="790"/>
      <c r="X10" s="790"/>
      <c r="Y10" s="762"/>
    </row>
    <row r="11" spans="1:33" ht="21.95" customHeight="1" x14ac:dyDescent="0.25">
      <c r="A11" s="51"/>
      <c r="B11" s="51"/>
      <c r="C11" s="51"/>
      <c r="D11" s="709"/>
      <c r="E11" s="22" t="s">
        <v>893</v>
      </c>
      <c r="F11" s="2">
        <v>116.6699</v>
      </c>
      <c r="G11" s="78">
        <v>109.96570000000008</v>
      </c>
      <c r="H11">
        <v>100</v>
      </c>
      <c r="I11" s="2">
        <v>11666.99</v>
      </c>
      <c r="J11" s="2">
        <v>10996.570000000009</v>
      </c>
      <c r="K11" s="2">
        <v>670.4199999999928</v>
      </c>
      <c r="L11" s="660">
        <v>6.096628312282748E-2</v>
      </c>
      <c r="M11" s="2">
        <v>670.4199999999928</v>
      </c>
      <c r="N11">
        <v>60</v>
      </c>
      <c r="O11" t="s">
        <v>1354</v>
      </c>
      <c r="P11" s="660">
        <v>4.4570193340356E-3</v>
      </c>
      <c r="Q11" s="879">
        <v>4.6800000000000001E-2</v>
      </c>
      <c r="R11" s="2">
        <v>13.534791183294665</v>
      </c>
      <c r="S11" s="782">
        <v>43324</v>
      </c>
      <c r="T11" s="48"/>
      <c r="W11" s="790"/>
      <c r="X11" s="790"/>
      <c r="Y11" s="762"/>
      <c r="Z11" s="762"/>
    </row>
    <row r="12" spans="1:33" ht="21.95" customHeight="1" x14ac:dyDescent="0.25">
      <c r="A12" s="50"/>
      <c r="B12" s="50"/>
      <c r="C12" s="51"/>
      <c r="D12" s="709"/>
      <c r="E12" s="22" t="s">
        <v>1277</v>
      </c>
      <c r="F12" s="2">
        <v>54.73</v>
      </c>
      <c r="G12" s="78">
        <v>58.46</v>
      </c>
      <c r="H12">
        <v>200</v>
      </c>
      <c r="I12" s="2">
        <v>10946</v>
      </c>
      <c r="J12" s="2">
        <v>11692</v>
      </c>
      <c r="K12" s="2">
        <v>-746</v>
      </c>
      <c r="L12" s="660">
        <v>-6.3804310639753739E-2</v>
      </c>
      <c r="M12" s="2">
        <v>-746</v>
      </c>
      <c r="N12">
        <v>200</v>
      </c>
      <c r="O12" t="s">
        <v>1350</v>
      </c>
      <c r="P12" s="660">
        <v>2.9234423533710949E-2</v>
      </c>
      <c r="Q12" s="879">
        <v>4.2299999999999997E-2</v>
      </c>
      <c r="R12" s="2">
        <v>13.156249999999998</v>
      </c>
      <c r="S12" s="782">
        <v>43436</v>
      </c>
      <c r="T12" s="48"/>
      <c r="W12" s="48"/>
      <c r="X12" s="790"/>
      <c r="Y12" s="790"/>
      <c r="Z12" s="762"/>
    </row>
    <row r="13" spans="1:33" ht="21.95" customHeight="1" x14ac:dyDescent="0.25">
      <c r="A13" s="50"/>
      <c r="B13" s="50"/>
      <c r="C13" s="51"/>
      <c r="E13" s="22" t="s">
        <v>919</v>
      </c>
      <c r="F13" s="2">
        <v>176.39</v>
      </c>
      <c r="G13" s="78">
        <v>184.43700000000004</v>
      </c>
      <c r="H13">
        <v>60</v>
      </c>
      <c r="I13" s="2">
        <v>10583.4</v>
      </c>
      <c r="J13" s="2">
        <v>11066.220000000003</v>
      </c>
      <c r="K13" s="2">
        <v>-482.82000000000153</v>
      </c>
      <c r="L13" s="660">
        <v>-4.3630074225887716E-2</v>
      </c>
      <c r="M13" s="2">
        <v>-482.82000000000153</v>
      </c>
      <c r="N13">
        <v>60</v>
      </c>
      <c r="O13"/>
      <c r="P13" s="660">
        <v>1.0884970803333522E-2</v>
      </c>
      <c r="Q13" s="879">
        <v>3.4500000000000003E-2</v>
      </c>
      <c r="R13" s="2">
        <v>20.462877030162414</v>
      </c>
      <c r="S13" s="782">
        <v>43426</v>
      </c>
      <c r="T13" s="48"/>
      <c r="W13" s="790"/>
      <c r="X13" s="790"/>
      <c r="Y13" s="762"/>
    </row>
    <row r="14" spans="1:33" ht="21.95" customHeight="1" x14ac:dyDescent="0.25">
      <c r="A14" s="50"/>
      <c r="B14" s="50"/>
      <c r="C14" s="51"/>
      <c r="E14" s="22" t="s">
        <v>321</v>
      </c>
      <c r="F14" s="2">
        <v>17.369900000000001</v>
      </c>
      <c r="G14" s="78">
        <v>17.222233333333339</v>
      </c>
      <c r="H14">
        <v>600</v>
      </c>
      <c r="I14" s="2">
        <v>10421.94</v>
      </c>
      <c r="J14" s="2">
        <v>10333.340000000004</v>
      </c>
      <c r="K14" s="2">
        <v>88.599999999996726</v>
      </c>
      <c r="L14" s="660">
        <v>8.574188016652641E-3</v>
      </c>
      <c r="M14" s="2">
        <v>373.57000000000153</v>
      </c>
      <c r="N14">
        <v>200</v>
      </c>
      <c r="O14"/>
      <c r="P14" s="660">
        <v>0</v>
      </c>
      <c r="Q14" s="879">
        <v>5.3400000000000003E-2</v>
      </c>
      <c r="R14" s="2">
        <v>7.089755102040816</v>
      </c>
      <c r="S14" s="782">
        <v>43345</v>
      </c>
      <c r="T14" s="48"/>
      <c r="U14" s="789"/>
      <c r="V14" s="2"/>
      <c r="W14" s="789"/>
      <c r="X14" s="789"/>
      <c r="Y14" s="2"/>
      <c r="Z14" s="762"/>
    </row>
    <row r="15" spans="1:33" ht="21.95" customHeight="1" x14ac:dyDescent="0.25">
      <c r="A15" s="50"/>
      <c r="B15" s="50"/>
      <c r="C15" s="51"/>
      <c r="D15" s="709"/>
      <c r="E15" s="22" t="s">
        <v>14</v>
      </c>
      <c r="F15" s="2">
        <v>50.299900000000001</v>
      </c>
      <c r="G15" s="78">
        <v>49.707000000000008</v>
      </c>
      <c r="H15">
        <v>200</v>
      </c>
      <c r="I15" s="2">
        <v>10059.98</v>
      </c>
      <c r="J15" s="2">
        <v>9941.4000000000015</v>
      </c>
      <c r="K15" s="2">
        <v>118.57999999999811</v>
      </c>
      <c r="L15" s="660">
        <v>1.1927897479228136E-2</v>
      </c>
      <c r="M15" s="2">
        <v>118.57999999999811</v>
      </c>
      <c r="N15">
        <v>200</v>
      </c>
      <c r="O15"/>
      <c r="P15" s="660">
        <v>5.5666114644363107E-2</v>
      </c>
      <c r="Q15" s="879">
        <v>2.5700000000000001E-2</v>
      </c>
      <c r="R15" s="2">
        <v>12.622308657465496</v>
      </c>
      <c r="S15" s="782">
        <v>43426</v>
      </c>
      <c r="U15" s="789"/>
      <c r="V15" s="2"/>
      <c r="W15" s="789"/>
      <c r="X15" s="789"/>
      <c r="Y15" s="2"/>
      <c r="Z15" s="762"/>
    </row>
    <row r="16" spans="1:33" ht="21.95" customHeight="1" x14ac:dyDescent="0.25">
      <c r="A16" s="50"/>
      <c r="B16" s="51"/>
      <c r="C16" s="51"/>
      <c r="D16" s="709"/>
      <c r="E16" s="22" t="s">
        <v>1321</v>
      </c>
      <c r="F16" s="2">
        <v>93.919899999999998</v>
      </c>
      <c r="G16" s="78">
        <v>99.45</v>
      </c>
      <c r="H16">
        <v>100</v>
      </c>
      <c r="I16" s="2">
        <v>9391.99</v>
      </c>
      <c r="J16" s="2">
        <v>9945</v>
      </c>
      <c r="K16" s="2">
        <v>-553.01000000000022</v>
      </c>
      <c r="L16" s="660">
        <v>-5.5606837606837649E-2</v>
      </c>
      <c r="M16" s="2">
        <v>-553.01000000000022</v>
      </c>
      <c r="N16">
        <v>100</v>
      </c>
      <c r="O16"/>
      <c r="P16" s="660">
        <v>9.3696862965143707E-3</v>
      </c>
      <c r="Q16" s="879">
        <v>4.3900000000000002E-2</v>
      </c>
      <c r="R16" s="2">
        <v>21.345431818181815</v>
      </c>
      <c r="S16" s="782">
        <v>43436</v>
      </c>
      <c r="V16" s="790"/>
      <c r="W16" s="790"/>
      <c r="X16" s="790"/>
      <c r="Y16" s="762"/>
      <c r="Z16" s="762"/>
    </row>
    <row r="17" spans="1:33" ht="21.95" customHeight="1" x14ac:dyDescent="0.25">
      <c r="A17" s="51"/>
      <c r="B17" s="51"/>
      <c r="C17" s="51"/>
      <c r="D17" s="709"/>
      <c r="E17" s="22" t="s">
        <v>803</v>
      </c>
      <c r="F17" s="2">
        <v>87.4</v>
      </c>
      <c r="G17" s="78">
        <v>92.057000000000002</v>
      </c>
      <c r="H17">
        <v>100</v>
      </c>
      <c r="I17" s="2">
        <v>8740</v>
      </c>
      <c r="J17" s="2">
        <v>9205.7000000000007</v>
      </c>
      <c r="K17" s="2">
        <v>-465.70000000000073</v>
      </c>
      <c r="L17" s="660">
        <v>-5.0588222514311748E-2</v>
      </c>
      <c r="M17" s="2">
        <v>-465.70000000000073</v>
      </c>
      <c r="N17">
        <v>100</v>
      </c>
      <c r="O17" t="s">
        <v>1355</v>
      </c>
      <c r="P17" s="660">
        <v>7.7803203661327234E-3</v>
      </c>
      <c r="Q17" s="879">
        <v>2.5899999999999999E-2</v>
      </c>
      <c r="R17" s="2">
        <v>18.400000000000002</v>
      </c>
      <c r="T17" s="48"/>
      <c r="W17" s="790"/>
      <c r="X17" s="790"/>
      <c r="Y17" s="790"/>
      <c r="Z17" s="762"/>
    </row>
    <row r="18" spans="1:33" ht="21.95" customHeight="1" x14ac:dyDescent="0.25">
      <c r="A18" s="50"/>
      <c r="B18" s="50"/>
      <c r="C18" s="51"/>
      <c r="D18" s="709"/>
      <c r="E18" s="22" t="s">
        <v>1325</v>
      </c>
      <c r="F18" s="2">
        <v>82.38</v>
      </c>
      <c r="G18" s="78">
        <v>89.88</v>
      </c>
      <c r="H18">
        <v>100</v>
      </c>
      <c r="I18" s="2">
        <v>8238</v>
      </c>
      <c r="J18" s="2">
        <v>8988</v>
      </c>
      <c r="K18" s="2">
        <v>-750</v>
      </c>
      <c r="L18" s="660">
        <v>-8.3444592790387184E-2</v>
      </c>
      <c r="M18" s="2">
        <v>-750</v>
      </c>
      <c r="N18">
        <v>100</v>
      </c>
      <c r="O18"/>
      <c r="P18" s="660">
        <v>1.4022821073075991E-2</v>
      </c>
      <c r="Q18" s="879">
        <v>3.5099999999999999E-2</v>
      </c>
      <c r="R18" s="2"/>
      <c r="V18" s="790"/>
      <c r="W18" s="790"/>
      <c r="X18" s="790"/>
      <c r="Y18" s="762"/>
      <c r="Z18" s="790"/>
    </row>
    <row r="19" spans="1:33" ht="21.95" customHeight="1" x14ac:dyDescent="0.25">
      <c r="A19" s="60"/>
      <c r="B19" s="61"/>
      <c r="C19" s="60"/>
      <c r="D19" s="709"/>
      <c r="E19" s="22" t="s">
        <v>938</v>
      </c>
      <c r="F19" s="2">
        <v>39.01</v>
      </c>
      <c r="G19" s="78">
        <v>45.271300000000004</v>
      </c>
      <c r="H19">
        <v>200</v>
      </c>
      <c r="I19" s="2">
        <v>7802</v>
      </c>
      <c r="J19" s="2">
        <v>9054.26</v>
      </c>
      <c r="K19" s="2">
        <v>-1252.2600000000002</v>
      </c>
      <c r="L19" s="660">
        <v>-0.13830616748359348</v>
      </c>
      <c r="M19" s="2">
        <v>-1252.2600000000002</v>
      </c>
      <c r="N19">
        <v>200</v>
      </c>
      <c r="O19"/>
      <c r="P19" s="660">
        <v>8.9720584465521665E-3</v>
      </c>
      <c r="Q19" s="879">
        <v>2.9000000000000001E-2</v>
      </c>
      <c r="R19" s="2">
        <v>18.799999999999997</v>
      </c>
      <c r="S19" s="782">
        <v>43425</v>
      </c>
      <c r="Z19" s="762"/>
    </row>
    <row r="20" spans="1:33" ht="21.95" customHeight="1" x14ac:dyDescent="0.25">
      <c r="A20" s="50"/>
      <c r="B20" s="50"/>
      <c r="C20" s="51"/>
      <c r="D20" s="709"/>
      <c r="E20" s="22" t="s">
        <v>824</v>
      </c>
      <c r="F20" s="2">
        <v>80.789900000000003</v>
      </c>
      <c r="G20" s="78">
        <v>77.76114583333333</v>
      </c>
      <c r="H20">
        <v>96</v>
      </c>
      <c r="I20" s="2">
        <v>7755.8304000000007</v>
      </c>
      <c r="J20" s="2">
        <v>7465.07</v>
      </c>
      <c r="K20" s="2">
        <v>290.76040000000103</v>
      </c>
      <c r="L20" s="660">
        <v>3.894945392340602E-2</v>
      </c>
      <c r="M20" s="2">
        <v>290.76040000000103</v>
      </c>
      <c r="N20">
        <v>76</v>
      </c>
      <c r="O20"/>
      <c r="P20" s="660">
        <v>2.8221349450859572E-2</v>
      </c>
      <c r="Q20" s="879">
        <v>3.7100000000000001E-2</v>
      </c>
      <c r="R20" s="2">
        <v>16.972668067226891</v>
      </c>
      <c r="U20" s="790"/>
      <c r="V20" s="790"/>
      <c r="W20" s="790"/>
      <c r="X20" s="790"/>
      <c r="Y20" s="762"/>
      <c r="Z20" s="789"/>
      <c r="AA20" s="2"/>
      <c r="AB20"/>
      <c r="AC20"/>
      <c r="AD20"/>
      <c r="AE20"/>
      <c r="AF20"/>
      <c r="AG20"/>
    </row>
    <row r="21" spans="1:33" ht="21.95" customHeight="1" x14ac:dyDescent="0.25">
      <c r="A21" s="51"/>
      <c r="B21" s="51"/>
      <c r="C21" s="51"/>
      <c r="D21" s="709"/>
      <c r="E21" s="22" t="s">
        <v>1197</v>
      </c>
      <c r="F21" s="2">
        <v>74.22</v>
      </c>
      <c r="G21" s="78">
        <v>76.951800000000006</v>
      </c>
      <c r="H21">
        <v>100</v>
      </c>
      <c r="I21" s="2">
        <v>7422</v>
      </c>
      <c r="J21" s="2">
        <v>7695.18</v>
      </c>
      <c r="K21" s="2">
        <v>-273.18000000000029</v>
      </c>
      <c r="L21" s="660">
        <v>-3.5500144246138579E-2</v>
      </c>
      <c r="M21" s="2">
        <v>-273.18000000000029</v>
      </c>
      <c r="N21">
        <v>100</v>
      </c>
      <c r="O21" t="s">
        <v>1350</v>
      </c>
      <c r="P21" s="660">
        <v>2.0479655079493397E-2</v>
      </c>
      <c r="Q21" s="879">
        <v>1.1599999999999999E-2</v>
      </c>
      <c r="R21" s="2">
        <v>11.436055469953775</v>
      </c>
      <c r="S21" s="782">
        <v>43359</v>
      </c>
      <c r="U21" s="790"/>
      <c r="V21" s="762"/>
      <c r="W21" s="790"/>
      <c r="X21" s="790"/>
      <c r="Y21" s="762"/>
      <c r="Z21" s="660"/>
      <c r="AA21" s="2"/>
      <c r="AB21"/>
      <c r="AC21"/>
      <c r="AD21"/>
      <c r="AE21"/>
      <c r="AF21"/>
      <c r="AG21"/>
    </row>
    <row r="22" spans="1:33" ht="21.95" customHeight="1" x14ac:dyDescent="0.25">
      <c r="A22" s="51"/>
      <c r="B22" s="51"/>
      <c r="C22" s="51"/>
      <c r="D22" s="709"/>
      <c r="E22" s="22" t="s">
        <v>269</v>
      </c>
      <c r="F22" s="2">
        <v>66.819999999999993</v>
      </c>
      <c r="G22" s="78">
        <v>47.417499999999997</v>
      </c>
      <c r="H22">
        <v>100</v>
      </c>
      <c r="I22" s="2">
        <v>6681.9999999999991</v>
      </c>
      <c r="J22" s="2">
        <v>4741.75</v>
      </c>
      <c r="K22" s="2">
        <v>1940.2499999999991</v>
      </c>
      <c r="L22" s="660">
        <v>0.40918437285812193</v>
      </c>
      <c r="M22" s="2">
        <v>2137.4599999999946</v>
      </c>
      <c r="N22">
        <v>100</v>
      </c>
      <c r="O22" t="s">
        <v>1356</v>
      </c>
      <c r="P22" s="660">
        <v>2.9931158335827601E-2</v>
      </c>
      <c r="Q22" s="879">
        <v>2.4400000000000002E-2</v>
      </c>
      <c r="R22" s="2">
        <v>9.5799283154121859</v>
      </c>
      <c r="S22" s="782">
        <v>43324</v>
      </c>
      <c r="T22" s="48"/>
      <c r="V22" s="790"/>
      <c r="W22" s="790"/>
      <c r="X22" s="790"/>
      <c r="Y22" s="762"/>
      <c r="Z22" s="762"/>
    </row>
    <row r="23" spans="1:33" ht="21.95" customHeight="1" x14ac:dyDescent="0.25">
      <c r="A23" s="50"/>
      <c r="B23" s="50"/>
      <c r="C23" s="51"/>
      <c r="D23" s="709"/>
      <c r="E23" s="22" t="s">
        <v>799</v>
      </c>
      <c r="F23" s="2">
        <v>20.55</v>
      </c>
      <c r="G23" s="78">
        <v>29.672966666666639</v>
      </c>
      <c r="H23">
        <v>300</v>
      </c>
      <c r="I23" s="2">
        <v>6165</v>
      </c>
      <c r="J23" s="2">
        <v>8901.8899999999921</v>
      </c>
      <c r="K23" s="2">
        <v>-2736.8899999999921</v>
      </c>
      <c r="L23" s="660">
        <v>-0.30745044029975588</v>
      </c>
      <c r="M23" s="2">
        <v>-2736.8899999999921</v>
      </c>
      <c r="N23">
        <v>300</v>
      </c>
      <c r="O23"/>
      <c r="P23" s="660">
        <v>5.0608272506082727E-2</v>
      </c>
      <c r="Q23" s="879">
        <v>3.2099999999999997E-2</v>
      </c>
      <c r="R23" s="2">
        <v>12.088235294117649</v>
      </c>
      <c r="S23" s="782">
        <v>43324</v>
      </c>
      <c r="T23" s="48"/>
      <c r="W23" s="790"/>
      <c r="X23" s="790"/>
      <c r="Y23" s="762"/>
    </row>
    <row r="24" spans="1:33" ht="21.95" customHeight="1" x14ac:dyDescent="0.25">
      <c r="A24" s="50"/>
      <c r="B24" s="50"/>
      <c r="C24" s="51"/>
      <c r="D24" s="709"/>
      <c r="E24" s="22" t="s">
        <v>172</v>
      </c>
      <c r="F24" s="2">
        <v>47.95</v>
      </c>
      <c r="G24" s="78">
        <v>44.889000000000038</v>
      </c>
      <c r="H24">
        <v>120</v>
      </c>
      <c r="I24" s="2">
        <v>5754</v>
      </c>
      <c r="J24" s="2">
        <v>5386.6800000000048</v>
      </c>
      <c r="K24" s="2">
        <v>367.31999999999607</v>
      </c>
      <c r="L24" s="660">
        <v>6.8190425271223723E-2</v>
      </c>
      <c r="M24" s="2">
        <v>1971.8999999999978</v>
      </c>
      <c r="N24">
        <v>120</v>
      </c>
      <c r="O24" t="s">
        <v>1355</v>
      </c>
      <c r="P24" s="660">
        <v>3.5870698644421273E-2</v>
      </c>
      <c r="Q24" s="879">
        <v>2.9600000000000001E-2</v>
      </c>
      <c r="R24" s="2">
        <v>10.608407079646019</v>
      </c>
      <c r="T24" s="48"/>
      <c r="W24" s="790"/>
      <c r="X24" s="790"/>
      <c r="Y24" s="762"/>
    </row>
    <row r="25" spans="1:33" ht="21.95" customHeight="1" x14ac:dyDescent="0.25">
      <c r="A25" s="50"/>
      <c r="B25" s="50"/>
      <c r="C25" s="51"/>
      <c r="E25" s="22" t="s">
        <v>173</v>
      </c>
      <c r="F25" s="2">
        <v>19.16</v>
      </c>
      <c r="G25" s="78">
        <v>32.094899999999988</v>
      </c>
      <c r="H25">
        <v>300</v>
      </c>
      <c r="I25" s="2">
        <v>5748</v>
      </c>
      <c r="J25" s="2">
        <v>9628.4699999999957</v>
      </c>
      <c r="K25" s="2">
        <v>-3880.4700000000012</v>
      </c>
      <c r="L25" s="660">
        <v>-0.40302041757413148</v>
      </c>
      <c r="M25" s="2">
        <v>-3805.4500000000012</v>
      </c>
      <c r="N25">
        <v>300</v>
      </c>
      <c r="O25"/>
      <c r="P25" s="660">
        <v>4.8016701461377875E-2</v>
      </c>
      <c r="Q25" s="879">
        <v>4.87E-2</v>
      </c>
      <c r="R25" s="2">
        <v>9.58</v>
      </c>
      <c r="S25" s="782">
        <v>43417</v>
      </c>
      <c r="W25" s="790"/>
      <c r="X25" s="790"/>
      <c r="Y25" s="762"/>
      <c r="Z25" s="762"/>
    </row>
    <row r="26" spans="1:33" ht="21.95" customHeight="1" x14ac:dyDescent="0.25">
      <c r="A26" s="50"/>
      <c r="B26" s="51"/>
      <c r="C26" s="51"/>
      <c r="D26" s="709"/>
      <c r="E26" s="22" t="s">
        <v>1328</v>
      </c>
      <c r="F26" s="2">
        <v>114.72</v>
      </c>
      <c r="G26" s="78">
        <v>125.92139999999999</v>
      </c>
      <c r="H26">
        <v>50</v>
      </c>
      <c r="I26" s="2">
        <v>5736</v>
      </c>
      <c r="J26" s="2">
        <v>6296.07</v>
      </c>
      <c r="K26" s="2">
        <v>-560.06999999999971</v>
      </c>
      <c r="L26" s="660">
        <v>-8.8955491282657229E-2</v>
      </c>
      <c r="M26" s="2">
        <v>-560.06999999999971</v>
      </c>
      <c r="N26" s="29">
        <v>43500</v>
      </c>
      <c r="O26"/>
      <c r="P26" s="660">
        <v>1.0069735006973501E-2</v>
      </c>
      <c r="Q26" s="879">
        <v>5.6399999999999999E-2</v>
      </c>
      <c r="R26" s="2"/>
      <c r="U26" s="790"/>
      <c r="V26" s="762"/>
      <c r="W26" s="790"/>
      <c r="X26" s="790"/>
      <c r="Y26" s="762"/>
      <c r="Z26" s="762"/>
    </row>
    <row r="27" spans="1:33" ht="21.95" customHeight="1" x14ac:dyDescent="0.25">
      <c r="A27" s="51"/>
      <c r="B27" s="51"/>
      <c r="C27" s="51"/>
      <c r="D27" s="709"/>
      <c r="E27" s="22" t="s">
        <v>1280</v>
      </c>
      <c r="F27" s="2">
        <v>51.279899999999998</v>
      </c>
      <c r="G27" s="78">
        <v>54.281400000000005</v>
      </c>
      <c r="H27">
        <v>100</v>
      </c>
      <c r="I27" s="2">
        <v>5127.99</v>
      </c>
      <c r="J27" s="2">
        <v>5428.14</v>
      </c>
      <c r="K27" s="2">
        <v>-300.15000000000055</v>
      </c>
      <c r="L27" s="660">
        <v>-5.5295183985674776E-2</v>
      </c>
      <c r="M27" s="2">
        <v>-300.15000000000055</v>
      </c>
      <c r="N27">
        <v>100</v>
      </c>
      <c r="O27"/>
      <c r="P27" s="660">
        <v>2.2527345022123679E-2</v>
      </c>
      <c r="Q27" s="879">
        <v>3.9300000000000002E-2</v>
      </c>
      <c r="R27" s="2"/>
      <c r="U27" s="789"/>
      <c r="V27" s="2"/>
      <c r="W27" s="789"/>
      <c r="X27" s="789"/>
      <c r="Y27" s="2"/>
      <c r="Z27" s="762"/>
    </row>
    <row r="28" spans="1:33" ht="21.95" customHeight="1" x14ac:dyDescent="0.25">
      <c r="A28" s="51"/>
      <c r="B28" s="51"/>
      <c r="C28" s="51"/>
      <c r="D28" s="709"/>
      <c r="E28" s="22" t="s">
        <v>174</v>
      </c>
      <c r="F28" s="2">
        <v>252.39</v>
      </c>
      <c r="G28" s="78">
        <v>216.70049999999986</v>
      </c>
      <c r="H28">
        <v>20</v>
      </c>
      <c r="I28" s="2">
        <v>5047.7999999999993</v>
      </c>
      <c r="J28" s="2">
        <v>4334.0099999999975</v>
      </c>
      <c r="K28" s="2">
        <v>713.79000000000451</v>
      </c>
      <c r="L28" s="660">
        <v>0.16469505146504113</v>
      </c>
      <c r="M28" s="2">
        <v>874.62000000000444</v>
      </c>
      <c r="N28">
        <v>20</v>
      </c>
      <c r="O28"/>
      <c r="P28" s="660">
        <v>1.84E-2</v>
      </c>
      <c r="Q28" s="879">
        <v>3.3500000000000002E-2</v>
      </c>
      <c r="R28" s="2">
        <v>19.414615384615384</v>
      </c>
      <c r="T28" s="48"/>
      <c r="W28" s="790"/>
      <c r="X28" s="790"/>
      <c r="Y28" s="790"/>
      <c r="Z28" s="660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D29" s="709"/>
      <c r="E29" s="22" t="s">
        <v>1301</v>
      </c>
      <c r="F29" s="2">
        <v>82.299899999999994</v>
      </c>
      <c r="G29" s="78">
        <v>91.35</v>
      </c>
      <c r="H29">
        <v>60</v>
      </c>
      <c r="I29" s="2">
        <v>4937.9939999999997</v>
      </c>
      <c r="J29" s="2">
        <v>5481</v>
      </c>
      <c r="K29" s="2">
        <v>-543.00600000000031</v>
      </c>
      <c r="L29" s="660">
        <v>-9.9070607553366191E-2</v>
      </c>
      <c r="M29" s="2">
        <v>-543.00600000000031</v>
      </c>
      <c r="N29">
        <v>60</v>
      </c>
      <c r="O29" s="29"/>
      <c r="P29" s="660">
        <v>2.1871229491165847E-2</v>
      </c>
      <c r="Q29" s="879">
        <v>2.8500000000000001E-2</v>
      </c>
      <c r="R29" s="2"/>
      <c r="U29"/>
      <c r="V29" s="2"/>
      <c r="W29" s="789"/>
      <c r="X29" s="789"/>
      <c r="Y29" s="2"/>
      <c r="Z29" s="762"/>
    </row>
    <row r="30" spans="1:33" ht="21.95" customHeight="1" x14ac:dyDescent="0.25">
      <c r="A30" s="50"/>
      <c r="B30" s="51"/>
      <c r="C30" s="51"/>
      <c r="D30" s="709"/>
      <c r="E30" s="22" t="s">
        <v>1286</v>
      </c>
      <c r="F30" s="2">
        <v>164.43</v>
      </c>
      <c r="G30" s="78">
        <v>193.31733333333335</v>
      </c>
      <c r="H30">
        <v>30</v>
      </c>
      <c r="I30" s="2">
        <v>4932.9000000000005</v>
      </c>
      <c r="J30" s="2">
        <v>5799.52</v>
      </c>
      <c r="K30" s="2">
        <v>-866.61999999999989</v>
      </c>
      <c r="L30" s="660">
        <v>-0.14942960796755597</v>
      </c>
      <c r="M30" s="2">
        <v>-866.61999999999989</v>
      </c>
      <c r="N30" s="29">
        <v>43479</v>
      </c>
      <c r="O30" t="s">
        <v>1357</v>
      </c>
      <c r="P30" s="660">
        <v>0</v>
      </c>
      <c r="Q30" s="879">
        <v>4.6100000000000002E-2</v>
      </c>
      <c r="R30" s="2"/>
      <c r="U30" s="790"/>
      <c r="V30" s="790"/>
      <c r="W30" s="790"/>
      <c r="X30" s="790"/>
      <c r="Y30" s="762"/>
      <c r="Z30" s="762"/>
    </row>
    <row r="31" spans="1:33" ht="21.95" customHeight="1" x14ac:dyDescent="0.25">
      <c r="A31" s="152"/>
      <c r="B31" s="50"/>
      <c r="C31" s="51"/>
      <c r="D31" s="709"/>
      <c r="E31" s="22" t="s">
        <v>1320</v>
      </c>
      <c r="F31" s="2">
        <v>24.57</v>
      </c>
      <c r="G31" s="78">
        <v>26.140650000000004</v>
      </c>
      <c r="H31">
        <v>200</v>
      </c>
      <c r="I31" s="2">
        <v>4914</v>
      </c>
      <c r="J31" s="2">
        <v>5228.130000000001</v>
      </c>
      <c r="K31" s="2">
        <v>-314.13000000000102</v>
      </c>
      <c r="L31" s="660">
        <v>-6.0084580911339384E-2</v>
      </c>
      <c r="M31" s="2">
        <v>-314.13000000000102</v>
      </c>
      <c r="N31" s="29">
        <v>43479</v>
      </c>
      <c r="O31"/>
      <c r="P31" s="660">
        <v>1.3024013024013023E-2</v>
      </c>
      <c r="Q31" s="879">
        <v>4.4600000000000001E-2</v>
      </c>
      <c r="R31" s="2"/>
      <c r="T31" s="48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D32" s="709"/>
      <c r="E32" s="22" t="s">
        <v>1315</v>
      </c>
      <c r="F32" s="2">
        <v>23.0899</v>
      </c>
      <c r="G32" s="78">
        <v>24.73</v>
      </c>
      <c r="H32">
        <v>200</v>
      </c>
      <c r="I32" s="2">
        <v>4617.9799999999996</v>
      </c>
      <c r="J32" s="2">
        <v>4946</v>
      </c>
      <c r="K32" s="2">
        <v>-328.02000000000044</v>
      </c>
      <c r="L32" s="660">
        <v>-6.6320258794985862E-2</v>
      </c>
      <c r="M32" s="2">
        <v>-328.02000000000044</v>
      </c>
      <c r="N32">
        <v>100</v>
      </c>
      <c r="O32"/>
      <c r="P32" s="660">
        <v>0</v>
      </c>
      <c r="Q32" s="879">
        <v>2.6700000000000002E-2</v>
      </c>
      <c r="R32" s="2">
        <v>5.2477045454545452</v>
      </c>
      <c r="T32" s="48"/>
      <c r="U32" s="790"/>
      <c r="V32" s="790"/>
      <c r="W32" s="790"/>
      <c r="X32" s="790"/>
      <c r="Y32" s="762"/>
    </row>
    <row r="33" spans="1:33" ht="21.95" customHeight="1" x14ac:dyDescent="0.25">
      <c r="A33" s="50"/>
      <c r="B33" s="51"/>
      <c r="C33" s="51"/>
      <c r="E33" s="22" t="s">
        <v>52</v>
      </c>
      <c r="F33" s="2">
        <v>44.92</v>
      </c>
      <c r="G33" s="78">
        <v>38.413299999999992</v>
      </c>
      <c r="H33">
        <v>100</v>
      </c>
      <c r="I33" s="2">
        <v>4492</v>
      </c>
      <c r="J33" s="2">
        <v>3841.329999999999</v>
      </c>
      <c r="K33" s="2">
        <v>650.67000000000189</v>
      </c>
      <c r="L33" s="660">
        <v>0.1693866447298204</v>
      </c>
      <c r="M33" s="2">
        <v>1707.4099999999999</v>
      </c>
      <c r="N33">
        <v>100</v>
      </c>
      <c r="O33"/>
      <c r="P33" s="660">
        <v>4.2386464826357967E-2</v>
      </c>
      <c r="Q33" s="879">
        <v>1.72E-2</v>
      </c>
      <c r="R33" s="2">
        <v>9.1673469387755091</v>
      </c>
      <c r="S33" s="782">
        <v>43323</v>
      </c>
      <c r="U33" s="790"/>
      <c r="V33" s="762"/>
      <c r="W33" s="790"/>
      <c r="X33" s="790"/>
      <c r="Y33" s="790"/>
      <c r="Z33" s="762"/>
    </row>
    <row r="34" spans="1:33" ht="21.95" customHeight="1" x14ac:dyDescent="0.25">
      <c r="A34" s="50"/>
      <c r="B34" s="50"/>
      <c r="C34" s="51"/>
      <c r="D34" s="709"/>
      <c r="E34" s="22" t="s">
        <v>1329</v>
      </c>
      <c r="F34" s="2">
        <v>44.119900000000001</v>
      </c>
      <c r="G34" s="78">
        <v>43.5</v>
      </c>
      <c r="H34">
        <v>100</v>
      </c>
      <c r="I34" s="2">
        <v>4411.99</v>
      </c>
      <c r="J34" s="2">
        <v>4350</v>
      </c>
      <c r="K34" s="2">
        <v>61.989999999999782</v>
      </c>
      <c r="L34" s="660">
        <v>1.4250574712643706E-2</v>
      </c>
      <c r="M34" s="2">
        <v>61.989999999999782</v>
      </c>
      <c r="N34">
        <v>100</v>
      </c>
      <c r="O34" t="s">
        <v>1358</v>
      </c>
      <c r="P34" s="660">
        <v>2.6183196244778432E-2</v>
      </c>
      <c r="Q34" s="879">
        <v>4.0099999999999997E-2</v>
      </c>
      <c r="R34" s="2"/>
      <c r="T34" s="48"/>
      <c r="U34" s="790"/>
      <c r="V34" s="790"/>
      <c r="W34" s="790"/>
      <c r="X34" s="790"/>
      <c r="Y34" s="790"/>
      <c r="Z34" s="660"/>
      <c r="AA34" s="2"/>
      <c r="AB34"/>
      <c r="AC34"/>
      <c r="AD34"/>
      <c r="AE34"/>
      <c r="AF34"/>
      <c r="AG34"/>
    </row>
    <row r="35" spans="1:33" ht="21.95" customHeight="1" x14ac:dyDescent="0.25">
      <c r="A35" s="50"/>
      <c r="B35" s="50"/>
      <c r="C35" s="51"/>
      <c r="D35" s="709"/>
      <c r="E35" s="22" t="s">
        <v>658</v>
      </c>
      <c r="F35" s="78">
        <v>206.23990000000001</v>
      </c>
      <c r="G35" s="78">
        <v>139.4129999999999</v>
      </c>
      <c r="H35">
        <v>20</v>
      </c>
      <c r="I35" s="2">
        <v>4124.7979999999998</v>
      </c>
      <c r="J35" s="2">
        <v>2788.2599999999979</v>
      </c>
      <c r="K35" s="2">
        <v>1336.5380000000014</v>
      </c>
      <c r="L35" s="660">
        <v>0.47934482437075565</v>
      </c>
      <c r="M35" s="2">
        <v>1479.5680000000016</v>
      </c>
      <c r="N35" s="29">
        <v>43479</v>
      </c>
      <c r="O35" t="s">
        <v>1359</v>
      </c>
      <c r="P35" s="660">
        <v>2.4243611444730142E-3</v>
      </c>
      <c r="Q35" s="879">
        <v>2.9000000000000001E-2</v>
      </c>
      <c r="R35" s="2">
        <v>30.064125364431487</v>
      </c>
      <c r="T35" s="48"/>
      <c r="U35" s="790"/>
      <c r="V35" s="762"/>
      <c r="W35" s="790"/>
      <c r="X35" s="790"/>
      <c r="Y35" s="762"/>
      <c r="Z35" s="762"/>
    </row>
    <row r="36" spans="1:33" ht="21.95" customHeight="1" x14ac:dyDescent="0.25">
      <c r="A36" s="50"/>
      <c r="B36" s="51"/>
      <c r="C36" s="51"/>
      <c r="D36" s="709"/>
      <c r="E36" s="22" t="s">
        <v>1334</v>
      </c>
      <c r="F36" s="2">
        <v>38.35</v>
      </c>
      <c r="G36" s="78">
        <v>38.425200000000004</v>
      </c>
      <c r="H36">
        <v>100</v>
      </c>
      <c r="I36" s="2">
        <v>3835</v>
      </c>
      <c r="J36" s="2">
        <v>3842.5200000000004</v>
      </c>
      <c r="K36" s="2">
        <v>-7.5200000000004366</v>
      </c>
      <c r="L36" s="660">
        <v>-1.9570490199140762E-3</v>
      </c>
      <c r="M36" s="2">
        <v>-7.5200000000004366</v>
      </c>
      <c r="N36" s="29">
        <v>43483</v>
      </c>
      <c r="O36"/>
      <c r="P36" s="660">
        <v>3.0122555410691004E-2</v>
      </c>
      <c r="Q36" s="879">
        <v>5.9400000000000001E-2</v>
      </c>
      <c r="R36" s="2"/>
      <c r="T36" s="48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932</v>
      </c>
      <c r="F37" s="2">
        <v>35.809899999999999</v>
      </c>
      <c r="G37" s="78">
        <v>21.403400000000001</v>
      </c>
      <c r="H37">
        <v>100</v>
      </c>
      <c r="I37" s="2">
        <v>3580.99</v>
      </c>
      <c r="J37" s="2">
        <v>2140.34</v>
      </c>
      <c r="K37" s="2">
        <v>1440.6499999999996</v>
      </c>
      <c r="L37" s="660">
        <v>0.6730939944121026</v>
      </c>
      <c r="M37" s="2">
        <v>1440.6499999999996</v>
      </c>
      <c r="N37">
        <v>100</v>
      </c>
      <c r="O37" t="s">
        <v>1360</v>
      </c>
      <c r="P37" s="660">
        <v>2.1223181299026249E-2</v>
      </c>
      <c r="Q37" s="879">
        <v>3.3799999999999997E-2</v>
      </c>
      <c r="R37" s="2">
        <v>14.32396</v>
      </c>
      <c r="S37" s="782">
        <v>43366</v>
      </c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1327</v>
      </c>
      <c r="F38" s="2">
        <v>139.29</v>
      </c>
      <c r="G38" s="78">
        <v>146.65</v>
      </c>
      <c r="H38">
        <v>25</v>
      </c>
      <c r="I38" s="2">
        <v>3482.25</v>
      </c>
      <c r="J38" s="2">
        <v>3666.25</v>
      </c>
      <c r="K38" s="2">
        <v>-184</v>
      </c>
      <c r="L38" s="660">
        <v>-5.0187521309239778E-2</v>
      </c>
      <c r="M38" s="2">
        <v>-184</v>
      </c>
      <c r="N38">
        <v>25</v>
      </c>
      <c r="O38"/>
      <c r="P38" s="660">
        <v>6.3177543255079332E-3</v>
      </c>
      <c r="Q38" s="879">
        <v>3.39E-2</v>
      </c>
      <c r="R38" s="2">
        <v>31.656818181818178</v>
      </c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D39" s="709"/>
      <c r="E39" s="22" t="s">
        <v>1332</v>
      </c>
      <c r="F39" s="78">
        <v>137.19</v>
      </c>
      <c r="G39" s="78">
        <v>137</v>
      </c>
      <c r="H39">
        <v>25</v>
      </c>
      <c r="I39" s="2">
        <v>3429.75</v>
      </c>
      <c r="J39" s="2">
        <v>3425</v>
      </c>
      <c r="K39" s="2">
        <v>4.75</v>
      </c>
      <c r="L39" s="660">
        <v>1.3868613138685966E-3</v>
      </c>
      <c r="M39" s="2">
        <v>4.75</v>
      </c>
      <c r="N39" s="29">
        <v>43481</v>
      </c>
      <c r="O39"/>
      <c r="P39" s="660">
        <v>8.4204388074932569E-3</v>
      </c>
      <c r="Q39" s="879">
        <v>3.7400000000000003E-2</v>
      </c>
      <c r="R39" s="2"/>
      <c r="U39" s="790"/>
      <c r="V39" s="762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757</v>
      </c>
      <c r="F40" s="78">
        <v>8.23</v>
      </c>
      <c r="G40" s="78">
        <v>11.614400000000005</v>
      </c>
      <c r="H40">
        <v>400</v>
      </c>
      <c r="I40" s="2">
        <v>3292</v>
      </c>
      <c r="J40" s="2">
        <v>4645.760000000002</v>
      </c>
      <c r="K40" s="2">
        <v>-1353.760000000002</v>
      </c>
      <c r="L40" s="660">
        <v>-0.29139688662350216</v>
      </c>
      <c r="M40" s="2">
        <v>-1353.760000000002</v>
      </c>
      <c r="N40">
        <v>400</v>
      </c>
      <c r="O40"/>
      <c r="P40" s="660">
        <v>1.9441069258809233E-2</v>
      </c>
      <c r="Q40" s="879">
        <v>2.1100000000000001E-2</v>
      </c>
      <c r="R40" s="2">
        <v>8.6631578947368428</v>
      </c>
      <c r="S40" s="782">
        <v>43337</v>
      </c>
      <c r="U40"/>
      <c r="V40" s="2"/>
      <c r="W40" s="789"/>
      <c r="X40" s="789"/>
      <c r="Y40" s="2"/>
      <c r="Z40" s="762"/>
    </row>
    <row r="41" spans="1:33" ht="21.95" customHeight="1" x14ac:dyDescent="0.25">
      <c r="A41" s="50"/>
      <c r="B41" s="50"/>
      <c r="C41" s="51"/>
      <c r="D41" s="709"/>
      <c r="E41" s="22" t="s">
        <v>896</v>
      </c>
      <c r="F41" s="2">
        <v>28.61</v>
      </c>
      <c r="G41" s="78">
        <v>21.168200000000002</v>
      </c>
      <c r="H41">
        <v>100</v>
      </c>
      <c r="I41" s="2">
        <v>2861</v>
      </c>
      <c r="J41" s="2">
        <v>2116.8200000000002</v>
      </c>
      <c r="K41" s="2">
        <v>744.18000000000029</v>
      </c>
      <c r="L41" s="660">
        <v>0.351555635339802</v>
      </c>
      <c r="M41" s="2">
        <v>744.18000000000029</v>
      </c>
      <c r="N41" s="29">
        <v>43481</v>
      </c>
      <c r="O41"/>
      <c r="P41" s="660">
        <v>9.2275428171967849E-2</v>
      </c>
      <c r="Q41" s="879">
        <v>3.1399999999999997E-2</v>
      </c>
      <c r="R41" s="2"/>
      <c r="W41" s="790"/>
      <c r="X41" s="790"/>
      <c r="Y41" s="762"/>
      <c r="Z41" s="790"/>
    </row>
    <row r="42" spans="1:33" ht="21.95" customHeight="1" x14ac:dyDescent="0.25">
      <c r="A42" s="50"/>
      <c r="B42" s="50"/>
      <c r="C42" s="51"/>
      <c r="D42" s="709"/>
      <c r="E42" s="22" t="s">
        <v>1333</v>
      </c>
      <c r="F42" s="2">
        <v>14.18</v>
      </c>
      <c r="G42" s="78">
        <v>13.68</v>
      </c>
      <c r="H42">
        <v>200</v>
      </c>
      <c r="I42" s="2">
        <v>2836</v>
      </c>
      <c r="J42" s="2">
        <v>2736</v>
      </c>
      <c r="K42" s="2">
        <v>100</v>
      </c>
      <c r="L42" s="660">
        <v>3.6549707602339179E-2</v>
      </c>
      <c r="M42" s="2">
        <v>100</v>
      </c>
      <c r="N42" s="29">
        <v>43481</v>
      </c>
      <c r="O42"/>
      <c r="P42" s="660">
        <v>8.1466854724964746E-2</v>
      </c>
      <c r="Q42" s="879">
        <v>6.3E-2</v>
      </c>
      <c r="R42" s="2"/>
      <c r="T42" s="48"/>
      <c r="U42"/>
      <c r="V42" s="2"/>
      <c r="W42" s="789"/>
      <c r="X42" s="789"/>
      <c r="Y42" s="2"/>
      <c r="Z42" s="762"/>
    </row>
    <row r="43" spans="1:33" ht="21.95" customHeight="1" x14ac:dyDescent="0.25">
      <c r="A43" s="50"/>
      <c r="B43" s="51"/>
      <c r="C43" s="51"/>
      <c r="D43" s="709"/>
      <c r="E43" s="22" t="s">
        <v>46</v>
      </c>
      <c r="F43" s="2">
        <v>11.7799</v>
      </c>
      <c r="G43" s="78">
        <v>11.927800000000001</v>
      </c>
      <c r="H43">
        <v>200</v>
      </c>
      <c r="I43" s="2">
        <v>2355.98</v>
      </c>
      <c r="J43" s="2">
        <v>2385.5600000000004</v>
      </c>
      <c r="K43" s="2">
        <v>-29.580000000000382</v>
      </c>
      <c r="L43" s="660">
        <v>-1.2399604285786287E-2</v>
      </c>
      <c r="M43" s="2">
        <v>-29.580000000000382</v>
      </c>
      <c r="N43" s="29">
        <v>43487</v>
      </c>
      <c r="O43"/>
      <c r="P43" s="660">
        <v>2.1222591023692901E-2</v>
      </c>
      <c r="Q43" s="879">
        <v>5.4600000000000003E-2</v>
      </c>
      <c r="R43" s="2">
        <v>8.7258518518518517</v>
      </c>
      <c r="S43" s="782">
        <v>43461</v>
      </c>
      <c r="V43" s="790"/>
      <c r="W43" s="790"/>
      <c r="X43" s="790"/>
      <c r="Y43" s="790"/>
      <c r="Z43" s="762"/>
    </row>
    <row r="44" spans="1:33" ht="21.95" customHeight="1" x14ac:dyDescent="0.25">
      <c r="A44" s="51"/>
      <c r="B44" s="50"/>
      <c r="C44" s="51"/>
      <c r="D44" s="709"/>
      <c r="E44" s="22" t="s">
        <v>62</v>
      </c>
      <c r="F44" s="2">
        <v>318.33</v>
      </c>
      <c r="G44" s="78">
        <v>300.92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879">
        <v>2.52E-2</v>
      </c>
      <c r="R44" s="2"/>
      <c r="V44" s="790"/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200</v>
      </c>
      <c r="F45" s="2">
        <v>28.84</v>
      </c>
      <c r="G45" s="78">
        <v>27.4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879">
        <v>4.7999999999999996E-3</v>
      </c>
      <c r="R45" s="2"/>
      <c r="T45" s="48"/>
      <c r="V45" s="790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209</v>
      </c>
      <c r="F46" s="2">
        <v>34.67</v>
      </c>
      <c r="G46" s="78">
        <v>31.77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/>
      <c r="P46" s="660">
        <v>4.6584828454516843E-2</v>
      </c>
      <c r="Q46" s="879">
        <v>1.47E-2</v>
      </c>
      <c r="R46" s="2">
        <v>7.9424999999999999</v>
      </c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D47" s="709"/>
      <c r="E47" s="22" t="s">
        <v>199</v>
      </c>
      <c r="F47" s="2">
        <v>148.26</v>
      </c>
      <c r="G47" s="78">
        <v>157.74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879">
        <v>9.7000000000000003E-3</v>
      </c>
      <c r="R47" s="2"/>
      <c r="T47" s="48"/>
      <c r="W47" s="790"/>
      <c r="X47" s="790"/>
      <c r="Y47" s="762"/>
      <c r="Z47" s="660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0"/>
      <c r="C48" s="50"/>
      <c r="D48" s="709"/>
      <c r="E48" s="22" t="s">
        <v>220</v>
      </c>
      <c r="F48" s="2">
        <v>97.64</v>
      </c>
      <c r="G48" s="78">
        <v>95.32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879">
        <v>9.4999999999999998E-3</v>
      </c>
      <c r="R48" s="2"/>
      <c r="U48" s="790"/>
      <c r="V48" s="762"/>
      <c r="W48" s="790"/>
      <c r="X48" s="790"/>
      <c r="Y48" s="762"/>
      <c r="Z48" s="790"/>
    </row>
    <row r="49" spans="1:33" ht="21.95" customHeight="1" x14ac:dyDescent="0.25">
      <c r="A49" s="51"/>
      <c r="B49" s="152"/>
      <c r="C49" s="272"/>
      <c r="D49" s="709"/>
      <c r="E49" s="22" t="s">
        <v>260</v>
      </c>
      <c r="F49" s="2">
        <v>108.77</v>
      </c>
      <c r="G49" s="78">
        <v>108.08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879">
        <v>9.4000000000000004E-3</v>
      </c>
      <c r="R49" s="2"/>
      <c r="U49"/>
      <c r="V49" s="2"/>
      <c r="W49" s="789"/>
      <c r="X49" s="789"/>
      <c r="Y49" s="2"/>
      <c r="Z49" s="660"/>
      <c r="AA49" s="2"/>
      <c r="AB49"/>
      <c r="AC49"/>
      <c r="AD49"/>
      <c r="AE49" s="2"/>
      <c r="AF49"/>
      <c r="AG49"/>
    </row>
    <row r="50" spans="1:33" ht="21.95" customHeight="1" x14ac:dyDescent="0.25">
      <c r="A50" s="51"/>
      <c r="B50" s="51"/>
      <c r="C50" s="51"/>
      <c r="D50" s="709"/>
      <c r="E50" s="22" t="s">
        <v>23</v>
      </c>
      <c r="F50" s="2">
        <v>37.64</v>
      </c>
      <c r="G50" s="78">
        <v>37.35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880">
        <v>1.14E-2</v>
      </c>
      <c r="R50" s="2"/>
      <c r="V50" s="790"/>
      <c r="W50" s="790"/>
      <c r="X50" s="790"/>
      <c r="Y50" s="762"/>
      <c r="Z50" s="762"/>
    </row>
    <row r="51" spans="1:33" ht="21.95" customHeight="1" x14ac:dyDescent="0.25">
      <c r="A51" s="50"/>
      <c r="B51" s="50"/>
      <c r="C51" s="51"/>
      <c r="E51" s="22" t="s">
        <v>261</v>
      </c>
      <c r="F51" s="2">
        <v>48.06</v>
      </c>
      <c r="G51" s="78">
        <v>48.12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/>
      <c r="P51" s="660">
        <v>1.11E-2</v>
      </c>
      <c r="Q51" s="879">
        <v>3.0999999999999999E-3</v>
      </c>
      <c r="R51" s="2"/>
      <c r="T51" s="48"/>
      <c r="W51" s="790"/>
      <c r="X51" s="790"/>
      <c r="Y51" s="762"/>
    </row>
    <row r="52" spans="1:33" ht="21.95" customHeight="1" x14ac:dyDescent="0.25">
      <c r="A52" s="50"/>
      <c r="B52" s="50"/>
      <c r="C52" s="51"/>
      <c r="D52" s="709"/>
      <c r="E52" s="22" t="s">
        <v>318</v>
      </c>
      <c r="F52" s="2">
        <v>12.97</v>
      </c>
      <c r="G52" s="78">
        <v>12.86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1202</v>
      </c>
      <c r="P52" s="660">
        <v>0</v>
      </c>
      <c r="Q52" s="879">
        <v>2.06E-2</v>
      </c>
      <c r="R52" s="2">
        <v>40.1875</v>
      </c>
      <c r="V52" s="790"/>
      <c r="W52" s="790"/>
      <c r="X52" s="790"/>
      <c r="Y52" s="762"/>
      <c r="Z52" s="660"/>
      <c r="AA52" s="2"/>
      <c r="AB52"/>
      <c r="AC52"/>
      <c r="AD52"/>
      <c r="AE52" s="2"/>
      <c r="AF52"/>
      <c r="AG52"/>
    </row>
    <row r="53" spans="1:33" ht="21.95" customHeight="1" x14ac:dyDescent="0.25">
      <c r="A53" s="50"/>
      <c r="B53" s="50"/>
      <c r="C53" s="51"/>
      <c r="D53" s="709"/>
      <c r="E53" s="22" t="s">
        <v>36</v>
      </c>
      <c r="F53" s="2">
        <v>47.86</v>
      </c>
      <c r="G53" s="78">
        <v>46.48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879">
        <v>-6.7999999999999996E-3</v>
      </c>
      <c r="R53" s="2"/>
      <c r="U53" s="790"/>
      <c r="V53" s="790"/>
      <c r="W53" s="790"/>
      <c r="X53" s="790"/>
      <c r="Y53" s="762"/>
      <c r="Z53" s="660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1"/>
      <c r="D54" s="709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879">
        <v>0</v>
      </c>
      <c r="R54" s="2"/>
      <c r="W54" s="790"/>
      <c r="X54" s="790"/>
      <c r="Y54" s="762"/>
    </row>
    <row r="55" spans="1:33" ht="21.95" customHeight="1" x14ac:dyDescent="0.25">
      <c r="A55" s="50"/>
      <c r="B55" s="50"/>
      <c r="C55" s="51"/>
      <c r="D55" s="709"/>
      <c r="E55" s="22" t="s">
        <v>292</v>
      </c>
      <c r="F55" s="2">
        <v>46.89</v>
      </c>
      <c r="G55" s="78">
        <v>51.98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879">
        <v>2.0400000000000001E-2</v>
      </c>
      <c r="R55" s="2"/>
      <c r="T55" s="48"/>
      <c r="U55" s="790"/>
      <c r="V55" s="790"/>
      <c r="W55" s="790"/>
      <c r="X55" s="790"/>
      <c r="Y55" s="762"/>
      <c r="Z55" s="762"/>
    </row>
    <row r="56" spans="1:33" ht="21.95" customHeight="1" x14ac:dyDescent="0.25">
      <c r="A56" s="50"/>
      <c r="B56" s="50"/>
      <c r="C56" s="51"/>
      <c r="D56" s="709"/>
      <c r="E56" s="22" t="s">
        <v>670</v>
      </c>
      <c r="F56" s="2">
        <v>25.4</v>
      </c>
      <c r="G56" s="78">
        <v>25.76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879">
        <v>5.4999999999999997E-3</v>
      </c>
      <c r="R56" s="2"/>
      <c r="T56" s="48"/>
      <c r="U56" s="790"/>
      <c r="V56" s="790"/>
      <c r="W56" s="790"/>
      <c r="X56" s="790"/>
      <c r="Y56" s="790"/>
      <c r="Z56" s="762"/>
    </row>
    <row r="57" spans="1:33" ht="21.95" customHeight="1" x14ac:dyDescent="0.25">
      <c r="A57" s="50"/>
      <c r="B57" s="50"/>
      <c r="C57" s="51"/>
      <c r="D57" s="709"/>
      <c r="E57" s="22" t="s">
        <v>242</v>
      </c>
      <c r="F57" s="2">
        <v>59.38</v>
      </c>
      <c r="G57" s="78">
        <v>61.08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879">
        <v>5.0000000000000001E-4</v>
      </c>
      <c r="R57" s="2"/>
      <c r="V57" s="790"/>
      <c r="W57" s="790"/>
      <c r="X57" s="790"/>
      <c r="Y57" s="762"/>
      <c r="Z57" s="762"/>
    </row>
    <row r="58" spans="1:33" ht="21.95" customHeight="1" x14ac:dyDescent="0.25">
      <c r="A58" s="152"/>
      <c r="B58" s="50"/>
      <c r="C58" s="51"/>
      <c r="D58" s="709"/>
      <c r="E58" s="22" t="s">
        <v>649</v>
      </c>
      <c r="F58" s="2">
        <v>18.96</v>
      </c>
      <c r="G58" s="78">
        <v>16.86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879">
        <v>6.0000000000000001E-3</v>
      </c>
      <c r="R58" s="2"/>
      <c r="T58" s="48"/>
      <c r="V58" s="790"/>
      <c r="W58" s="790"/>
      <c r="X58" s="790"/>
      <c r="Y58" s="762"/>
      <c r="Z58" s="660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1"/>
      <c r="D59" s="709"/>
      <c r="E59" s="22" t="s">
        <v>712</v>
      </c>
      <c r="F59" s="2">
        <v>226.19</v>
      </c>
      <c r="G59" s="78">
        <v>226.24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879">
        <v>1.3899999999999999E-2</v>
      </c>
      <c r="R59" s="2"/>
      <c r="V59" s="790"/>
      <c r="W59" s="790"/>
      <c r="X59" s="790"/>
      <c r="Y59" s="762"/>
      <c r="Z59" s="789"/>
      <c r="AA59" s="2"/>
      <c r="AB59"/>
      <c r="AC59"/>
      <c r="AD59"/>
      <c r="AE59"/>
      <c r="AF59"/>
      <c r="AG59"/>
    </row>
    <row r="60" spans="1:33" ht="21.95" customHeight="1" x14ac:dyDescent="0.25">
      <c r="A60" s="50"/>
      <c r="B60" s="50"/>
      <c r="C60" s="51"/>
      <c r="D60" s="709"/>
      <c r="E60" s="22" t="s">
        <v>1285</v>
      </c>
      <c r="F60" s="2">
        <v>15.82</v>
      </c>
      <c r="G60" s="78">
        <v>15.51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/>
      <c r="P60" s="660">
        <v>0</v>
      </c>
      <c r="Q60" s="879">
        <v>-5.1000000000000004E-3</v>
      </c>
      <c r="R60" s="2"/>
      <c r="T60" s="48"/>
      <c r="U60"/>
      <c r="V60" s="2"/>
      <c r="W60" s="789"/>
      <c r="X60" s="789"/>
      <c r="Y60" s="2"/>
    </row>
    <row r="61" spans="1:33" ht="21.95" customHeight="1" x14ac:dyDescent="0.25">
      <c r="A61" s="50"/>
      <c r="B61" s="50"/>
      <c r="C61" s="51"/>
      <c r="D61" s="709"/>
      <c r="E61" s="22" t="s">
        <v>1282</v>
      </c>
      <c r="F61" s="2">
        <v>40.619999999999997</v>
      </c>
      <c r="G61" s="78">
        <v>39.47</v>
      </c>
      <c r="H61">
        <v>0</v>
      </c>
      <c r="I61" s="2">
        <v>0</v>
      </c>
      <c r="J61" s="2">
        <v>0</v>
      </c>
      <c r="K61" s="2">
        <v>1589.75</v>
      </c>
      <c r="L61" s="660">
        <v>0</v>
      </c>
      <c r="M61" s="2">
        <v>1589.75</v>
      </c>
      <c r="N61">
        <v>0</v>
      </c>
      <c r="O61"/>
      <c r="P61" s="660">
        <v>1.254117050924753E-3</v>
      </c>
      <c r="Q61" s="879">
        <v>1.2999999999999999E-3</v>
      </c>
      <c r="R61" s="2"/>
      <c r="U61"/>
      <c r="V61" s="2"/>
      <c r="W61" s="789"/>
      <c r="X61" s="789"/>
      <c r="Y61" s="2"/>
    </row>
    <row r="62" spans="1:33" ht="21.95" customHeight="1" x14ac:dyDescent="0.25">
      <c r="A62" s="50"/>
      <c r="B62" s="50"/>
      <c r="C62" s="51"/>
      <c r="D62" s="709"/>
      <c r="E62" s="22" t="s">
        <v>1335</v>
      </c>
      <c r="F62" s="2">
        <v>50.05</v>
      </c>
      <c r="G62" s="78">
        <v>49.3</v>
      </c>
      <c r="H62">
        <v>0</v>
      </c>
      <c r="I62" s="2">
        <v>0</v>
      </c>
      <c r="J62" s="2">
        <v>0</v>
      </c>
      <c r="K62" s="2">
        <v>-0.63999999999987267</v>
      </c>
      <c r="L62" s="660">
        <v>0</v>
      </c>
      <c r="M62" s="2">
        <v>-0.63999999999987267</v>
      </c>
      <c r="N62">
        <v>0</v>
      </c>
      <c r="O62"/>
      <c r="P62" s="660">
        <v>1.7849898580121704E-2</v>
      </c>
      <c r="Q62" s="879">
        <v>1.2699999999999999E-2</v>
      </c>
      <c r="R62" s="2">
        <v>11.204545454545453</v>
      </c>
      <c r="W62" s="790"/>
      <c r="X62" s="790"/>
      <c r="Y62" s="790"/>
      <c r="Z62" s="762"/>
    </row>
    <row r="63" spans="1:33" ht="21.95" customHeight="1" x14ac:dyDescent="0.25">
      <c r="A63" s="50"/>
      <c r="B63" s="51"/>
      <c r="C63" s="51"/>
      <c r="D63" s="709"/>
      <c r="E63" s="22" t="s">
        <v>1016</v>
      </c>
      <c r="F63" s="2">
        <v>51.26</v>
      </c>
      <c r="G63" s="78">
        <v>50.78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2.9539188656951557E-2</v>
      </c>
      <c r="Q63" s="879">
        <v>4.1999999999999997E-3</v>
      </c>
      <c r="R63" s="2"/>
      <c r="U63"/>
      <c r="V63" s="2"/>
      <c r="W63" s="789"/>
      <c r="X63" s="789"/>
      <c r="Y63" s="2"/>
      <c r="Z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78">
        <v>27.66</v>
      </c>
      <c r="G64" s="78">
        <v>27.5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1289</v>
      </c>
      <c r="P64" s="660">
        <v>2.0363636363636365E-2</v>
      </c>
      <c r="Q64" s="879">
        <v>-3.3E-3</v>
      </c>
      <c r="R64" s="2">
        <v>13.253012048192771</v>
      </c>
      <c r="S64" s="782">
        <v>43358</v>
      </c>
      <c r="T64" s="48"/>
      <c r="U64"/>
      <c r="V64" s="2"/>
      <c r="W64" s="789"/>
      <c r="X64" s="789"/>
      <c r="Y64" s="2"/>
      <c r="Z64" s="762"/>
    </row>
    <row r="65" spans="1:33" ht="21.95" customHeight="1" x14ac:dyDescent="0.25">
      <c r="A65" s="50"/>
      <c r="B65" s="51"/>
      <c r="C65" s="51"/>
      <c r="D65" s="709"/>
      <c r="E65" s="22" t="s">
        <v>194</v>
      </c>
      <c r="F65" s="2">
        <v>8.08</v>
      </c>
      <c r="G65" s="78">
        <v>7.65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T65" s="48"/>
      <c r="W65" s="790"/>
      <c r="X65" s="48"/>
      <c r="Y65" s="762"/>
      <c r="Z65" s="762"/>
    </row>
    <row r="66" spans="1:33" ht="21.95" customHeight="1" x14ac:dyDescent="0.25">
      <c r="A66" s="50"/>
      <c r="B66" s="51"/>
      <c r="C66" s="51"/>
      <c r="E66" s="22" t="s">
        <v>264</v>
      </c>
      <c r="F66" s="2">
        <v>127.83</v>
      </c>
      <c r="G66" s="78">
        <v>129.05000000000001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15.892857142857146</v>
      </c>
      <c r="T66" s="48"/>
      <c r="V66" s="790"/>
      <c r="W66" s="790"/>
      <c r="X66" s="790"/>
      <c r="Y66" s="762"/>
      <c r="Z66" s="762"/>
    </row>
    <row r="67" spans="1:33" ht="21.95" customHeight="1" x14ac:dyDescent="0.25">
      <c r="A67" s="50"/>
      <c r="B67" s="50"/>
      <c r="C67" s="51"/>
      <c r="E67" s="22" t="s">
        <v>671</v>
      </c>
      <c r="F67" s="2">
        <v>255.03</v>
      </c>
      <c r="G67" s="78">
        <v>244.84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9">
        <v>2.2499999999999999E-2</v>
      </c>
      <c r="R67" s="2">
        <v>25.004084967320264</v>
      </c>
      <c r="S67" s="782">
        <v>43324</v>
      </c>
      <c r="U67"/>
      <c r="V67" s="2"/>
      <c r="W67" s="789"/>
      <c r="X67" s="789"/>
      <c r="Y67" s="2"/>
      <c r="Z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158.81</v>
      </c>
      <c r="G68" s="78">
        <v>157.46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80">
        <v>1.29E-2</v>
      </c>
      <c r="R68" s="2">
        <v>23.536621823617338</v>
      </c>
      <c r="W68" s="790"/>
      <c r="X68" s="790"/>
      <c r="Y68" s="790"/>
      <c r="Z68" s="762"/>
    </row>
    <row r="69" spans="1:33" ht="21.95" customHeight="1" x14ac:dyDescent="0.25">
      <c r="A69" s="50"/>
      <c r="B69" s="51"/>
      <c r="C69" s="51"/>
      <c r="D69" s="709"/>
      <c r="E69" s="22" t="s">
        <v>933</v>
      </c>
      <c r="F69" s="78">
        <v>64.930000000000007</v>
      </c>
      <c r="G69" s="78">
        <v>61.65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1.0381184103811841E-2</v>
      </c>
      <c r="Q69" s="879">
        <v>6.7000000000000002E-3</v>
      </c>
      <c r="R69" s="2">
        <v>8.3536585365853657</v>
      </c>
      <c r="T69" s="48"/>
      <c r="W69" s="790"/>
      <c r="X69" s="790"/>
      <c r="Y69" s="790"/>
      <c r="Z69" s="762"/>
    </row>
    <row r="70" spans="1:33" ht="21.95" customHeight="1" x14ac:dyDescent="0.25">
      <c r="A70" s="51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80">
        <v>0</v>
      </c>
      <c r="R70" s="2"/>
      <c r="T70" s="48"/>
      <c r="U70" s="790"/>
      <c r="V70" s="762"/>
      <c r="W70" s="790"/>
      <c r="X70" s="790"/>
      <c r="Y70" s="762"/>
      <c r="Z70" s="790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148.72</v>
      </c>
      <c r="G71" s="78">
        <v>153.16999999999999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T71" s="48"/>
      <c r="V71" s="790"/>
      <c r="W71" s="790"/>
      <c r="X71" s="790"/>
      <c r="Y71" s="762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45.4</v>
      </c>
      <c r="G72" s="78">
        <v>44.74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T72" s="48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69.569999999999993</v>
      </c>
      <c r="G73" s="78">
        <v>68.33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1279</v>
      </c>
      <c r="P73" s="660">
        <v>2.341577637933558E-2</v>
      </c>
      <c r="Q73" s="879">
        <v>4.1000000000000003E-3</v>
      </c>
      <c r="R73" s="2">
        <v>11.435983263598327</v>
      </c>
      <c r="S73" s="782">
        <v>43317</v>
      </c>
      <c r="T73" s="48"/>
      <c r="X73" s="790"/>
      <c r="Y73" s="790"/>
      <c r="Z73" s="762"/>
    </row>
    <row r="74" spans="1:33" ht="21.95" customHeight="1" x14ac:dyDescent="0.25">
      <c r="A74" s="51"/>
      <c r="B74" s="51"/>
      <c r="C74" s="51"/>
      <c r="D74" s="709"/>
      <c r="E74" s="22" t="s">
        <v>710</v>
      </c>
      <c r="F74" s="2">
        <v>835.63</v>
      </c>
      <c r="G74" s="78">
        <v>838.34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T74" s="281"/>
      <c r="U74" s="790"/>
      <c r="V74" s="762"/>
      <c r="W74" s="790"/>
      <c r="X74" s="790"/>
      <c r="Y74" s="762"/>
      <c r="Z74" s="762"/>
    </row>
    <row r="75" spans="1:33" ht="21.95" customHeight="1" x14ac:dyDescent="0.25">
      <c r="A75" s="50"/>
      <c r="B75" s="51"/>
      <c r="C75" s="51"/>
      <c r="D75" s="709"/>
      <c r="E75" s="22" t="s">
        <v>920</v>
      </c>
      <c r="F75" s="2">
        <v>54.88</v>
      </c>
      <c r="G75" s="78">
        <v>53.2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1254</v>
      </c>
      <c r="P75" s="660">
        <v>2.5939849624060148E-2</v>
      </c>
      <c r="Q75" s="879">
        <v>1.7600000000000001E-2</v>
      </c>
      <c r="R75" s="2">
        <v>12.09090909090909</v>
      </c>
      <c r="S75" s="782">
        <v>43314</v>
      </c>
      <c r="W75" s="790"/>
      <c r="X75" s="790"/>
      <c r="Y75" s="790"/>
      <c r="Z75" s="762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234.28</v>
      </c>
      <c r="G76" s="78">
        <v>233.2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W76" s="790"/>
      <c r="X76" s="790"/>
      <c r="Y76" s="762"/>
    </row>
    <row r="77" spans="1:33" ht="21.95" customHeight="1" x14ac:dyDescent="0.25">
      <c r="A77" s="51"/>
      <c r="B77" s="51"/>
      <c r="C77" s="51"/>
      <c r="D77" s="709"/>
      <c r="E77" s="22" t="s">
        <v>897</v>
      </c>
      <c r="F77" s="2">
        <v>75.67</v>
      </c>
      <c r="G77" s="78">
        <v>75.33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1.2743926722421346E-2</v>
      </c>
      <c r="Q77" s="879">
        <v>1.18E-2</v>
      </c>
      <c r="R77" s="2">
        <v>21.219718309859154</v>
      </c>
      <c r="W77" s="790"/>
      <c r="X77" s="790"/>
      <c r="Y77" s="762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74.650000000000006</v>
      </c>
      <c r="G78" s="78">
        <v>74.14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T78" s="48"/>
      <c r="U78" s="790"/>
      <c r="V78" s="762"/>
      <c r="W78" s="790"/>
      <c r="X78" s="790"/>
      <c r="Y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49.43</v>
      </c>
      <c r="G79" s="78">
        <v>48.62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T79" s="48"/>
      <c r="W79" s="790"/>
      <c r="X79" s="790"/>
      <c r="Y79" s="762"/>
      <c r="Z79" s="660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1"/>
      <c r="C80" s="51"/>
      <c r="D80" s="709"/>
      <c r="E80" s="22" t="s">
        <v>798</v>
      </c>
      <c r="F80" s="2">
        <v>455</v>
      </c>
      <c r="G80" s="78">
        <v>431.79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T80" s="48"/>
      <c r="U80" s="790"/>
      <c r="V80" s="76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74.5</v>
      </c>
      <c r="G81" s="78">
        <v>78.52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9">
        <v>7.7000000000000002E-3</v>
      </c>
      <c r="R81" s="2">
        <v>19.221542227662177</v>
      </c>
      <c r="T81" s="48"/>
      <c r="V81" s="790"/>
      <c r="W81" s="790"/>
      <c r="X81" s="790"/>
      <c r="Y81" s="762"/>
      <c r="Z81"/>
      <c r="AA81" s="2"/>
      <c r="AB81"/>
      <c r="AC81"/>
      <c r="AD81"/>
      <c r="AE81"/>
      <c r="AF81"/>
      <c r="AG81"/>
    </row>
    <row r="82" spans="1:33" ht="21.95" customHeight="1" x14ac:dyDescent="0.25">
      <c r="A82" s="50"/>
      <c r="B82" s="51"/>
      <c r="C82" s="51"/>
      <c r="D82" s="709"/>
      <c r="E82" s="22" t="s">
        <v>34</v>
      </c>
      <c r="F82" s="2">
        <v>32.700000000000003</v>
      </c>
      <c r="G82" s="78">
        <v>31.73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5.1000000000000004E-3</v>
      </c>
      <c r="R82" s="2"/>
      <c r="T82" s="48"/>
      <c r="U82" s="790"/>
      <c r="V82" s="790"/>
      <c r="W82" s="790"/>
      <c r="X82" s="790"/>
      <c r="Y82" s="762"/>
      <c r="Z82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42.26</v>
      </c>
      <c r="G83" s="78">
        <v>40.36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T83" s="48"/>
      <c r="W83" s="790"/>
      <c r="X83" s="790"/>
      <c r="Y83" s="762"/>
      <c r="Z83" s="790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47.22</v>
      </c>
      <c r="G84" s="78">
        <v>46.93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T84" s="48"/>
      <c r="W84" s="790"/>
      <c r="X84" s="790"/>
      <c r="Y84" s="762"/>
      <c r="Z84" s="790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45.69</v>
      </c>
      <c r="G85" s="78">
        <v>40.5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W85" s="790"/>
      <c r="X85" s="790"/>
      <c r="Y85" s="762"/>
      <c r="Z85" s="790"/>
    </row>
    <row r="86" spans="1:33" ht="21.95" customHeight="1" x14ac:dyDescent="0.25">
      <c r="A86" s="50"/>
      <c r="B86" s="50"/>
      <c r="C86" s="50"/>
      <c r="D86" s="709"/>
      <c r="E86" s="22" t="s">
        <v>42</v>
      </c>
      <c r="F86" s="2">
        <v>137.79</v>
      </c>
      <c r="G86" s="78">
        <v>138.22999999999999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T86" s="48"/>
      <c r="W86" s="790"/>
      <c r="X86" s="790"/>
      <c r="Y86" s="762"/>
      <c r="Z86" s="660"/>
      <c r="AA86" s="2"/>
      <c r="AB86"/>
      <c r="AC86"/>
      <c r="AD86"/>
      <c r="AE86"/>
      <c r="AF86"/>
      <c r="AG86"/>
    </row>
    <row r="87" spans="1:33" ht="21.95" customHeight="1" x14ac:dyDescent="0.25">
      <c r="A87" s="50"/>
      <c r="B87" s="51"/>
      <c r="C87" s="51"/>
      <c r="D87" s="709"/>
      <c r="E87" s="22" t="s">
        <v>262</v>
      </c>
      <c r="F87" s="78">
        <v>43.03</v>
      </c>
      <c r="G87" s="78">
        <v>42.39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U87" s="790"/>
      <c r="V87" s="762"/>
      <c r="W87" s="790"/>
      <c r="X87" s="790"/>
      <c r="Y87" s="762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63.63</v>
      </c>
      <c r="G88" s="78">
        <v>67.02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T88" s="48"/>
      <c r="V88" s="790"/>
      <c r="W88" s="790"/>
      <c r="X88" s="790"/>
      <c r="Y88" s="762"/>
      <c r="Z88"/>
      <c r="AA88" s="2"/>
      <c r="AB88"/>
      <c r="AC88"/>
      <c r="AD88"/>
      <c r="AE88"/>
      <c r="AF88"/>
      <c r="AG88"/>
    </row>
    <row r="89" spans="1:33" ht="21.95" customHeight="1" x14ac:dyDescent="0.25">
      <c r="A89" s="50"/>
      <c r="B89" s="50"/>
      <c r="C89" s="51"/>
      <c r="E89" s="22" t="s">
        <v>8</v>
      </c>
      <c r="F89" s="2">
        <v>75.239999999999995</v>
      </c>
      <c r="G89" s="78">
        <v>74.11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U89" s="789"/>
      <c r="V89" s="2"/>
      <c r="W89" s="789"/>
      <c r="X89" s="789"/>
      <c r="Y89" s="2"/>
      <c r="Z89" s="762"/>
    </row>
    <row r="90" spans="1:33" ht="21.95" customHeight="1" x14ac:dyDescent="0.25">
      <c r="A90" s="51"/>
      <c r="B90" s="50"/>
      <c r="C90" s="51"/>
      <c r="D90" s="709"/>
      <c r="E90" s="22" t="s">
        <v>10</v>
      </c>
      <c r="F90" s="2">
        <v>28.34</v>
      </c>
      <c r="G90" s="78">
        <v>26.58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U90" s="790"/>
      <c r="V90" s="762"/>
      <c r="W90" s="790"/>
      <c r="X90" s="790"/>
      <c r="Y90" s="790"/>
      <c r="Z90" s="762"/>
    </row>
    <row r="91" spans="1:33" ht="21.95" customHeight="1" x14ac:dyDescent="0.25">
      <c r="A91" s="50"/>
      <c r="B91" s="51"/>
      <c r="C91" s="51"/>
      <c r="E91" s="22" t="s">
        <v>218</v>
      </c>
      <c r="F91" s="2">
        <v>43.96</v>
      </c>
      <c r="G91" s="78">
        <v>43.51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9">
        <v>2.69E-2</v>
      </c>
      <c r="R91" s="2"/>
      <c r="T91" s="48"/>
      <c r="U91"/>
      <c r="V91" s="2"/>
      <c r="W91" s="789"/>
      <c r="X91" s="789"/>
      <c r="Y91" s="762"/>
      <c r="Z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78">
        <v>66.430000000000007</v>
      </c>
      <c r="G92" s="78">
        <v>66.09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12.588571428571429</v>
      </c>
      <c r="T92" s="48"/>
      <c r="V92" s="790"/>
      <c r="W92" s="790"/>
      <c r="X92" s="790"/>
      <c r="Y92" s="762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37.92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79">
        <v>1.9099999999999999E-2</v>
      </c>
      <c r="R93" s="2"/>
      <c r="U93" s="790"/>
      <c r="V93" s="762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82.67</v>
      </c>
      <c r="G94" s="78">
        <v>82.63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7.4000000000000003E-3</v>
      </c>
      <c r="R94" s="2"/>
      <c r="V94" s="790"/>
      <c r="W94" s="790"/>
      <c r="X94" s="790"/>
      <c r="Y94" s="762"/>
      <c r="Z94" s="762"/>
    </row>
    <row r="95" spans="1:33" ht="21.95" customHeight="1" x14ac:dyDescent="0.25">
      <c r="A95" s="50"/>
      <c r="B95" s="51"/>
      <c r="C95" s="51"/>
      <c r="D95" s="709"/>
      <c r="E95" s="22" t="s">
        <v>47</v>
      </c>
      <c r="F95" s="2">
        <v>150.53</v>
      </c>
      <c r="G95" s="78">
        <v>149.54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U95" s="790"/>
      <c r="V95" s="790"/>
      <c r="W95" s="790"/>
      <c r="X95" s="790"/>
      <c r="Y95" s="762"/>
      <c r="Z95" s="762"/>
    </row>
    <row r="96" spans="1:33" ht="21.95" customHeight="1" x14ac:dyDescent="0.25">
      <c r="A96" s="50"/>
      <c r="B96" s="50"/>
      <c r="C96" s="50"/>
      <c r="D96" s="709"/>
      <c r="E96" s="22" t="s">
        <v>33</v>
      </c>
      <c r="F96" s="78">
        <v>233.23</v>
      </c>
      <c r="G96" s="78">
        <v>254.28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W96" s="790"/>
      <c r="X96" s="790"/>
      <c r="Y96" s="762"/>
      <c r="Z96" s="790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82.68</v>
      </c>
      <c r="G97" s="78">
        <v>83.73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T97" s="48"/>
      <c r="V97" s="790"/>
      <c r="W97" s="790"/>
      <c r="X97" s="790"/>
      <c r="Y97" s="790"/>
      <c r="Z97" s="762"/>
    </row>
    <row r="98" spans="1:26" ht="21.95" customHeight="1" x14ac:dyDescent="0.25">
      <c r="A98" s="51"/>
      <c r="B98" s="51"/>
      <c r="C98" s="51"/>
      <c r="D98" s="709"/>
      <c r="E98" s="22" t="s">
        <v>32</v>
      </c>
      <c r="F98" s="2">
        <v>47.79</v>
      </c>
      <c r="G98" s="78">
        <v>49.9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2.4448897795591184E-2</v>
      </c>
      <c r="Q98" s="879">
        <v>-5.5999999999999999E-3</v>
      </c>
      <c r="R98" s="2">
        <v>9.0316742081447963</v>
      </c>
      <c r="T98" s="48"/>
      <c r="V98" s="790"/>
      <c r="W98" s="790"/>
      <c r="X98" s="790"/>
      <c r="Y98" s="790"/>
      <c r="Z98" s="762"/>
    </row>
    <row r="99" spans="1:26" ht="21.95" customHeight="1" x14ac:dyDescent="0.25">
      <c r="A99" s="50"/>
      <c r="B99" s="50"/>
      <c r="C99" s="51"/>
      <c r="E99" s="22" t="s">
        <v>63</v>
      </c>
      <c r="F99" s="2">
        <v>109.61</v>
      </c>
      <c r="G99" s="78">
        <v>109.65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W99" s="790"/>
      <c r="X99" s="790"/>
      <c r="Y99" s="762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2.5099999999999998</v>
      </c>
      <c r="G100" s="78">
        <v>2.38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2.5899999999999999E-2</v>
      </c>
      <c r="R100" s="2"/>
      <c r="T100" s="48"/>
      <c r="V100" s="790"/>
      <c r="W100" s="790"/>
      <c r="X100" s="790"/>
      <c r="Y100" s="762"/>
    </row>
    <row r="101" spans="1:26" ht="21.95" customHeight="1" x14ac:dyDescent="0.25">
      <c r="A101" s="50"/>
      <c r="B101" s="51"/>
      <c r="C101" s="51"/>
      <c r="E101" s="22" t="s">
        <v>55</v>
      </c>
      <c r="F101" s="2">
        <v>68.25</v>
      </c>
      <c r="G101" s="78">
        <v>62.55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3.325339728217426E-2</v>
      </c>
      <c r="Q101" s="879">
        <v>1.0800000000000001E-2</v>
      </c>
      <c r="R101" s="2">
        <v>9.6826625386996898</v>
      </c>
      <c r="V101" s="790"/>
      <c r="W101" s="790"/>
      <c r="X101" s="790"/>
      <c r="Y101" s="762"/>
    </row>
    <row r="102" spans="1:26" ht="21.95" customHeight="1" x14ac:dyDescent="0.25">
      <c r="A102" s="50"/>
      <c r="B102" s="50"/>
      <c r="C102" s="51"/>
      <c r="E102" s="22" t="s">
        <v>53</v>
      </c>
      <c r="F102" s="2">
        <v>72.8</v>
      </c>
      <c r="G102" s="78">
        <v>74.290000000000006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W102" s="790"/>
      <c r="X102" s="790"/>
      <c r="Y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33.33</v>
      </c>
      <c r="G103" s="78">
        <v>33.450000000000003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221.76</v>
      </c>
      <c r="G104" s="78">
        <v>223.79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38.51</v>
      </c>
      <c r="G105" s="78">
        <v>37.32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107.02</v>
      </c>
      <c r="G106" s="78">
        <v>106.48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239.62</v>
      </c>
      <c r="G107" s="78">
        <v>249.12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5" priority="760">
      <formula>$H2=0</formula>
    </cfRule>
  </conditionalFormatting>
  <conditionalFormatting sqref="K109:K200">
    <cfRule type="expression" dxfId="3874" priority="761">
      <formula>$J109=0</formula>
    </cfRule>
  </conditionalFormatting>
  <conditionalFormatting sqref="K109:K458">
    <cfRule type="expression" dxfId="3873" priority="802">
      <formula>$J109&lt;0</formula>
    </cfRule>
  </conditionalFormatting>
  <conditionalFormatting sqref="E59">
    <cfRule type="expression" dxfId="3872" priority="731">
      <formula>$H59=0</formula>
    </cfRule>
  </conditionalFormatting>
  <conditionalFormatting sqref="E5">
    <cfRule type="expression" dxfId="3871" priority="709">
      <formula>$H5=0</formula>
    </cfRule>
  </conditionalFormatting>
  <conditionalFormatting sqref="E60">
    <cfRule type="expression" dxfId="3870" priority="687">
      <formula>$H60=0</formula>
    </cfRule>
  </conditionalFormatting>
  <conditionalFormatting sqref="E62">
    <cfRule type="expression" dxfId="3869" priority="676">
      <formula>$H62=0</formula>
    </cfRule>
  </conditionalFormatting>
  <conditionalFormatting sqref="E61">
    <cfRule type="expression" dxfId="3868" priority="665">
      <formula>$H61=0</formula>
    </cfRule>
  </conditionalFormatting>
  <conditionalFormatting sqref="E8">
    <cfRule type="expression" dxfId="3867" priority="650">
      <formula>$H8=0</formula>
    </cfRule>
  </conditionalFormatting>
  <conditionalFormatting sqref="E63">
    <cfRule type="expression" dxfId="3866" priority="640">
      <formula>$H63=0</formula>
    </cfRule>
  </conditionalFormatting>
  <conditionalFormatting sqref="E20">
    <cfRule type="expression" dxfId="3865" priority="630">
      <formula>$H20=0</formula>
    </cfRule>
  </conditionalFormatting>
  <conditionalFormatting sqref="E64">
    <cfRule type="expression" dxfId="3864" priority="621">
      <formula>$H64=0</formula>
    </cfRule>
  </conditionalFormatting>
  <conditionalFormatting sqref="E65">
    <cfRule type="expression" dxfId="3863" priority="614">
      <formula>$H65=0</formula>
    </cfRule>
  </conditionalFormatting>
  <conditionalFormatting sqref="E11">
    <cfRule type="expression" dxfId="3862" priority="605">
      <formula>$H11=0</formula>
    </cfRule>
  </conditionalFormatting>
  <conditionalFormatting sqref="E9">
    <cfRule type="expression" dxfId="3861" priority="598">
      <formula>$H9=0</formula>
    </cfRule>
  </conditionalFormatting>
  <conditionalFormatting sqref="E66">
    <cfRule type="expression" dxfId="3860" priority="589">
      <formula>$H66=0</formula>
    </cfRule>
  </conditionalFormatting>
  <conditionalFormatting sqref="E10">
    <cfRule type="expression" dxfId="3859" priority="580">
      <formula>$H10=0</formula>
    </cfRule>
  </conditionalFormatting>
  <conditionalFormatting sqref="E26:E28 E30 E45:E49 E36:E43">
    <cfRule type="expression" dxfId="3858" priority="576">
      <formula>$H26=0</formula>
    </cfRule>
  </conditionalFormatting>
  <conditionalFormatting sqref="E29">
    <cfRule type="expression" dxfId="3857" priority="575">
      <formula>$H29=0</formula>
    </cfRule>
  </conditionalFormatting>
  <conditionalFormatting sqref="E31">
    <cfRule type="expression" dxfId="3856" priority="574">
      <formula>$H31=0</formula>
    </cfRule>
  </conditionalFormatting>
  <conditionalFormatting sqref="E32">
    <cfRule type="expression" dxfId="3855" priority="573">
      <formula>$H32=0</formula>
    </cfRule>
  </conditionalFormatting>
  <conditionalFormatting sqref="E44">
    <cfRule type="expression" dxfId="3854" priority="572">
      <formula>$H44=0</formula>
    </cfRule>
  </conditionalFormatting>
  <conditionalFormatting sqref="E35">
    <cfRule type="expression" dxfId="3853" priority="571">
      <formula>$H35=0</formula>
    </cfRule>
  </conditionalFormatting>
  <conditionalFormatting sqref="E33">
    <cfRule type="expression" dxfId="3852" priority="570">
      <formula>$H33=0</formula>
    </cfRule>
  </conditionalFormatting>
  <conditionalFormatting sqref="E34">
    <cfRule type="expression" dxfId="3851" priority="569">
      <formula>$H34=0</formula>
    </cfRule>
  </conditionalFormatting>
  <conditionalFormatting sqref="E67">
    <cfRule type="expression" dxfId="3850" priority="565">
      <formula>$H67=0</formula>
    </cfRule>
  </conditionalFormatting>
  <conditionalFormatting sqref="E69:E70">
    <cfRule type="expression" dxfId="3849" priority="558">
      <formula>$H69=0</formula>
    </cfRule>
  </conditionalFormatting>
  <conditionalFormatting sqref="E68">
    <cfRule type="expression" dxfId="3848" priority="551">
      <formula>$H68=0</formula>
    </cfRule>
  </conditionalFormatting>
  <conditionalFormatting sqref="E69:E70">
    <cfRule type="expression" dxfId="3847" priority="543">
      <formula>$H69=0</formula>
    </cfRule>
  </conditionalFormatting>
  <conditionalFormatting sqref="E71">
    <cfRule type="expression" dxfId="3846" priority="536">
      <formula>$H71=0</formula>
    </cfRule>
  </conditionalFormatting>
  <conditionalFormatting sqref="E72">
    <cfRule type="expression" dxfId="3845" priority="513">
      <formula>$H72=0</formula>
    </cfRule>
  </conditionalFormatting>
  <conditionalFormatting sqref="E72">
    <cfRule type="expression" dxfId="3844" priority="505">
      <formula>$H72=0</formula>
    </cfRule>
  </conditionalFormatting>
  <conditionalFormatting sqref="E74">
    <cfRule type="expression" dxfId="3843" priority="498">
      <formula>$H74=0</formula>
    </cfRule>
  </conditionalFormatting>
  <conditionalFormatting sqref="E73">
    <cfRule type="expression" dxfId="3842" priority="491">
      <formula>$H73=0</formula>
    </cfRule>
  </conditionalFormatting>
  <conditionalFormatting sqref="E75">
    <cfRule type="expression" dxfId="3841" priority="474">
      <formula>$H75=0</formula>
    </cfRule>
  </conditionalFormatting>
  <conditionalFormatting sqref="E7">
    <cfRule type="expression" dxfId="3840" priority="466">
      <formula>$H7=0</formula>
    </cfRule>
  </conditionalFormatting>
  <conditionalFormatting sqref="E76">
    <cfRule type="expression" dxfId="3839" priority="450">
      <formula>$H76=0</formula>
    </cfRule>
  </conditionalFormatting>
  <conditionalFormatting sqref="E77">
    <cfRule type="expression" dxfId="3838" priority="437">
      <formula>$H77=0</formula>
    </cfRule>
  </conditionalFormatting>
  <conditionalFormatting sqref="E78">
    <cfRule type="expression" dxfId="3837" priority="423">
      <formula>$H78=0</formula>
    </cfRule>
  </conditionalFormatting>
  <conditionalFormatting sqref="E79">
    <cfRule type="expression" dxfId="3836" priority="411">
      <formula>$H79=0</formula>
    </cfRule>
  </conditionalFormatting>
  <conditionalFormatting sqref="E80">
    <cfRule type="expression" dxfId="3835" priority="401">
      <formula>$H80=0</formula>
    </cfRule>
  </conditionalFormatting>
  <conditionalFormatting sqref="E81">
    <cfRule type="expression" dxfId="3834" priority="391">
      <formula>$H81=0</formula>
    </cfRule>
  </conditionalFormatting>
  <conditionalFormatting sqref="E82">
    <cfRule type="expression" dxfId="3833" priority="381">
      <formula>$H82=0</formula>
    </cfRule>
  </conditionalFormatting>
  <conditionalFormatting sqref="E83">
    <cfRule type="expression" dxfId="3832" priority="371">
      <formula>$H83=0</formula>
    </cfRule>
  </conditionalFormatting>
  <conditionalFormatting sqref="E84">
    <cfRule type="expression" dxfId="3831" priority="361">
      <formula>$H84=0</formula>
    </cfRule>
  </conditionalFormatting>
  <conditionalFormatting sqref="E85">
    <cfRule type="expression" dxfId="3830" priority="350">
      <formula>$H85=0</formula>
    </cfRule>
  </conditionalFormatting>
  <conditionalFormatting sqref="R109:R1048576">
    <cfRule type="expression" dxfId="382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7" priority="315">
      <formula>K3&gt;0</formula>
    </cfRule>
    <cfRule type="expression" dxfId="3826" priority="316">
      <formula>K3&lt;0</formula>
    </cfRule>
  </conditionalFormatting>
  <conditionalFormatting sqref="K2 K4 K6 K8 K10 K12 K14 K16 K18 K20 K22 K24 K26 K28 K30">
    <cfRule type="expression" dxfId="3825" priority="313">
      <formula>K2&gt;0</formula>
    </cfRule>
    <cfRule type="expression" dxfId="3824" priority="314">
      <formula>K2&lt;0</formula>
    </cfRule>
  </conditionalFormatting>
  <conditionalFormatting sqref="K23 K25 K27 K29">
    <cfRule type="expression" dxfId="3823" priority="311">
      <formula>K23&gt;0</formula>
    </cfRule>
    <cfRule type="expression" dxfId="3822" priority="312">
      <formula>K23&lt;0</formula>
    </cfRule>
  </conditionalFormatting>
  <conditionalFormatting sqref="K31 K33 K40 K35 K42 K37:K38">
    <cfRule type="expression" dxfId="3821" priority="309">
      <formula>K31&gt;0</formula>
    </cfRule>
    <cfRule type="expression" dxfId="3820" priority="310">
      <formula>K31&lt;0</formula>
    </cfRule>
  </conditionalFormatting>
  <conditionalFormatting sqref="K32 K39 K34 K41 K36 K43">
    <cfRule type="expression" dxfId="3819" priority="307">
      <formula>K32&gt;0</formula>
    </cfRule>
    <cfRule type="expression" dxfId="3818" priority="308">
      <formula>K32&lt;0</formula>
    </cfRule>
  </conditionalFormatting>
  <conditionalFormatting sqref="K45 K47 K49 K51 K53">
    <cfRule type="expression" dxfId="3817" priority="305">
      <formula>K45&gt;0</formula>
    </cfRule>
    <cfRule type="expression" dxfId="3816" priority="306">
      <formula>K45&lt;0</formula>
    </cfRule>
  </conditionalFormatting>
  <conditionalFormatting sqref="K46 K48 K50 K52">
    <cfRule type="expression" dxfId="3815" priority="303">
      <formula>K46&gt;0</formula>
    </cfRule>
    <cfRule type="expression" dxfId="3814" priority="304">
      <formula>K46&lt;0</formula>
    </cfRule>
  </conditionalFormatting>
  <conditionalFormatting sqref="K54 K56 K58 K60">
    <cfRule type="expression" dxfId="3813" priority="301">
      <formula>K54&gt;0</formula>
    </cfRule>
    <cfRule type="expression" dxfId="3812" priority="302">
      <formula>K54&lt;0</formula>
    </cfRule>
  </conditionalFormatting>
  <conditionalFormatting sqref="K55 K57 K59">
    <cfRule type="expression" dxfId="3811" priority="299">
      <formula>K55&gt;0</formula>
    </cfRule>
    <cfRule type="expression" dxfId="3810" priority="300">
      <formula>K55&lt;0</formula>
    </cfRule>
  </conditionalFormatting>
  <conditionalFormatting sqref="K68 K70 K72 K74">
    <cfRule type="expression" dxfId="3809" priority="297">
      <formula>K68&gt;0</formula>
    </cfRule>
    <cfRule type="expression" dxfId="3808" priority="298">
      <formula>K68&lt;0</formula>
    </cfRule>
  </conditionalFormatting>
  <conditionalFormatting sqref="K69 K71 K73">
    <cfRule type="expression" dxfId="3807" priority="295">
      <formula>K69&gt;0</formula>
    </cfRule>
    <cfRule type="expression" dxfId="3806" priority="296">
      <formula>K69&lt;0</formula>
    </cfRule>
  </conditionalFormatting>
  <conditionalFormatting sqref="K75 K77 K79 K81 K83">
    <cfRule type="expression" dxfId="3805" priority="293">
      <formula>K75&gt;0</formula>
    </cfRule>
    <cfRule type="expression" dxfId="3804" priority="294">
      <formula>K75&lt;0</formula>
    </cfRule>
  </conditionalFormatting>
  <conditionalFormatting sqref="K76 K78 K80 K82">
    <cfRule type="expression" dxfId="3803" priority="291">
      <formula>K76&gt;0</formula>
    </cfRule>
    <cfRule type="expression" dxfId="3802" priority="292">
      <formula>K76&lt;0</formula>
    </cfRule>
  </conditionalFormatting>
  <conditionalFormatting sqref="K82 K84 K88">
    <cfRule type="expression" dxfId="3801" priority="289">
      <formula>K82&gt;0</formula>
    </cfRule>
    <cfRule type="expression" dxfId="3800" priority="290">
      <formula>K82&lt;0</formula>
    </cfRule>
  </conditionalFormatting>
  <conditionalFormatting sqref="K83 K85">
    <cfRule type="expression" dxfId="3799" priority="287">
      <formula>K83&gt;0</formula>
    </cfRule>
    <cfRule type="expression" dxfId="3798" priority="288">
      <formula>K83&lt;0</formula>
    </cfRule>
  </conditionalFormatting>
  <conditionalFormatting sqref="M109:M200">
    <cfRule type="expression" dxfId="3797" priority="285">
      <formula>$J109=0</formula>
    </cfRule>
  </conditionalFormatting>
  <conditionalFormatting sqref="M109:M458">
    <cfRule type="expression" dxfId="3796" priority="286">
      <formula>$J109&lt;0</formula>
    </cfRule>
  </conditionalFormatting>
  <conditionalFormatting sqref="M3 M5 M7 M9 M11 M13 M15 M17 M19 M21">
    <cfRule type="expression" dxfId="3795" priority="283">
      <formula>M3&gt;0</formula>
    </cfRule>
    <cfRule type="expression" dxfId="3794" priority="284">
      <formula>M3&lt;0</formula>
    </cfRule>
  </conditionalFormatting>
  <conditionalFormatting sqref="M2 M4 M6 M8 M10 M12 M14 M16 M18 M20 M22 M24 M26 M28 M30">
    <cfRule type="expression" dxfId="3793" priority="281">
      <formula>M2&gt;0</formula>
    </cfRule>
    <cfRule type="expression" dxfId="3792" priority="282">
      <formula>M2&lt;0</formula>
    </cfRule>
  </conditionalFormatting>
  <conditionalFormatting sqref="M23 M25 M27 M29">
    <cfRule type="expression" dxfId="3791" priority="279">
      <formula>M23&gt;0</formula>
    </cfRule>
    <cfRule type="expression" dxfId="3790" priority="280">
      <formula>M23&lt;0</formula>
    </cfRule>
  </conditionalFormatting>
  <conditionalFormatting sqref="M31 M33 M40 M35 M42 M37:M38">
    <cfRule type="expression" dxfId="3789" priority="277">
      <formula>M31&gt;0</formula>
    </cfRule>
    <cfRule type="expression" dxfId="3788" priority="278">
      <formula>M31&lt;0</formula>
    </cfRule>
  </conditionalFormatting>
  <conditionalFormatting sqref="M32 M39 M34 M41 M36 M43">
    <cfRule type="expression" dxfId="3787" priority="275">
      <formula>M32&gt;0</formula>
    </cfRule>
    <cfRule type="expression" dxfId="3786" priority="276">
      <formula>M32&lt;0</formula>
    </cfRule>
  </conditionalFormatting>
  <conditionalFormatting sqref="M45 M47 M49 M51 M53">
    <cfRule type="expression" dxfId="3785" priority="273">
      <formula>M45&gt;0</formula>
    </cfRule>
    <cfRule type="expression" dxfId="3784" priority="274">
      <formula>M45&lt;0</formula>
    </cfRule>
  </conditionalFormatting>
  <conditionalFormatting sqref="M46 M48 M50 M52">
    <cfRule type="expression" dxfId="3783" priority="271">
      <formula>M46&gt;0</formula>
    </cfRule>
    <cfRule type="expression" dxfId="3782" priority="272">
      <formula>M46&lt;0</formula>
    </cfRule>
  </conditionalFormatting>
  <conditionalFormatting sqref="M54 M56 M58 M60">
    <cfRule type="expression" dxfId="3781" priority="269">
      <formula>M54&gt;0</formula>
    </cfRule>
    <cfRule type="expression" dxfId="3780" priority="270">
      <formula>M54&lt;0</formula>
    </cfRule>
  </conditionalFormatting>
  <conditionalFormatting sqref="M55 M57 M59 M61">
    <cfRule type="expression" dxfId="3779" priority="267">
      <formula>M55&gt;0</formula>
    </cfRule>
    <cfRule type="expression" dxfId="3778" priority="268">
      <formula>M55&lt;0</formula>
    </cfRule>
  </conditionalFormatting>
  <conditionalFormatting sqref="M68 M70 M72 M74">
    <cfRule type="expression" dxfId="3777" priority="265">
      <formula>M68&gt;0</formula>
    </cfRule>
    <cfRule type="expression" dxfId="3776" priority="266">
      <formula>M68&lt;0</formula>
    </cfRule>
  </conditionalFormatting>
  <conditionalFormatting sqref="M67 M69 M71 M73">
    <cfRule type="expression" dxfId="3775" priority="263">
      <formula>M67&gt;0</formula>
    </cfRule>
    <cfRule type="expression" dxfId="3774" priority="264">
      <formula>M67&lt;0</formula>
    </cfRule>
  </conditionalFormatting>
  <conditionalFormatting sqref="M75 M77 M79 M81 M83">
    <cfRule type="expression" dxfId="3773" priority="261">
      <formula>M75&gt;0</formula>
    </cfRule>
    <cfRule type="expression" dxfId="3772" priority="262">
      <formula>M75&lt;0</formula>
    </cfRule>
  </conditionalFormatting>
  <conditionalFormatting sqref="M76 M78 M80 M82">
    <cfRule type="expression" dxfId="3771" priority="259">
      <formula>M76&gt;0</formula>
    </cfRule>
    <cfRule type="expression" dxfId="3770" priority="260">
      <formula>M76&lt;0</formula>
    </cfRule>
  </conditionalFormatting>
  <conditionalFormatting sqref="M82 M84 M88">
    <cfRule type="expression" dxfId="3769" priority="257">
      <formula>M82&gt;0</formula>
    </cfRule>
    <cfRule type="expression" dxfId="3768" priority="258">
      <formula>M82&lt;0</formula>
    </cfRule>
  </conditionalFormatting>
  <conditionalFormatting sqref="M83 M85">
    <cfRule type="expression" dxfId="3767" priority="255">
      <formula>M83&gt;0</formula>
    </cfRule>
    <cfRule type="expression" dxfId="3766" priority="256">
      <formula>M83&lt;0</formula>
    </cfRule>
  </conditionalFormatting>
  <conditionalFormatting sqref="L109:L200">
    <cfRule type="expression" dxfId="3765" priority="253">
      <formula>$J109=0</formula>
    </cfRule>
  </conditionalFormatting>
  <conditionalFormatting sqref="L109:L458">
    <cfRule type="expression" dxfId="3764" priority="254">
      <formula>$J109&lt;0</formula>
    </cfRule>
  </conditionalFormatting>
  <conditionalFormatting sqref="L3 L5 L7 L9 L11 L13 L15 L17 L19 L21">
    <cfRule type="expression" dxfId="3763" priority="251">
      <formula>L3&gt;0</formula>
    </cfRule>
    <cfRule type="expression" dxfId="3762" priority="252">
      <formula>L3&lt;0</formula>
    </cfRule>
  </conditionalFormatting>
  <conditionalFormatting sqref="L2 L4 L6 L8 L10 L12 L14 L16 L18 L20 L22 L24 L26 L28 L30">
    <cfRule type="expression" dxfId="3761" priority="249">
      <formula>L2&gt;0</formula>
    </cfRule>
    <cfRule type="expression" dxfId="3760" priority="250">
      <formula>L2&lt;0</formula>
    </cfRule>
  </conditionalFormatting>
  <conditionalFormatting sqref="L23 L25 L27 L29">
    <cfRule type="expression" dxfId="3759" priority="247">
      <formula>L23&gt;0</formula>
    </cfRule>
    <cfRule type="expression" dxfId="3758" priority="248">
      <formula>L23&lt;0</formula>
    </cfRule>
  </conditionalFormatting>
  <conditionalFormatting sqref="L31 L33 L40 L35 L42 L37:L38">
    <cfRule type="expression" dxfId="3757" priority="245">
      <formula>L31&gt;0</formula>
    </cfRule>
    <cfRule type="expression" dxfId="3756" priority="246">
      <formula>L31&lt;0</formula>
    </cfRule>
  </conditionalFormatting>
  <conditionalFormatting sqref="L32 L39 L34 L41 L36 L43">
    <cfRule type="expression" dxfId="3755" priority="243">
      <formula>L32&gt;0</formula>
    </cfRule>
    <cfRule type="expression" dxfId="3754" priority="244">
      <formula>L32&lt;0</formula>
    </cfRule>
  </conditionalFormatting>
  <conditionalFormatting sqref="L45 L47 L49 L51 L53">
    <cfRule type="expression" dxfId="3753" priority="241">
      <formula>L45&gt;0</formula>
    </cfRule>
    <cfRule type="expression" dxfId="3752" priority="242">
      <formula>L45&lt;0</formula>
    </cfRule>
  </conditionalFormatting>
  <conditionalFormatting sqref="L46 L48 L50 L52">
    <cfRule type="expression" dxfId="3751" priority="239">
      <formula>L46&gt;0</formula>
    </cfRule>
    <cfRule type="expression" dxfId="3750" priority="240">
      <formula>L46&lt;0</formula>
    </cfRule>
  </conditionalFormatting>
  <conditionalFormatting sqref="L54 L56 L58 L60 L62">
    <cfRule type="expression" dxfId="3749" priority="237">
      <formula>L54&gt;0</formula>
    </cfRule>
    <cfRule type="expression" dxfId="3748" priority="238">
      <formula>L54&lt;0</formula>
    </cfRule>
  </conditionalFormatting>
  <conditionalFormatting sqref="L55 L57 L59 L61">
    <cfRule type="expression" dxfId="3747" priority="235">
      <formula>L55&gt;0</formula>
    </cfRule>
    <cfRule type="expression" dxfId="3746" priority="236">
      <formula>L55&lt;0</formula>
    </cfRule>
  </conditionalFormatting>
  <conditionalFormatting sqref="L66 L68 L70 L72 L74">
    <cfRule type="expression" dxfId="3745" priority="233">
      <formula>L66&gt;0</formula>
    </cfRule>
    <cfRule type="expression" dxfId="3744" priority="234">
      <formula>L66&lt;0</formula>
    </cfRule>
  </conditionalFormatting>
  <conditionalFormatting sqref="L58:L79">
    <cfRule type="expression" dxfId="3743" priority="231">
      <formula>L58&gt;0</formula>
    </cfRule>
    <cfRule type="expression" dxfId="3742" priority="232">
      <formula>L58&lt;0</formula>
    </cfRule>
  </conditionalFormatting>
  <conditionalFormatting sqref="L75 L77 L79 L81 L83">
    <cfRule type="expression" dxfId="3741" priority="229">
      <formula>L75&gt;0</formula>
    </cfRule>
    <cfRule type="expression" dxfId="3740" priority="230">
      <formula>L75&lt;0</formula>
    </cfRule>
  </conditionalFormatting>
  <conditionalFormatting sqref="L76 L78 L80 L82">
    <cfRule type="expression" dxfId="3739" priority="227">
      <formula>L76&gt;0</formula>
    </cfRule>
    <cfRule type="expression" dxfId="3738" priority="228">
      <formula>L76&lt;0</formula>
    </cfRule>
  </conditionalFormatting>
  <conditionalFormatting sqref="L82 L84 L88">
    <cfRule type="expression" dxfId="3737" priority="225">
      <formula>L82&gt;0</formula>
    </cfRule>
    <cfRule type="expression" dxfId="3736" priority="226">
      <formula>L82&lt;0</formula>
    </cfRule>
  </conditionalFormatting>
  <conditionalFormatting sqref="L83 L85">
    <cfRule type="expression" dxfId="3735" priority="223">
      <formula>L83&gt;0</formula>
    </cfRule>
    <cfRule type="expression" dxfId="373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3" priority="220">
      <formula>M44&gt;0</formula>
    </cfRule>
    <cfRule type="expression" dxfId="3732" priority="221">
      <formula>M44&lt;0</formula>
    </cfRule>
  </conditionalFormatting>
  <conditionalFormatting sqref="M62:M66">
    <cfRule type="expression" dxfId="3731" priority="218">
      <formula>M62&gt;0</formula>
    </cfRule>
    <cfRule type="expression" dxfId="3730" priority="219">
      <formula>M62&lt;0</formula>
    </cfRule>
  </conditionalFormatting>
  <conditionalFormatting sqref="E86">
    <cfRule type="expression" dxfId="3729" priority="217">
      <formula>$H86=0</formula>
    </cfRule>
  </conditionalFormatting>
  <conditionalFormatting sqref="K86">
    <cfRule type="expression" dxfId="3728" priority="215">
      <formula>K86&gt;0</formula>
    </cfRule>
    <cfRule type="expression" dxfId="3727" priority="216">
      <formula>K86&lt;0</formula>
    </cfRule>
  </conditionalFormatting>
  <conditionalFormatting sqref="M86">
    <cfRule type="expression" dxfId="3726" priority="213">
      <formula>M86&gt;0</formula>
    </cfRule>
    <cfRule type="expression" dxfId="3725" priority="214">
      <formula>M86&lt;0</formula>
    </cfRule>
  </conditionalFormatting>
  <conditionalFormatting sqref="L86">
    <cfRule type="expression" dxfId="3724" priority="211">
      <formula>L86&gt;0</formula>
    </cfRule>
    <cfRule type="expression" dxfId="372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2" priority="205">
      <formula>K61&gt;0</formula>
    </cfRule>
    <cfRule type="expression" dxfId="3721" priority="206">
      <formula>K61&lt;0</formula>
    </cfRule>
  </conditionalFormatting>
  <conditionalFormatting sqref="K44">
    <cfRule type="expression" dxfId="3720" priority="203">
      <formula>K44&gt;0</formula>
    </cfRule>
    <cfRule type="expression" dxfId="3719" priority="204">
      <formula>K44&lt;0</formula>
    </cfRule>
  </conditionalFormatting>
  <conditionalFormatting sqref="E87">
    <cfRule type="expression" dxfId="3718" priority="202">
      <formula>$H87=0</formula>
    </cfRule>
  </conditionalFormatting>
  <conditionalFormatting sqref="K87">
    <cfRule type="expression" dxfId="3717" priority="200">
      <formula>K87&gt;0</formula>
    </cfRule>
    <cfRule type="expression" dxfId="3716" priority="201">
      <formula>K87&lt;0</formula>
    </cfRule>
  </conditionalFormatting>
  <conditionalFormatting sqref="M87">
    <cfRule type="expression" dxfId="3715" priority="198">
      <formula>M87&gt;0</formula>
    </cfRule>
    <cfRule type="expression" dxfId="3714" priority="199">
      <formula>M87&lt;0</formula>
    </cfRule>
  </conditionalFormatting>
  <conditionalFormatting sqref="L87">
    <cfRule type="expression" dxfId="3713" priority="196">
      <formula>L87&gt;0</formula>
    </cfRule>
    <cfRule type="expression" dxfId="3712" priority="197">
      <formula>L87&lt;0</formula>
    </cfRule>
  </conditionalFormatting>
  <conditionalFormatting sqref="E88">
    <cfRule type="expression" dxfId="371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10" priority="183">
      <formula>$H89=0</formula>
    </cfRule>
  </conditionalFormatting>
  <conditionalFormatting sqref="E90">
    <cfRule type="expression" dxfId="3709" priority="182">
      <formula>$H90=0</formula>
    </cfRule>
  </conditionalFormatting>
  <conditionalFormatting sqref="E91">
    <cfRule type="expression" dxfId="3708" priority="181">
      <formula>$H91=0</formula>
    </cfRule>
  </conditionalFormatting>
  <conditionalFormatting sqref="K89">
    <cfRule type="expression" dxfId="3707" priority="179">
      <formula>K89&gt;0</formula>
    </cfRule>
    <cfRule type="expression" dxfId="3706" priority="180">
      <formula>K89&lt;0</formula>
    </cfRule>
  </conditionalFormatting>
  <conditionalFormatting sqref="K90">
    <cfRule type="expression" dxfId="3705" priority="177">
      <formula>K90&gt;0</formula>
    </cfRule>
    <cfRule type="expression" dxfId="3704" priority="178">
      <formula>K90&lt;0</formula>
    </cfRule>
  </conditionalFormatting>
  <conditionalFormatting sqref="K89 K91">
    <cfRule type="expression" dxfId="3703" priority="175">
      <formula>K89&gt;0</formula>
    </cfRule>
    <cfRule type="expression" dxfId="3702" priority="176">
      <formula>K89&lt;0</formula>
    </cfRule>
  </conditionalFormatting>
  <conditionalFormatting sqref="M89">
    <cfRule type="expression" dxfId="3701" priority="173">
      <formula>M89&gt;0</formula>
    </cfRule>
    <cfRule type="expression" dxfId="3700" priority="174">
      <formula>M89&lt;0</formula>
    </cfRule>
  </conditionalFormatting>
  <conditionalFormatting sqref="M90">
    <cfRule type="expression" dxfId="3699" priority="171">
      <formula>M90&gt;0</formula>
    </cfRule>
    <cfRule type="expression" dxfId="3698" priority="172">
      <formula>M90&lt;0</formula>
    </cfRule>
  </conditionalFormatting>
  <conditionalFormatting sqref="M89 M91">
    <cfRule type="expression" dxfId="3697" priority="169">
      <formula>M89&gt;0</formula>
    </cfRule>
    <cfRule type="expression" dxfId="3696" priority="170">
      <formula>M89&lt;0</formula>
    </cfRule>
  </conditionalFormatting>
  <conditionalFormatting sqref="L89">
    <cfRule type="expression" dxfId="3695" priority="167">
      <formula>L89&gt;0</formula>
    </cfRule>
    <cfRule type="expression" dxfId="3694" priority="168">
      <formula>L89&lt;0</formula>
    </cfRule>
  </conditionalFormatting>
  <conditionalFormatting sqref="L90">
    <cfRule type="expression" dxfId="3693" priority="165">
      <formula>L90&gt;0</formula>
    </cfRule>
    <cfRule type="expression" dxfId="3692" priority="166">
      <formula>L90&lt;0</formula>
    </cfRule>
  </conditionalFormatting>
  <conditionalFormatting sqref="L89 L91">
    <cfRule type="expression" dxfId="3691" priority="163">
      <formula>L89&gt;0</formula>
    </cfRule>
    <cfRule type="expression" dxfId="369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9" priority="161">
      <formula>$H92=0</formula>
    </cfRule>
  </conditionalFormatting>
  <conditionalFormatting sqref="K92">
    <cfRule type="expression" dxfId="3688" priority="159">
      <formula>K92&gt;0</formula>
    </cfRule>
    <cfRule type="expression" dxfId="3687" priority="160">
      <formula>K92&lt;0</formula>
    </cfRule>
  </conditionalFormatting>
  <conditionalFormatting sqref="M92">
    <cfRule type="expression" dxfId="3686" priority="157">
      <formula>M92&gt;0</formula>
    </cfRule>
    <cfRule type="expression" dxfId="3685" priority="158">
      <formula>M92&lt;0</formula>
    </cfRule>
  </conditionalFormatting>
  <conditionalFormatting sqref="L92">
    <cfRule type="expression" dxfId="3684" priority="155">
      <formula>L92&gt;0</formula>
    </cfRule>
    <cfRule type="expression" dxfId="368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2" priority="152">
      <formula>$H93=0</formula>
    </cfRule>
  </conditionalFormatting>
  <conditionalFormatting sqref="K93">
    <cfRule type="expression" dxfId="3681" priority="150">
      <formula>K93&gt;0</formula>
    </cfRule>
    <cfRule type="expression" dxfId="3680" priority="151">
      <formula>K93&lt;0</formula>
    </cfRule>
  </conditionalFormatting>
  <conditionalFormatting sqref="M93">
    <cfRule type="expression" dxfId="3679" priority="148">
      <formula>M93&gt;0</formula>
    </cfRule>
    <cfRule type="expression" dxfId="3678" priority="149">
      <formula>M93&lt;0</formula>
    </cfRule>
  </conditionalFormatting>
  <conditionalFormatting sqref="L93">
    <cfRule type="expression" dxfId="3677" priority="146">
      <formula>L93&gt;0</formula>
    </cfRule>
    <cfRule type="expression" dxfId="367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5" priority="142">
      <formula>$H92=0</formula>
    </cfRule>
  </conditionalFormatting>
  <conditionalFormatting sqref="E93">
    <cfRule type="expression" dxfId="3674" priority="141">
      <formula>$H93=0</formula>
    </cfRule>
  </conditionalFormatting>
  <conditionalFormatting sqref="E94">
    <cfRule type="expression" dxfId="3673" priority="140">
      <formula>$H94=0</formula>
    </cfRule>
  </conditionalFormatting>
  <conditionalFormatting sqref="K92">
    <cfRule type="expression" dxfId="3672" priority="138">
      <formula>K92&gt;0</formula>
    </cfRule>
    <cfRule type="expression" dxfId="3671" priority="139">
      <formula>K92&lt;0</formula>
    </cfRule>
  </conditionalFormatting>
  <conditionalFormatting sqref="K93">
    <cfRule type="expression" dxfId="3670" priority="136">
      <formula>K93&gt;0</formula>
    </cfRule>
    <cfRule type="expression" dxfId="3669" priority="137">
      <formula>K93&lt;0</formula>
    </cfRule>
  </conditionalFormatting>
  <conditionalFormatting sqref="K92 K94">
    <cfRule type="expression" dxfId="3668" priority="134">
      <formula>K92&gt;0</formula>
    </cfRule>
    <cfRule type="expression" dxfId="3667" priority="135">
      <formula>K92&lt;0</formula>
    </cfRule>
  </conditionalFormatting>
  <conditionalFormatting sqref="M92">
    <cfRule type="expression" dxfId="3666" priority="132">
      <formula>M92&gt;0</formula>
    </cfRule>
    <cfRule type="expression" dxfId="3665" priority="133">
      <formula>M92&lt;0</formula>
    </cfRule>
  </conditionalFormatting>
  <conditionalFormatting sqref="M93">
    <cfRule type="expression" dxfId="3664" priority="130">
      <formula>M93&gt;0</formula>
    </cfRule>
    <cfRule type="expression" dxfId="3663" priority="131">
      <formula>M93&lt;0</formula>
    </cfRule>
  </conditionalFormatting>
  <conditionalFormatting sqref="M92 M94">
    <cfRule type="expression" dxfId="3662" priority="128">
      <formula>M92&gt;0</formula>
    </cfRule>
    <cfRule type="expression" dxfId="3661" priority="129">
      <formula>M92&lt;0</formula>
    </cfRule>
  </conditionalFormatting>
  <conditionalFormatting sqref="L92">
    <cfRule type="expression" dxfId="3660" priority="126">
      <formula>L92&gt;0</formula>
    </cfRule>
    <cfRule type="expression" dxfId="3659" priority="127">
      <formula>L92&lt;0</formula>
    </cfRule>
  </conditionalFormatting>
  <conditionalFormatting sqref="L93">
    <cfRule type="expression" dxfId="3658" priority="124">
      <formula>L93&gt;0</formula>
    </cfRule>
    <cfRule type="expression" dxfId="3657" priority="125">
      <formula>L93&lt;0</formula>
    </cfRule>
  </conditionalFormatting>
  <conditionalFormatting sqref="L92 L94">
    <cfRule type="expression" dxfId="3656" priority="122">
      <formula>L92&gt;0</formula>
    </cfRule>
    <cfRule type="expression" dxfId="365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4" priority="120">
      <formula>$H95=0</formula>
    </cfRule>
  </conditionalFormatting>
  <conditionalFormatting sqref="K95">
    <cfRule type="expression" dxfId="3653" priority="118">
      <formula>K95&gt;0</formula>
    </cfRule>
    <cfRule type="expression" dxfId="3652" priority="119">
      <formula>K95&lt;0</formula>
    </cfRule>
  </conditionalFormatting>
  <conditionalFormatting sqref="M95">
    <cfRule type="expression" dxfId="3651" priority="116">
      <formula>M95&gt;0</formula>
    </cfRule>
    <cfRule type="expression" dxfId="3650" priority="117">
      <formula>M95&lt;0</formula>
    </cfRule>
  </conditionalFormatting>
  <conditionalFormatting sqref="L95">
    <cfRule type="expression" dxfId="3649" priority="114">
      <formula>L95&gt;0</formula>
    </cfRule>
    <cfRule type="expression" dxfId="364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7" priority="111">
      <formula>$H96=0</formula>
    </cfRule>
  </conditionalFormatting>
  <conditionalFormatting sqref="K96">
    <cfRule type="expression" dxfId="3646" priority="109">
      <formula>K96&gt;0</formula>
    </cfRule>
    <cfRule type="expression" dxfId="3645" priority="110">
      <formula>K96&lt;0</formula>
    </cfRule>
  </conditionalFormatting>
  <conditionalFormatting sqref="M96">
    <cfRule type="expression" dxfId="3644" priority="107">
      <formula>M96&gt;0</formula>
    </cfRule>
    <cfRule type="expression" dxfId="3643" priority="108">
      <formula>M96&lt;0</formula>
    </cfRule>
  </conditionalFormatting>
  <conditionalFormatting sqref="L96">
    <cfRule type="expression" dxfId="3642" priority="105">
      <formula>L96&gt;0</formula>
    </cfRule>
    <cfRule type="expression" dxfId="364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40" priority="98">
      <formula>$H97=0</formula>
    </cfRule>
  </conditionalFormatting>
  <conditionalFormatting sqref="E98">
    <cfRule type="expression" dxfId="363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8" priority="92">
      <formula>M97&gt;0</formula>
    </cfRule>
    <cfRule type="expression" dxfId="3637" priority="93">
      <formula>M97&lt;0</formula>
    </cfRule>
  </conditionalFormatting>
  <conditionalFormatting sqref="M98">
    <cfRule type="expression" dxfId="3636" priority="90">
      <formula>M98&gt;0</formula>
    </cfRule>
    <cfRule type="expression" dxfId="363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4" priority="84">
      <formula>$H99=0</formula>
    </cfRule>
  </conditionalFormatting>
  <conditionalFormatting sqref="E100">
    <cfRule type="expression" dxfId="363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2" priority="78">
      <formula>M99&gt;0</formula>
    </cfRule>
    <cfRule type="expression" dxfId="3631" priority="79">
      <formula>M99&lt;0</formula>
    </cfRule>
  </conditionalFormatting>
  <conditionalFormatting sqref="M100">
    <cfRule type="expression" dxfId="3630" priority="76">
      <formula>M100&gt;0</formula>
    </cfRule>
    <cfRule type="expression" dxfId="362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8" priority="70">
      <formula>$H101=0</formula>
    </cfRule>
  </conditionalFormatting>
  <conditionalFormatting sqref="E102">
    <cfRule type="expression" dxfId="362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6" priority="64">
      <formula>M101&gt;0</formula>
    </cfRule>
    <cfRule type="expression" dxfId="3625" priority="65">
      <formula>M101&lt;0</formula>
    </cfRule>
  </conditionalFormatting>
  <conditionalFormatting sqref="M102">
    <cfRule type="expression" dxfId="3624" priority="62">
      <formula>M102&gt;0</formula>
    </cfRule>
    <cfRule type="expression" dxfId="362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1" priority="51">
      <formula>M103&gt;0</formula>
    </cfRule>
    <cfRule type="expression" dxfId="362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8" priority="38">
      <formula>M104&gt;0</formula>
    </cfRule>
    <cfRule type="expression" dxfId="361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6" priority="34">
      <formula>$H105=0</formula>
    </cfRule>
  </conditionalFormatting>
  <conditionalFormatting sqref="E106">
    <cfRule type="expression" dxfId="361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4" priority="28">
      <formula>M105&gt;0</formula>
    </cfRule>
    <cfRule type="expression" dxfId="3613" priority="29">
      <formula>M105&lt;0</formula>
    </cfRule>
  </conditionalFormatting>
  <conditionalFormatting sqref="M106">
    <cfRule type="expression" dxfId="3612" priority="26">
      <formula>M106&gt;0</formula>
    </cfRule>
    <cfRule type="expression" dxfId="361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10" priority="20">
      <formula>$H107=0</formula>
    </cfRule>
  </conditionalFormatting>
  <conditionalFormatting sqref="E108">
    <cfRule type="expression" dxfId="360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8" priority="14">
      <formula>M107&gt;0</formula>
    </cfRule>
    <cfRule type="expression" dxfId="3607" priority="15">
      <formula>M107&lt;0</formula>
    </cfRule>
  </conditionalFormatting>
  <conditionalFormatting sqref="M108">
    <cfRule type="expression" dxfId="3606" priority="12">
      <formula>M108&gt;0</formula>
    </cfRule>
    <cfRule type="expression" dxfId="360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4" priority="8">
      <formula>L44&gt;0</formula>
    </cfRule>
    <cfRule type="expression" dxfId="3603" priority="9">
      <formula>L44&lt;0</formula>
    </cfRule>
  </conditionalFormatting>
  <conditionalFormatting sqref="K98">
    <cfRule type="expression" dxfId="3602" priority="6">
      <formula>K98&gt;0</formula>
    </cfRule>
    <cfRule type="expression" dxfId="3601" priority="7">
      <formula>K98&lt;0</formula>
    </cfRule>
  </conditionalFormatting>
  <conditionalFormatting sqref="K100">
    <cfRule type="expression" dxfId="3600" priority="4">
      <formula>K100&gt;0</formula>
    </cfRule>
    <cfRule type="expression" dxfId="3599" priority="5">
      <formula>K100&lt;0</formula>
    </cfRule>
  </conditionalFormatting>
  <conditionalFormatting sqref="K101">
    <cfRule type="expression" dxfId="3598" priority="2">
      <formula>K101&gt;0</formula>
    </cfRule>
    <cfRule type="expression" dxfId="3597" priority="3">
      <formula>K101&lt;0</formula>
    </cfRule>
  </conditionalFormatting>
  <hyperlinks>
    <hyperlink ref="E44" location="BIIB!A1" display="BIIB"/>
    <hyperlink ref="E45" location="MYL!A1" display="MYL"/>
    <hyperlink ref="E46" location="SIG!A1" display="SIG"/>
    <hyperlink ref="E21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18" location="TIF!A1" display="TIF"/>
    <hyperlink ref="E12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2" location="CVS!A1" display="CVS"/>
    <hyperlink ref="E59" location="ADBE!A1" display="ADBE"/>
    <hyperlink ref="E30" location="FDX!A1" display="FDX"/>
    <hyperlink ref="E60" location="PPC!A1" display="PPC"/>
    <hyperlink ref="E32" location="SKX!A1" display="SKX"/>
    <hyperlink ref="E27" location="XLB!A1" display="XLB"/>
    <hyperlink ref="E16" location="EOG!A1" display="EOG"/>
    <hyperlink ref="E61" location="TCEHY!A1" display="TCEHY"/>
    <hyperlink ref="E62" location="CCL!A1" display="CCL"/>
    <hyperlink ref="E31" location="DVN!A1" display="DVN"/>
    <hyperlink ref="E42" location="ET!A1" display="ET"/>
    <hyperlink ref="E36" location="KWEB!A1" display="KWEB"/>
    <hyperlink ref="E2" location="MRO!A1" display="MRO"/>
    <hyperlink ref="E40" location="GE!A1" display="GE"/>
    <hyperlink ref="E19" location="XRAY!A1" display="XRAY"/>
    <hyperlink ref="E29" location="CRI!A1" display="CRI"/>
    <hyperlink ref="E34" location="AOS!A1" display="AOS"/>
    <hyperlink ref="E39" location="IWM!A1" display="IWM"/>
    <hyperlink ref="E38" location="PXD!A1" display="PXD"/>
    <hyperlink ref="E26" location="IPGP!A1" display="IPGP"/>
    <hyperlink ref="E4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7" location="FRC!A1" display="FRC"/>
    <hyperlink ref="E68" location="AAP!A1" display="AAP"/>
    <hyperlink ref="E37" location="CMCSA!A1" display="CMCSA"/>
    <hyperlink ref="E69" location="XEC!A1" display="XEC"/>
    <hyperlink ref="E9" location="WRK!A1" display="WRK"/>
    <hyperlink ref="E15" location="MO!A1" display="MO"/>
    <hyperlink ref="E3" location="T!A1" display="T"/>
    <hyperlink ref="E35" location="COST!A1" display="COST"/>
    <hyperlink ref="E70" location="CPN!A1" display="CPN"/>
    <hyperlink ref="E71" location="EW!A1" display="EW"/>
    <hyperlink ref="E72" location="TJX!A1" display="TJX"/>
    <hyperlink ref="E8" location="QQQ!A1" display="QQQ"/>
    <hyperlink ref="E73" location="WBA!A1" display="WBA"/>
    <hyperlink ref="E74" location="AZO!A1" display="AZO"/>
    <hyperlink ref="E75" location="FL!A1" display="FL"/>
    <hyperlink ref="E13" location="MLM!A1" display="MLM"/>
    <hyperlink ref="E4" location="KHC!A1" display="KHC"/>
    <hyperlink ref="E41" location="KBWY!A1" display="KBWY"/>
    <hyperlink ref="E11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20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8" location="SPY!A1" display="SPY"/>
    <hyperlink ref="E88" location="SWKS!A1" display="SWKS"/>
    <hyperlink ref="E89" location="CNI!A1" display="CNI"/>
    <hyperlink ref="E24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14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0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7"/>
  <sheetViews>
    <sheetView zoomScale="115" zoomScaleNormal="115" workbookViewId="0">
      <pane ySplit="1" topLeftCell="A790" activePane="bottomLeft" state="frozen"/>
      <selection pane="bottomLeft" activeCell="K809" sqref="K809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1317</v>
      </c>
      <c r="F1" s="794" t="s">
        <v>152</v>
      </c>
      <c r="G1" s="794" t="s">
        <v>274</v>
      </c>
      <c r="H1" s="794" t="s">
        <v>1316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1318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1319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85483.080000000016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5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1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</sheetData>
  <conditionalFormatting sqref="L80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workbookViewId="0">
      <pane ySplit="1" topLeftCell="A90" activePane="bottomLeft" state="frozen"/>
      <selection activeCell="E5" sqref="E5"/>
      <selection pane="bottomLeft" activeCell="S262" sqref="S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SUM(T207:T261)</f>
        <v>1186.6100000000001</v>
      </c>
    </row>
    <row r="266" spans="1:20" ht="18" customHeight="1" x14ac:dyDescent="0.25">
      <c r="M266" s="25" t="s">
        <v>151</v>
      </c>
      <c r="N266" s="435">
        <f>T265</f>
        <v>1186.6100000000001</v>
      </c>
    </row>
    <row r="267" spans="1:20" ht="18" customHeight="1" x14ac:dyDescent="0.25">
      <c r="M267" s="25" t="s">
        <v>129</v>
      </c>
      <c r="N267" s="141">
        <f>SUM(ACTIVE!M:M)</f>
        <v>86610.209066668234</v>
      </c>
    </row>
    <row r="269" spans="1:20" ht="18" customHeight="1" x14ac:dyDescent="0.25">
      <c r="M269" s="25" t="s">
        <v>142</v>
      </c>
      <c r="N269" s="141">
        <f>SUM(N264:N267) -R265</f>
        <v>85483.1390666683</v>
      </c>
    </row>
    <row r="270" spans="1:20" ht="18" customHeight="1" x14ac:dyDescent="0.25">
      <c r="M270" s="25" t="s">
        <v>143</v>
      </c>
      <c r="N270" s="141">
        <f>Balance!AA2</f>
        <v>85483.080000000016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5.906666828377638E-2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6" priority="7">
      <formula>#REF!&gt;0</formula>
    </cfRule>
    <cfRule type="expression" dxfId="35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300.92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300.92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331.01200000000006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328.00280000000004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324.99360000000001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321.98440000000005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318.97520000000003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315.96600000000001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312.95680000000004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309.94760000000002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306.9384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303.92920000000004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300.92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297.91079999999999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294.90160000000003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291.89240000000001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288.88319999999999</v>
      </c>
      <c r="U57" s="400"/>
    </row>
    <row r="58" spans="1:21" x14ac:dyDescent="0.25">
      <c r="O58" s="81">
        <v>0.95</v>
      </c>
      <c r="P58" s="81">
        <f t="shared" si="3"/>
        <v>285.87400000000002</v>
      </c>
      <c r="U58" s="400"/>
    </row>
    <row r="59" spans="1:21" x14ac:dyDescent="0.25">
      <c r="O59" s="81">
        <v>0.94</v>
      </c>
      <c r="P59" s="81">
        <f t="shared" si="3"/>
        <v>282.8648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279.85560000000004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276.84640000000002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273.8372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270.82800000000003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4" priority="58">
      <formula>F19&gt;0</formula>
    </cfRule>
    <cfRule type="expression" dxfId="35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2" priority="47">
      <formula>H25&gt;0</formula>
    </cfRule>
    <cfRule type="expression" dxfId="3591" priority="48">
      <formula>H25&lt;0</formula>
    </cfRule>
  </conditionalFormatting>
  <conditionalFormatting sqref="M39">
    <cfRule type="expression" dxfId="3590" priority="45">
      <formula>M39&gt;0</formula>
    </cfRule>
    <cfRule type="expression" dxfId="3589" priority="46">
      <formula>M39&lt;0</formula>
    </cfRule>
  </conditionalFormatting>
  <conditionalFormatting sqref="F61:F67">
    <cfRule type="expression" dxfId="3588" priority="43">
      <formula>F61&gt;0</formula>
    </cfRule>
    <cfRule type="expression" dxfId="3587" priority="44">
      <formula>F61&lt;0</formula>
    </cfRule>
  </conditionalFormatting>
  <conditionalFormatting sqref="H61:H67">
    <cfRule type="expression" dxfId="3586" priority="41">
      <formula>H61&gt;0</formula>
    </cfRule>
    <cfRule type="expression" dxfId="3585" priority="42">
      <formula>H61&lt;0</formula>
    </cfRule>
  </conditionalFormatting>
  <conditionalFormatting sqref="F21:F24">
    <cfRule type="expression" dxfId="3584" priority="39">
      <formula>F21&gt;0</formula>
    </cfRule>
    <cfRule type="expression" dxfId="3583" priority="40">
      <formula>F21&lt;0</formula>
    </cfRule>
  </conditionalFormatting>
  <conditionalFormatting sqref="H21:H24">
    <cfRule type="expression" dxfId="3582" priority="37">
      <formula>H21&gt;0</formula>
    </cfRule>
    <cfRule type="expression" dxfId="3581" priority="38">
      <formula>H21&lt;0</formula>
    </cfRule>
  </conditionalFormatting>
  <conditionalFormatting sqref="I25:I28">
    <cfRule type="expression" dxfId="3580" priority="31">
      <formula>I25&gt;0</formula>
    </cfRule>
    <cfRule type="expression" dxfId="3579" priority="32">
      <formula>I25&lt;0</formula>
    </cfRule>
  </conditionalFormatting>
  <conditionalFormatting sqref="I21:I24">
    <cfRule type="expression" dxfId="3578" priority="29">
      <formula>I21&gt;0</formula>
    </cfRule>
    <cfRule type="expression" dxfId="3577" priority="30">
      <formula>I21&lt;0</formula>
    </cfRule>
  </conditionalFormatting>
  <conditionalFormatting sqref="H29">
    <cfRule type="expression" dxfId="3576" priority="27">
      <formula>H29&gt;0</formula>
    </cfRule>
    <cfRule type="expression" dxfId="3575" priority="28">
      <formula>H29&lt;0</formula>
    </cfRule>
  </conditionalFormatting>
  <conditionalFormatting sqref="H30">
    <cfRule type="expression" dxfId="3574" priority="25">
      <formula>H30&gt;0</formula>
    </cfRule>
    <cfRule type="expression" dxfId="3573" priority="26">
      <formula>H30&lt;0</formula>
    </cfRule>
  </conditionalFormatting>
  <conditionalFormatting sqref="H31">
    <cfRule type="expression" dxfId="3572" priority="23">
      <formula>H31&gt;0</formula>
    </cfRule>
    <cfRule type="expression" dxfId="3571" priority="24">
      <formula>H31&lt;0</formula>
    </cfRule>
  </conditionalFormatting>
  <conditionalFormatting sqref="Q7">
    <cfRule type="expression" dxfId="3570" priority="21">
      <formula>Q7&gt;0</formula>
    </cfRule>
    <cfRule type="expression" dxfId="3569" priority="22">
      <formula>Q7&lt;0</formula>
    </cfRule>
  </conditionalFormatting>
  <conditionalFormatting sqref="Q8">
    <cfRule type="expression" dxfId="3568" priority="19">
      <formula>Q8&gt;0</formula>
    </cfRule>
    <cfRule type="expression" dxfId="3567" priority="20">
      <formula>Q8&lt;0</formula>
    </cfRule>
  </conditionalFormatting>
  <conditionalFormatting sqref="F73:F82">
    <cfRule type="expression" dxfId="3566" priority="17">
      <formula>F73&gt;0</formula>
    </cfRule>
    <cfRule type="expression" dxfId="3565" priority="18">
      <formula>F73&lt;0</formula>
    </cfRule>
  </conditionalFormatting>
  <conditionalFormatting sqref="H73:H76">
    <cfRule type="expression" dxfId="3564" priority="15">
      <formula>H73&gt;0</formula>
    </cfRule>
    <cfRule type="expression" dxfId="3563" priority="16">
      <formula>H73&lt;0</formula>
    </cfRule>
  </conditionalFormatting>
  <conditionalFormatting sqref="F69:F72">
    <cfRule type="expression" dxfId="3562" priority="13">
      <formula>F69&gt;0</formula>
    </cfRule>
    <cfRule type="expression" dxfId="3561" priority="14">
      <formula>F69&lt;0</formula>
    </cfRule>
  </conditionalFormatting>
  <conditionalFormatting sqref="H69:H72">
    <cfRule type="expression" dxfId="3560" priority="11">
      <formula>H69&gt;0</formula>
    </cfRule>
    <cfRule type="expression" dxfId="3559" priority="12">
      <formula>H69&lt;0</formula>
    </cfRule>
  </conditionalFormatting>
  <conditionalFormatting sqref="I73:I76">
    <cfRule type="expression" dxfId="3558" priority="9">
      <formula>I73&gt;0</formula>
    </cfRule>
    <cfRule type="expression" dxfId="3557" priority="10">
      <formula>I73&lt;0</formula>
    </cfRule>
  </conditionalFormatting>
  <conditionalFormatting sqref="I69:I72">
    <cfRule type="expression" dxfId="3556" priority="7">
      <formula>I69&gt;0</formula>
    </cfRule>
    <cfRule type="expression" dxfId="3555" priority="8">
      <formula>I69&lt;0</formula>
    </cfRule>
  </conditionalFormatting>
  <conditionalFormatting sqref="H77">
    <cfRule type="expression" dxfId="3554" priority="5">
      <formula>H77&gt;0</formula>
    </cfRule>
    <cfRule type="expression" dxfId="3553" priority="6">
      <formula>H77&lt;0</formula>
    </cfRule>
  </conditionalFormatting>
  <conditionalFormatting sqref="H78">
    <cfRule type="expression" dxfId="3552" priority="3">
      <formula>H78&gt;0</formula>
    </cfRule>
    <cfRule type="expression" dxfId="3551" priority="4">
      <formula>H78&lt;0</formula>
    </cfRule>
  </conditionalFormatting>
  <conditionalFormatting sqref="H79">
    <cfRule type="expression" dxfId="3550" priority="1">
      <formula>H79&gt;0</formula>
    </cfRule>
    <cfRule type="expression" dxfId="35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27.4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27.4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30.14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29.866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29.591999999999999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29.318000000000001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29.044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28.77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28.495999999999999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28.221999999999998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27.948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27.673999999999999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27.4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27.125999999999998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26.851999999999997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26.577999999999999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26.303999999999998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26.029999999999998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25.755999999999997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25.481999999999999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25.207999999999998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24.934000000000001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24.66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8" priority="29">
      <formula>N19&gt;0</formula>
    </cfRule>
    <cfRule type="expression" dxfId="35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6" priority="23">
      <formula>F22&gt;0</formula>
    </cfRule>
    <cfRule type="expression" dxfId="3545" priority="24">
      <formula>F22&lt;0</formula>
    </cfRule>
  </conditionalFormatting>
  <conditionalFormatting sqref="H22:H31">
    <cfRule type="expression" dxfId="3544" priority="21">
      <formula>H22&gt;0</formula>
    </cfRule>
    <cfRule type="expression" dxfId="3543" priority="22">
      <formula>H22&lt;0</formula>
    </cfRule>
  </conditionalFormatting>
  <conditionalFormatting sqref="I21:J31">
    <cfRule type="expression" dxfId="3542" priority="19">
      <formula>I21&gt;0</formula>
    </cfRule>
    <cfRule type="expression" dxfId="3541" priority="20">
      <formula>I21&lt;0</formula>
    </cfRule>
  </conditionalFormatting>
  <conditionalFormatting sqref="Q8">
    <cfRule type="expression" dxfId="3540" priority="11">
      <formula>Q8&gt;0</formula>
    </cfRule>
    <cfRule type="expression" dxfId="3539" priority="12">
      <formula>Q8&lt;0</formula>
    </cfRule>
  </conditionalFormatting>
  <conditionalFormatting sqref="Q7">
    <cfRule type="expression" dxfId="3538" priority="13">
      <formula>Q7&gt;0</formula>
    </cfRule>
    <cfRule type="expression" dxfId="3537" priority="14">
      <formula>Q7&lt;0</formula>
    </cfRule>
  </conditionalFormatting>
  <conditionalFormatting sqref="F56:F66">
    <cfRule type="expression" dxfId="3536" priority="9">
      <formula>F56&gt;0</formula>
    </cfRule>
    <cfRule type="expression" dxfId="3535" priority="10">
      <formula>F56&lt;0</formula>
    </cfRule>
  </conditionalFormatting>
  <conditionalFormatting sqref="H56:H66">
    <cfRule type="expression" dxfId="3534" priority="7">
      <formula>H56&gt;0</formula>
    </cfRule>
    <cfRule type="expression" dxfId="3533" priority="8">
      <formula>H56&lt;0</formula>
    </cfRule>
  </conditionalFormatting>
  <conditionalFormatting sqref="I56:I66">
    <cfRule type="expression" dxfId="3532" priority="5">
      <formula>I56&gt;0</formula>
    </cfRule>
    <cfRule type="expression" dxfId="3531" priority="6">
      <formula>I56&lt;0</formula>
    </cfRule>
  </conditionalFormatting>
  <conditionalFormatting sqref="F21">
    <cfRule type="expression" dxfId="3530" priority="3">
      <formula>F21&gt;0</formula>
    </cfRule>
    <cfRule type="expression" dxfId="3529" priority="4">
      <formula>F21&lt;0</formula>
    </cfRule>
  </conditionalFormatting>
  <conditionalFormatting sqref="H21">
    <cfRule type="expression" dxfId="3528" priority="1">
      <formula>H21&gt;0</formula>
    </cfRule>
    <cfRule type="expression" dxfId="35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31.77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31.77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4.6584828454516843E-2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7.9424999999999999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34.947000000000003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34.629300000000001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34.311599999999999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33.993900000000004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33.676200000000001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33.358499999999999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33.040799999999997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32.723100000000002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32.4054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32.087699999999998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31.77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31.452300000000001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31.134599999999999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30.8169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30.499199999999998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30.1815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29.863799999999998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29.546100000000003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29.228400000000001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28.910700000000002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28.593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6" priority="64">
      <formula>N23&gt;0</formula>
    </cfRule>
    <cfRule type="expression" dxfId="35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4" priority="58">
      <formula>F79&gt;0</formula>
    </cfRule>
    <cfRule type="expression" dxfId="3523" priority="59">
      <formula>F79&lt;0</formula>
    </cfRule>
  </conditionalFormatting>
  <conditionalFormatting sqref="H79:H97 H101:H118">
    <cfRule type="expression" dxfId="3522" priority="56">
      <formula>H79&gt;0</formula>
    </cfRule>
    <cfRule type="expression" dxfId="3521" priority="57">
      <formula>H79&lt;0</formula>
    </cfRule>
  </conditionalFormatting>
  <conditionalFormatting sqref="I75:I97 I100:I118">
    <cfRule type="expression" dxfId="3520" priority="54">
      <formula>I75&gt;0</formula>
    </cfRule>
    <cfRule type="expression" dxfId="3519" priority="55">
      <formula>I75&lt;0</formula>
    </cfRule>
  </conditionalFormatting>
  <conditionalFormatting sqref="Q7">
    <cfRule type="expression" dxfId="3518" priority="52">
      <formula>Q7&gt;0</formula>
    </cfRule>
    <cfRule type="expression" dxfId="3517" priority="53">
      <formula>Q7&lt;0</formula>
    </cfRule>
  </conditionalFormatting>
  <conditionalFormatting sqref="Q8">
    <cfRule type="expression" dxfId="3516" priority="50">
      <formula>Q8&gt;0</formula>
    </cfRule>
    <cfRule type="expression" dxfId="3515" priority="51">
      <formula>Q8&lt;0</formula>
    </cfRule>
  </conditionalFormatting>
  <conditionalFormatting sqref="F75:F78">
    <cfRule type="expression" dxfId="3514" priority="48">
      <formula>F75&gt;0</formula>
    </cfRule>
    <cfRule type="expression" dxfId="3513" priority="49">
      <formula>F75&lt;0</formula>
    </cfRule>
  </conditionalFormatting>
  <conditionalFormatting sqref="H75:H78">
    <cfRule type="expression" dxfId="3512" priority="46">
      <formula>H75&gt;0</formula>
    </cfRule>
    <cfRule type="expression" dxfId="3511" priority="47">
      <formula>H75&lt;0</formula>
    </cfRule>
  </conditionalFormatting>
  <conditionalFormatting sqref="F100:F114">
    <cfRule type="expression" dxfId="3510" priority="40">
      <formula>F100&gt;0</formula>
    </cfRule>
    <cfRule type="expression" dxfId="3509" priority="41">
      <formula>F100&lt;0</formula>
    </cfRule>
  </conditionalFormatting>
  <conditionalFormatting sqref="H100:H114">
    <cfRule type="expression" dxfId="3508" priority="38">
      <formula>H100&gt;0</formula>
    </cfRule>
    <cfRule type="expression" dxfId="3507" priority="39">
      <formula>H100&lt;0</formula>
    </cfRule>
  </conditionalFormatting>
  <conditionalFormatting sqref="F29:F67">
    <cfRule type="expression" dxfId="3506" priority="36">
      <formula>F29&gt;0</formula>
    </cfRule>
    <cfRule type="expression" dxfId="3505" priority="37">
      <formula>F29&lt;0</formula>
    </cfRule>
  </conditionalFormatting>
  <conditionalFormatting sqref="H29:H63">
    <cfRule type="expression" dxfId="3504" priority="34">
      <formula>H29&gt;0</formula>
    </cfRule>
    <cfRule type="expression" dxfId="3503" priority="35">
      <formula>H29&lt;0</formula>
    </cfRule>
  </conditionalFormatting>
  <conditionalFormatting sqref="J38:J68">
    <cfRule type="expression" dxfId="3502" priority="32">
      <formula>J38&gt;0</formula>
    </cfRule>
    <cfRule type="expression" dxfId="3501" priority="33">
      <formula>J38&lt;0</formula>
    </cfRule>
  </conditionalFormatting>
  <conditionalFormatting sqref="J43">
    <cfRule type="expression" dxfId="3500" priority="30">
      <formula>J43&gt;0</formula>
    </cfRule>
    <cfRule type="expression" dxfId="3499" priority="31">
      <formula>J43&lt;0</formula>
    </cfRule>
  </conditionalFormatting>
  <conditionalFormatting sqref="Q9">
    <cfRule type="expression" dxfId="3498" priority="24">
      <formula>Q9&gt;0</formula>
    </cfRule>
    <cfRule type="expression" dxfId="3497" priority="25">
      <formula>Q9&lt;0</formula>
    </cfRule>
  </conditionalFormatting>
  <conditionalFormatting sqref="R4">
    <cfRule type="expression" dxfId="3496" priority="26">
      <formula>R4&gt;0</formula>
    </cfRule>
    <cfRule type="expression" dxfId="34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4" priority="21">
      <formula>F120&gt;0</formula>
    </cfRule>
    <cfRule type="expression" dxfId="3493" priority="22">
      <formula>F120&lt;0</formula>
    </cfRule>
  </conditionalFormatting>
  <conditionalFormatting sqref="H120:H160">
    <cfRule type="expression" dxfId="3492" priority="19">
      <formula>H120&gt;0</formula>
    </cfRule>
    <cfRule type="expression" dxfId="3491" priority="20">
      <formula>H120&lt;0</formula>
    </cfRule>
  </conditionalFormatting>
  <conditionalFormatting sqref="J129:J160">
    <cfRule type="expression" dxfId="3490" priority="17">
      <formula>J129&gt;0</formula>
    </cfRule>
    <cfRule type="expression" dxfId="3489" priority="18">
      <formula>J129&lt;0</formula>
    </cfRule>
  </conditionalFormatting>
  <conditionalFormatting sqref="J134">
    <cfRule type="expression" dxfId="3488" priority="15">
      <formula>J134&gt;0</formula>
    </cfRule>
    <cfRule type="expression" dxfId="3487" priority="16">
      <formula>J134&lt;0</formula>
    </cfRule>
  </conditionalFormatting>
  <conditionalFormatting sqref="J31:J40">
    <cfRule type="expression" dxfId="3486" priority="13">
      <formula>J31&gt;0</formula>
    </cfRule>
    <cfRule type="expression" dxfId="3485" priority="14">
      <formula>J31&lt;0</formula>
    </cfRule>
  </conditionalFormatting>
  <conditionalFormatting sqref="J36:J37">
    <cfRule type="expression" dxfId="3484" priority="11">
      <formula>J36&gt;0</formula>
    </cfRule>
    <cfRule type="expression" dxfId="3483" priority="12">
      <formula>J36&lt;0</formula>
    </cfRule>
  </conditionalFormatting>
  <conditionalFormatting sqref="Q10">
    <cfRule type="expression" dxfId="3482" priority="9">
      <formula>Q10&gt;0</formula>
    </cfRule>
    <cfRule type="expression" dxfId="3481" priority="10">
      <formula>Q10&lt;0</formula>
    </cfRule>
  </conditionalFormatting>
  <conditionalFormatting sqref="K38:K55 K57:K68">
    <cfRule type="expression" dxfId="3480" priority="7">
      <formula>K38&gt;0</formula>
    </cfRule>
    <cfRule type="expression" dxfId="3479" priority="8">
      <formula>K38&lt;0</formula>
    </cfRule>
  </conditionalFormatting>
  <conditionalFormatting sqref="K43">
    <cfRule type="expression" dxfId="3478" priority="5">
      <formula>K43&gt;0</formula>
    </cfRule>
    <cfRule type="expression" dxfId="3477" priority="6">
      <formula>K43&lt;0</formula>
    </cfRule>
  </conditionalFormatting>
  <conditionalFormatting sqref="K31:K40">
    <cfRule type="expression" dxfId="3476" priority="3">
      <formula>K31&gt;0</formula>
    </cfRule>
    <cfRule type="expression" dxfId="3475" priority="4">
      <formula>K31&lt;0</formula>
    </cfRule>
  </conditionalFormatting>
  <conditionalFormatting sqref="K36:K37">
    <cfRule type="expression" dxfId="3474" priority="1">
      <formula>K36&gt;0</formula>
    </cfRule>
    <cfRule type="expression" dxfId="34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1274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74.22</v>
      </c>
      <c r="R4" s="425">
        <v>1.1599999999999999E-2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7422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-273.18000000000029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-273.18000000000029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-3.5500144246138531E-2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2.0479655079493397E-2</v>
      </c>
      <c r="R11">
        <v>0.38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Q4/6.49</f>
        <v>11.436055469953775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81.64200000000001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80.899799999999999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80.157600000000002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79.415400000000005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78.673200000000008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77.930999999999997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77.188800000000001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76.446600000000004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75.704400000000007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74.962199999999996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74.22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73.477800000000002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72.735599999999991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71.993399999999994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71.251199999999997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70.509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69.766799999999989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69.024600000000007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68.282399999999996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67.540199999999999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66.798000000000002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2" priority="31">
      <formula>F47&gt;0</formula>
    </cfRule>
    <cfRule type="expression" dxfId="3471" priority="32">
      <formula>F47&lt;0</formula>
    </cfRule>
  </conditionalFormatting>
  <conditionalFormatting sqref="Q7">
    <cfRule type="expression" dxfId="3470" priority="29">
      <formula>Q7&gt;0</formula>
    </cfRule>
    <cfRule type="expression" dxfId="3469" priority="30">
      <formula>Q7&lt;0</formula>
    </cfRule>
  </conditionalFormatting>
  <conditionalFormatting sqref="Q8">
    <cfRule type="expression" dxfId="3468" priority="27">
      <formula>Q8&gt;0</formula>
    </cfRule>
    <cfRule type="expression" dxfId="3467" priority="28">
      <formula>Q8&lt;0</formula>
    </cfRule>
  </conditionalFormatting>
  <conditionalFormatting sqref="F33:F46">
    <cfRule type="expression" dxfId="3466" priority="25">
      <formula>F33&gt;0</formula>
    </cfRule>
    <cfRule type="expression" dxfId="3465" priority="26">
      <formula>F33&lt;0</formula>
    </cfRule>
  </conditionalFormatting>
  <conditionalFormatting sqref="H33:H46">
    <cfRule type="expression" dxfId="3464" priority="23">
      <formula>H33&gt;0</formula>
    </cfRule>
    <cfRule type="expression" dxfId="3463" priority="24">
      <formula>H33&lt;0</formula>
    </cfRule>
  </conditionalFormatting>
  <conditionalFormatting sqref="Q10">
    <cfRule type="expression" dxfId="3462" priority="21">
      <formula>Q10&gt;0</formula>
    </cfRule>
    <cfRule type="expression" dxfId="3461" priority="22">
      <formula>Q10&lt;0</formula>
    </cfRule>
  </conditionalFormatting>
  <conditionalFormatting sqref="J25:J38">
    <cfRule type="expression" dxfId="3460" priority="19">
      <formula>J25&gt;0</formula>
    </cfRule>
    <cfRule type="expression" dxfId="3459" priority="20">
      <formula>J25&lt;0</formula>
    </cfRule>
  </conditionalFormatting>
  <conditionalFormatting sqref="L25:L38">
    <cfRule type="expression" dxfId="3458" priority="15">
      <formula>L25&gt;0</formula>
    </cfRule>
    <cfRule type="expression" dxfId="3457" priority="16">
      <formula>L25&lt;0</formula>
    </cfRule>
  </conditionalFormatting>
  <conditionalFormatting sqref="F89:F110">
    <cfRule type="expression" dxfId="3456" priority="13">
      <formula>F89&gt;0</formula>
    </cfRule>
    <cfRule type="expression" dxfId="3455" priority="14">
      <formula>F89&lt;0</formula>
    </cfRule>
  </conditionalFormatting>
  <conditionalFormatting sqref="H89:H110">
    <cfRule type="expression" dxfId="3454" priority="11">
      <formula>H89&gt;0</formula>
    </cfRule>
    <cfRule type="expression" dxfId="3453" priority="12">
      <formula>H89&lt;0</formula>
    </cfRule>
  </conditionalFormatting>
  <conditionalFormatting sqref="J89:J102">
    <cfRule type="expression" dxfId="3452" priority="9">
      <formula>J89&gt;0</formula>
    </cfRule>
    <cfRule type="expression" dxfId="3451" priority="10">
      <formula>J89&lt;0</formula>
    </cfRule>
  </conditionalFormatting>
  <conditionalFormatting sqref="K89:K102">
    <cfRule type="expression" dxfId="3450" priority="7">
      <formula>K89&gt;0</formula>
    </cfRule>
    <cfRule type="expression" dxfId="3449" priority="8">
      <formula>K89&lt;0</formula>
    </cfRule>
  </conditionalFormatting>
  <conditionalFormatting sqref="L89:L102">
    <cfRule type="expression" dxfId="3448" priority="5">
      <formula>L89&gt;0</formula>
    </cfRule>
    <cfRule type="expression" dxfId="3447" priority="6">
      <formula>L89&lt;0</formula>
    </cfRule>
  </conditionalFormatting>
  <conditionalFormatting sqref="F25:F32">
    <cfRule type="expression" dxfId="3446" priority="3">
      <formula>F25&gt;0</formula>
    </cfRule>
    <cfRule type="expression" dxfId="3445" priority="4">
      <formula>F25&lt;0</formula>
    </cfRule>
  </conditionalFormatting>
  <conditionalFormatting sqref="H25:H32">
    <cfRule type="expression" dxfId="3444" priority="1">
      <formula>H25&gt;0</formula>
    </cfRule>
    <cfRule type="expression" dxfId="344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1244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1268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2412.83</v>
      </c>
      <c r="R4" s="425">
        <v>1.2999999999999999E-2</v>
      </c>
      <c r="T4" s="694"/>
      <c r="U4" t="s">
        <v>1345</v>
      </c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19302.64</v>
      </c>
      <c r="U5" s="758" t="s">
        <v>1344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-1141.1599999999999</v>
      </c>
      <c r="R7">
        <v>8</v>
      </c>
      <c r="T7" s="1">
        <v>43333</v>
      </c>
      <c r="U7" t="s">
        <v>1246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-1141.1599999999999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-5.5819368219215598E-2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1352</v>
      </c>
    </row>
    <row r="13" spans="1:21" x14ac:dyDescent="0.25">
      <c r="H13" s="70"/>
      <c r="O13" s="11" t="s">
        <v>947</v>
      </c>
      <c r="Q13" s="2">
        <f>Q4/194</f>
        <v>12.437268041237113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2654.1130000000003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2629.9847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9" si="1">C25*(E25-D25)</f>
        <v>84</v>
      </c>
      <c r="G25" s="39">
        <f t="shared" ref="G25:G39" si="2">D25*C25</f>
        <v>5736</v>
      </c>
      <c r="H25" s="179">
        <f t="shared" ref="H25:H39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2605.8564000000001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2581.7281000000003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2557.5998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2533.4715000000001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2509.3431999999998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2485.2148999999999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2461.0866000000001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2436.9582999999998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2412.83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2388.7017000000001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2364.5733999999998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2340.4450999999999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2316.3168000000001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2292.1884999999997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2268.0601999999999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2243.9319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2219.8036000000002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2195.6752999999999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2171.547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42" priority="31">
      <formula>F47&gt;0</formula>
    </cfRule>
    <cfRule type="expression" dxfId="3441" priority="32">
      <formula>F47&lt;0</formula>
    </cfRule>
  </conditionalFormatting>
  <conditionalFormatting sqref="Q7">
    <cfRule type="expression" dxfId="3440" priority="29">
      <formula>Q7&gt;0</formula>
    </cfRule>
    <cfRule type="expression" dxfId="3439" priority="30">
      <formula>Q7&lt;0</formula>
    </cfRule>
  </conditionalFormatting>
  <conditionalFormatting sqref="Q8">
    <cfRule type="expression" dxfId="3438" priority="27">
      <formula>Q8&gt;0</formula>
    </cfRule>
    <cfRule type="expression" dxfId="3437" priority="28">
      <formula>Q8&lt;0</formula>
    </cfRule>
  </conditionalFormatting>
  <conditionalFormatting sqref="F31:F46">
    <cfRule type="expression" dxfId="3436" priority="25">
      <formula>F31&gt;0</formula>
    </cfRule>
    <cfRule type="expression" dxfId="3435" priority="26">
      <formula>F31&lt;0</formula>
    </cfRule>
  </conditionalFormatting>
  <conditionalFormatting sqref="H31:H46">
    <cfRule type="expression" dxfId="3434" priority="23">
      <formula>H31&gt;0</formula>
    </cfRule>
    <cfRule type="expression" dxfId="3433" priority="24">
      <formula>H31&lt;0</formula>
    </cfRule>
  </conditionalFormatting>
  <conditionalFormatting sqref="Q10">
    <cfRule type="expression" dxfId="3432" priority="21">
      <formula>Q10&gt;0</formula>
    </cfRule>
    <cfRule type="expression" dxfId="3431" priority="22">
      <formula>Q10&lt;0</formula>
    </cfRule>
  </conditionalFormatting>
  <conditionalFormatting sqref="J25:J38">
    <cfRule type="expression" dxfId="3430" priority="19">
      <formula>J25&gt;0</formula>
    </cfRule>
    <cfRule type="expression" dxfId="3429" priority="20">
      <formula>J25&lt;0</formula>
    </cfRule>
  </conditionalFormatting>
  <conditionalFormatting sqref="L25:L38">
    <cfRule type="expression" dxfId="3428" priority="15">
      <formula>L25&gt;0</formula>
    </cfRule>
    <cfRule type="expression" dxfId="3427" priority="16">
      <formula>L25&lt;0</formula>
    </cfRule>
  </conditionalFormatting>
  <conditionalFormatting sqref="F89:F110">
    <cfRule type="expression" dxfId="3426" priority="13">
      <formula>F89&gt;0</formula>
    </cfRule>
    <cfRule type="expression" dxfId="3425" priority="14">
      <formula>F89&lt;0</formula>
    </cfRule>
  </conditionalFormatting>
  <conditionalFormatting sqref="H89:H110">
    <cfRule type="expression" dxfId="3424" priority="11">
      <formula>H89&gt;0</formula>
    </cfRule>
    <cfRule type="expression" dxfId="3423" priority="12">
      <formula>H89&lt;0</formula>
    </cfRule>
  </conditionalFormatting>
  <conditionalFormatting sqref="J89:J102">
    <cfRule type="expression" dxfId="3422" priority="9">
      <formula>J89&gt;0</formula>
    </cfRule>
    <cfRule type="expression" dxfId="3421" priority="10">
      <formula>J89&lt;0</formula>
    </cfRule>
  </conditionalFormatting>
  <conditionalFormatting sqref="K89:K102">
    <cfRule type="expression" dxfId="3420" priority="7">
      <formula>K89&gt;0</formula>
    </cfRule>
    <cfRule type="expression" dxfId="3419" priority="8">
      <formula>K89&lt;0</formula>
    </cfRule>
  </conditionalFormatting>
  <conditionalFormatting sqref="L89:L102">
    <cfRule type="expression" dxfId="3418" priority="5">
      <formula>L89&gt;0</formula>
    </cfRule>
    <cfRule type="expression" dxfId="3417" priority="6">
      <formula>L89&lt;0</formula>
    </cfRule>
  </conditionalFormatting>
  <conditionalFormatting sqref="F25:F30">
    <cfRule type="expression" dxfId="3416" priority="3">
      <formula>F25&gt;0</formula>
    </cfRule>
    <cfRule type="expression" dxfId="3415" priority="4">
      <formula>F25&lt;0</formula>
    </cfRule>
  </conditionalFormatting>
  <conditionalFormatting sqref="H25:H30">
    <cfRule type="expression" dxfId="3414" priority="1">
      <formula>H25&gt;0</formula>
    </cfRule>
    <cfRule type="expression" dxfId="341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157.74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157.74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173.51400000000001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171.93660000000003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170.35920000000002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168.78180000000003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167.20440000000002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165.62700000000001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164.04960000000003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162.47220000000002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160.8948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159.31740000000002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157.74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156.1626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154.58520000000001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153.0078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151.43039999999999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149.85300000000001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148.2756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146.69820000000001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145.1208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143.54340000000002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141.96600000000001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2" priority="35">
      <formula>N19&gt;0</formula>
    </cfRule>
    <cfRule type="expression" dxfId="34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10" priority="21">
      <formula>F25&gt;0</formula>
    </cfRule>
    <cfRule type="expression" dxfId="3409" priority="22">
      <formula>F25&lt;0</formula>
    </cfRule>
  </conditionalFormatting>
  <conditionalFormatting sqref="H25:H47">
    <cfRule type="expression" dxfId="3408" priority="19">
      <formula>H25&gt;0</formula>
    </cfRule>
    <cfRule type="expression" dxfId="3407" priority="20">
      <formula>H25&lt;0</formula>
    </cfRule>
  </conditionalFormatting>
  <conditionalFormatting sqref="I25:I27">
    <cfRule type="expression" dxfId="3406" priority="15">
      <formula>I25&gt;0</formula>
    </cfRule>
    <cfRule type="expression" dxfId="3405" priority="16">
      <formula>I25&lt;0</formula>
    </cfRule>
  </conditionalFormatting>
  <conditionalFormatting sqref="Q7">
    <cfRule type="expression" dxfId="3404" priority="5">
      <formula>Q7&gt;0</formula>
    </cfRule>
    <cfRule type="expression" dxfId="3403" priority="6">
      <formula>Q7&lt;0</formula>
    </cfRule>
  </conditionalFormatting>
  <conditionalFormatting sqref="Q8">
    <cfRule type="expression" dxfId="3402" priority="3">
      <formula>Q8&gt;0</formula>
    </cfRule>
    <cfRule type="expression" dxfId="34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95.32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95.32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104.852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103.89879999999999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102.9456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101.9924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101.03919999999999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100.086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99.132800000000003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98.179599999999994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97.226399999999998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96.273199999999989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95.32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94.366799999999998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93.413599999999988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92.460399999999993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91.507199999999983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90.553999999999988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89.600799999999992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88.647599999999997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87.694400000000002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86.741199999999992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85.787999999999997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00" priority="9">
      <formula>F36&gt;0</formula>
    </cfRule>
    <cfRule type="expression" dxfId="3399" priority="10">
      <formula>F36&lt;0</formula>
    </cfRule>
  </conditionalFormatting>
  <conditionalFormatting sqref="F25:F35">
    <cfRule type="expression" dxfId="3398" priority="7">
      <formula>F25&gt;0</formula>
    </cfRule>
    <cfRule type="expression" dxfId="3397" priority="8">
      <formula>F25&lt;0</formula>
    </cfRule>
  </conditionalFormatting>
  <conditionalFormatting sqref="H25:H35">
    <cfRule type="expression" dxfId="3396" priority="5">
      <formula>H25&gt;0</formula>
    </cfRule>
    <cfRule type="expression" dxfId="3395" priority="6">
      <formula>H25&lt;0</formula>
    </cfRule>
  </conditionalFormatting>
  <conditionalFormatting sqref="Q7">
    <cfRule type="expression" dxfId="3394" priority="3">
      <formula>Q7&gt;0</formula>
    </cfRule>
    <cfRule type="expression" dxfId="3393" priority="4">
      <formula>Q7&lt;0</formula>
    </cfRule>
  </conditionalFormatting>
  <conditionalFormatting sqref="Q8">
    <cfRule type="expression" dxfId="3392" priority="1">
      <formula>Q8&gt;0</formula>
    </cfRule>
    <cfRule type="expression" dxfId="33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108.08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108.08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118.88800000000001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117.80720000000001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116.72640000000001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115.6456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114.56480000000001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113.48400000000001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112.4032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111.3224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110.24160000000001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109.16079999999999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108.08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106.9992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105.91839999999999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104.83759999999999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103.7568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102.67599999999999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101.59519999999999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100.51440000000001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99.433599999999998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98.352800000000002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97.272000000000006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90" priority="37">
      <formula>F25&gt;0</formula>
    </cfRule>
    <cfRule type="expression" dxfId="3389" priority="38">
      <formula>F25&lt;0</formula>
    </cfRule>
  </conditionalFormatting>
  <conditionalFormatting sqref="Q7">
    <cfRule type="expression" dxfId="3388" priority="35">
      <formula>Q7&gt;0</formula>
    </cfRule>
    <cfRule type="expression" dxfId="3387" priority="36">
      <formula>Q7&lt;0</formula>
    </cfRule>
  </conditionalFormatting>
  <conditionalFormatting sqref="Q8">
    <cfRule type="expression" dxfId="3386" priority="33">
      <formula>Q8&gt;0</formula>
    </cfRule>
    <cfRule type="expression" dxfId="3385" priority="34">
      <formula>Q8&lt;0</formula>
    </cfRule>
  </conditionalFormatting>
  <conditionalFormatting sqref="F44:F46">
    <cfRule type="expression" dxfId="3384" priority="31">
      <formula>F44&gt;0</formula>
    </cfRule>
    <cfRule type="expression" dxfId="3383" priority="32">
      <formula>F44&lt;0</formula>
    </cfRule>
  </conditionalFormatting>
  <conditionalFormatting sqref="H44:H46">
    <cfRule type="expression" dxfId="3382" priority="29">
      <formula>H44&gt;0</formula>
    </cfRule>
    <cfRule type="expression" dxfId="3381" priority="30">
      <formula>H44&lt;0</formula>
    </cfRule>
  </conditionalFormatting>
  <conditionalFormatting sqref="F89:F110">
    <cfRule type="expression" dxfId="3380" priority="27">
      <formula>F89&gt;0</formula>
    </cfRule>
    <cfRule type="expression" dxfId="3379" priority="28">
      <formula>F89&lt;0</formula>
    </cfRule>
  </conditionalFormatting>
  <conditionalFormatting sqref="H89:H110">
    <cfRule type="expression" dxfId="3378" priority="25">
      <formula>H89&gt;0</formula>
    </cfRule>
    <cfRule type="expression" dxfId="3377" priority="26">
      <formula>H89&lt;0</formula>
    </cfRule>
  </conditionalFormatting>
  <conditionalFormatting sqref="Q10">
    <cfRule type="expression" dxfId="3376" priority="23">
      <formula>Q10&gt;0</formula>
    </cfRule>
    <cfRule type="expression" dxfId="3375" priority="24">
      <formula>Q10&lt;0</formula>
    </cfRule>
  </conditionalFormatting>
  <conditionalFormatting sqref="J25:J38">
    <cfRule type="expression" dxfId="3374" priority="21">
      <formula>J25&gt;0</formula>
    </cfRule>
    <cfRule type="expression" dxfId="3373" priority="22">
      <formula>J25&lt;0</formula>
    </cfRule>
  </conditionalFormatting>
  <conditionalFormatting sqref="K25:K38">
    <cfRule type="expression" dxfId="3372" priority="19">
      <formula>K25&gt;0</formula>
    </cfRule>
    <cfRule type="expression" dxfId="3371" priority="20">
      <formula>K25&lt;0</formula>
    </cfRule>
  </conditionalFormatting>
  <conditionalFormatting sqref="L25:L38">
    <cfRule type="expression" dxfId="3370" priority="17">
      <formula>L25&gt;0</formula>
    </cfRule>
    <cfRule type="expression" dxfId="3369" priority="18">
      <formula>L25&lt;0</formula>
    </cfRule>
  </conditionalFormatting>
  <conditionalFormatting sqref="J40">
    <cfRule type="expression" dxfId="3368" priority="15">
      <formula>J40&gt;0</formula>
    </cfRule>
    <cfRule type="expression" dxfId="3367" priority="16">
      <formula>J40&lt;0</formula>
    </cfRule>
  </conditionalFormatting>
  <conditionalFormatting sqref="L39">
    <cfRule type="expression" dxfId="3366" priority="11">
      <formula>L39&gt;0</formula>
    </cfRule>
    <cfRule type="expression" dxfId="3365" priority="12">
      <formula>L39&lt;0</formula>
    </cfRule>
  </conditionalFormatting>
  <conditionalFormatting sqref="F39">
    <cfRule type="expression" dxfId="3364" priority="9">
      <formula>F39&gt;0</formula>
    </cfRule>
    <cfRule type="expression" dxfId="3363" priority="10">
      <formula>F39&lt;0</formula>
    </cfRule>
  </conditionalFormatting>
  <conditionalFormatting sqref="H39">
    <cfRule type="expression" dxfId="3362" priority="7">
      <formula>H39&gt;0</formula>
    </cfRule>
    <cfRule type="expression" dxfId="3361" priority="8">
      <formula>H39&lt;0</formula>
    </cfRule>
  </conditionalFormatting>
  <conditionalFormatting sqref="J41">
    <cfRule type="expression" dxfId="3360" priority="5">
      <formula>J41&gt;0</formula>
    </cfRule>
    <cfRule type="expression" dxfId="3359" priority="6">
      <formula>J41&lt;0</formula>
    </cfRule>
  </conditionalFormatting>
  <conditionalFormatting sqref="J43">
    <cfRule type="expression" dxfId="3358" priority="3">
      <formula>J43&gt;0</formula>
    </cfRule>
    <cfRule type="expression" dxfId="3357" priority="4">
      <formula>J43&lt;0</formula>
    </cfRule>
  </conditionalFormatting>
  <conditionalFormatting sqref="J44">
    <cfRule type="expression" dxfId="3356" priority="1">
      <formula>J44&gt;0</formula>
    </cfRule>
    <cfRule type="expression" dxfId="335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37.35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37.35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41.085000000000008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40.711500000000008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40.338000000000001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39.964500000000001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39.591000000000001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39.217500000000001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38.844000000000001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38.470500000000001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38.097000000000001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37.723500000000001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37.35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36.976500000000001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36.603000000000002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36.229500000000002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35.856000000000002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35.482500000000002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35.109000000000002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34.735500000000002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34.362000000000002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33.988500000000002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33.615000000000002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4" priority="31">
      <formula>F29&gt;0</formula>
    </cfRule>
    <cfRule type="expression" dxfId="3353" priority="32">
      <formula>F29&lt;0</formula>
    </cfRule>
  </conditionalFormatting>
  <conditionalFormatting sqref="F29 F31:F35">
    <cfRule type="expression" dxfId="3352" priority="33">
      <formula>F29&gt;0</formula>
    </cfRule>
    <cfRule type="expression" dxfId="3351" priority="34">
      <formula>F29&lt;0</formula>
    </cfRule>
  </conditionalFormatting>
  <conditionalFormatting sqref="H29 H31:H35">
    <cfRule type="expression" dxfId="3350" priority="29">
      <formula>H29&gt;0</formula>
    </cfRule>
    <cfRule type="expression" dxfId="3349" priority="30">
      <formula>H29&lt;0</formula>
    </cfRule>
  </conditionalFormatting>
  <conditionalFormatting sqref="F21:F28">
    <cfRule type="expression" dxfId="3348" priority="27">
      <formula>F21&gt;0</formula>
    </cfRule>
    <cfRule type="expression" dxfId="3347" priority="28">
      <formula>F21&lt;0</formula>
    </cfRule>
  </conditionalFormatting>
  <conditionalFormatting sqref="H21:H28">
    <cfRule type="expression" dxfId="3346" priority="25">
      <formula>H21&gt;0</formula>
    </cfRule>
    <cfRule type="expression" dxfId="3345" priority="26">
      <formula>H21&lt;0</formula>
    </cfRule>
  </conditionalFormatting>
  <conditionalFormatting sqref="Q8">
    <cfRule type="expression" dxfId="3344" priority="21">
      <formula>Q8&gt;0</formula>
    </cfRule>
    <cfRule type="expression" dxfId="3343" priority="22">
      <formula>Q8&lt;0</formula>
    </cfRule>
  </conditionalFormatting>
  <conditionalFormatting sqref="Q7">
    <cfRule type="expression" dxfId="3342" priority="23">
      <formula>Q7&gt;0</formula>
    </cfRule>
    <cfRule type="expression" dxfId="3341" priority="24">
      <formula>Q7&lt;0</formula>
    </cfRule>
  </conditionalFormatting>
  <conditionalFormatting sqref="F30">
    <cfRule type="expression" dxfId="3340" priority="19">
      <formula>F30&gt;0</formula>
    </cfRule>
    <cfRule type="expression" dxfId="3339" priority="20">
      <formula>F30&lt;0</formula>
    </cfRule>
  </conditionalFormatting>
  <conditionalFormatting sqref="H30">
    <cfRule type="expression" dxfId="3338" priority="17">
      <formula>H30&gt;0</formula>
    </cfRule>
    <cfRule type="expression" dxfId="3337" priority="18">
      <formula>H30&lt;0</formula>
    </cfRule>
  </conditionalFormatting>
  <conditionalFormatting sqref="F68 F70:F74">
    <cfRule type="expression" dxfId="3336" priority="13">
      <formula>F68&gt;0</formula>
    </cfRule>
    <cfRule type="expression" dxfId="3335" priority="14">
      <formula>F68&lt;0</formula>
    </cfRule>
  </conditionalFormatting>
  <conditionalFormatting sqref="F68 F70:F74">
    <cfRule type="expression" dxfId="3334" priority="15">
      <formula>F68&gt;0</formula>
    </cfRule>
    <cfRule type="expression" dxfId="3333" priority="16">
      <formula>F68&lt;0</formula>
    </cfRule>
  </conditionalFormatting>
  <conditionalFormatting sqref="H68 H70:H74">
    <cfRule type="expression" dxfId="3332" priority="11">
      <formula>H68&gt;0</formula>
    </cfRule>
    <cfRule type="expression" dxfId="3331" priority="12">
      <formula>H68&lt;0</formula>
    </cfRule>
  </conditionalFormatting>
  <conditionalFormatting sqref="F60:F67">
    <cfRule type="expression" dxfId="3330" priority="9">
      <formula>F60&gt;0</formula>
    </cfRule>
    <cfRule type="expression" dxfId="3329" priority="10">
      <formula>F60&lt;0</formula>
    </cfRule>
  </conditionalFormatting>
  <conditionalFormatting sqref="H60:H67">
    <cfRule type="expression" dxfId="3328" priority="7">
      <formula>H60&gt;0</formula>
    </cfRule>
    <cfRule type="expression" dxfId="3327" priority="8">
      <formula>H60&lt;0</formula>
    </cfRule>
  </conditionalFormatting>
  <conditionalFormatting sqref="F69">
    <cfRule type="expression" dxfId="3326" priority="5">
      <formula>F69&gt;0</formula>
    </cfRule>
    <cfRule type="expression" dxfId="3325" priority="6">
      <formula>F69&lt;0</formula>
    </cfRule>
  </conditionalFormatting>
  <conditionalFormatting sqref="H69">
    <cfRule type="expression" dxfId="3324" priority="3">
      <formula>H69&gt;0</formula>
    </cfRule>
    <cfRule type="expression" dxfId="3323" priority="4">
      <formula>H69&lt;0</formula>
    </cfRule>
  </conditionalFormatting>
  <conditionalFormatting sqref="Q10">
    <cfRule type="expression" dxfId="3322" priority="1">
      <formula>Q10&gt;0</formula>
    </cfRule>
    <cfRule type="expression" dxfId="332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48.12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52.932000000000002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52.450800000000001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51.9696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51.488399999999999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51.007199999999997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50.525999999999996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50.044800000000002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49.563600000000001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49.0824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48.601199999999999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48.12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47.638799999999996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47.157599999999995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46.676399999999994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46.195199999999993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45.713999999999999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45.232799999999997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44.751600000000003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44.270400000000002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43.789200000000001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43.308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20" priority="11">
      <formula>F33&gt;0</formula>
    </cfRule>
    <cfRule type="expression" dxfId="3319" priority="12">
      <formula>F33&lt;0</formula>
    </cfRule>
  </conditionalFormatting>
  <conditionalFormatting sqref="Q7">
    <cfRule type="expression" dxfId="3318" priority="9">
      <formula>Q7&gt;0</formula>
    </cfRule>
    <cfRule type="expression" dxfId="3317" priority="10">
      <formula>Q7&lt;0</formula>
    </cfRule>
  </conditionalFormatting>
  <conditionalFormatting sqref="Q8">
    <cfRule type="expression" dxfId="3316" priority="7">
      <formula>Q8&gt;0</formula>
    </cfRule>
    <cfRule type="expression" dxfId="3315" priority="8">
      <formula>Q8&lt;0</formula>
    </cfRule>
  </conditionalFormatting>
  <conditionalFormatting sqref="F25:F32">
    <cfRule type="expression" dxfId="3314" priority="5">
      <formula>F25&gt;0</formula>
    </cfRule>
    <cfRule type="expression" dxfId="3313" priority="6">
      <formula>F25&lt;0</formula>
    </cfRule>
  </conditionalFormatting>
  <conditionalFormatting sqref="H25:H32">
    <cfRule type="expression" dxfId="3312" priority="3">
      <formula>H25&gt;0</formula>
    </cfRule>
    <cfRule type="expression" dxfId="3311" priority="4">
      <formula>H25&lt;0</formula>
    </cfRule>
  </conditionalFormatting>
  <conditionalFormatting sqref="Q10">
    <cfRule type="expression" dxfId="3310" priority="1">
      <formula>Q10&gt;0</formula>
    </cfRule>
    <cfRule type="expression" dxfId="330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12.86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12.86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40.1875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14.788999999999998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14.660399999999997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14.531799999999999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14.4032</v>
      </c>
      <c r="X19" s="134"/>
    </row>
    <row r="20" spans="1:39" x14ac:dyDescent="0.25">
      <c r="O20" s="81">
        <v>1.1100000000000001</v>
      </c>
      <c r="P20" s="81">
        <f t="shared" si="3"/>
        <v>14.274600000000001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14.146000000000001</v>
      </c>
      <c r="X21" s="134"/>
    </row>
    <row r="22" spans="1:39" x14ac:dyDescent="0.25">
      <c r="O22" s="81">
        <v>1.0900000000000001</v>
      </c>
      <c r="P22" s="81">
        <f t="shared" si="3"/>
        <v>14.0174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13.8888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13.760199999999999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13.631600000000001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13.503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13.3744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13.245799999999999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13.1172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12.9886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12.86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12.731399999999999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12.602799999999998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12.4742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12.345599999999999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12.216999999999999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12.088399999999998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11.9598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11.831200000000001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11.7026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11.574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11.445399999999999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11.316799999999999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11.1882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8" priority="75">
      <formula>F32&gt;0</formula>
    </cfRule>
    <cfRule type="expression" dxfId="3307" priority="76">
      <formula>F32&lt;0</formula>
    </cfRule>
  </conditionalFormatting>
  <conditionalFormatting sqref="Q7">
    <cfRule type="expression" dxfId="3306" priority="73">
      <formula>Q7&gt;0</formula>
    </cfRule>
    <cfRule type="expression" dxfId="3305" priority="74">
      <formula>Q7&lt;0</formula>
    </cfRule>
  </conditionalFormatting>
  <conditionalFormatting sqref="Q8">
    <cfRule type="expression" dxfId="3304" priority="71">
      <formula>Q8&gt;0</formula>
    </cfRule>
    <cfRule type="expression" dxfId="330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2" priority="63">
      <formula>M58&gt;0</formula>
    </cfRule>
    <cfRule type="expression" dxfId="3301" priority="64">
      <formula>M58&lt;0</formula>
    </cfRule>
  </conditionalFormatting>
  <conditionalFormatting sqref="Q10">
    <cfRule type="expression" dxfId="3300" priority="61">
      <formula>Q10&gt;0</formula>
    </cfRule>
    <cfRule type="expression" dxfId="3299" priority="62">
      <formula>Q10&lt;0</formula>
    </cfRule>
  </conditionalFormatting>
  <conditionalFormatting sqref="F29:F31">
    <cfRule type="expression" dxfId="3298" priority="59">
      <formula>F29&gt;0</formula>
    </cfRule>
    <cfRule type="expression" dxfId="3297" priority="60">
      <formula>F29&lt;0</formula>
    </cfRule>
  </conditionalFormatting>
  <conditionalFormatting sqref="H29:H31">
    <cfRule type="expression" dxfId="3296" priority="57">
      <formula>H29&gt;0</formula>
    </cfRule>
    <cfRule type="expression" dxfId="3295" priority="58">
      <formula>H29&lt;0</formula>
    </cfRule>
  </conditionalFormatting>
  <conditionalFormatting sqref="F83:F94">
    <cfRule type="expression" dxfId="3294" priority="55">
      <formula>F83&gt;0</formula>
    </cfRule>
    <cfRule type="expression" dxfId="3293" priority="56">
      <formula>F83&lt;0</formula>
    </cfRule>
  </conditionalFormatting>
  <conditionalFormatting sqref="H83:H94">
    <cfRule type="expression" dxfId="3292" priority="53">
      <formula>H83&gt;0</formula>
    </cfRule>
    <cfRule type="expression" dxfId="3291" priority="54">
      <formula>H83&lt;0</formula>
    </cfRule>
  </conditionalFormatting>
  <conditionalFormatting sqref="J41">
    <cfRule type="expression" dxfId="3290" priority="51">
      <formula>J41&gt;0</formula>
    </cfRule>
    <cfRule type="expression" dxfId="3289" priority="52">
      <formula>J41&lt;0</formula>
    </cfRule>
  </conditionalFormatting>
  <conditionalFormatting sqref="J39:J47">
    <cfRule type="expression" dxfId="3288" priority="49">
      <formula>J39&gt;0</formula>
    </cfRule>
    <cfRule type="expression" dxfId="3287" priority="50">
      <formula>J39&lt;0</formula>
    </cfRule>
  </conditionalFormatting>
  <conditionalFormatting sqref="F48:F51 H48:H51">
    <cfRule type="expression" dxfId="3286" priority="47">
      <formula>F48&gt;0</formula>
    </cfRule>
    <cfRule type="expression" dxfId="3285" priority="48">
      <formula>F48&lt;0</formula>
    </cfRule>
  </conditionalFormatting>
  <conditionalFormatting sqref="J48:J57">
    <cfRule type="expression" dxfId="3284" priority="45">
      <formula>J48&gt;0</formula>
    </cfRule>
    <cfRule type="expression" dxfId="3283" priority="46">
      <formula>J48&lt;0</formula>
    </cfRule>
  </conditionalFormatting>
  <conditionalFormatting sqref="K45:K52">
    <cfRule type="expression" dxfId="3282" priority="43">
      <formula>K45&gt;0</formula>
    </cfRule>
    <cfRule type="expression" dxfId="3281" priority="44">
      <formula>K45&lt;0</formula>
    </cfRule>
  </conditionalFormatting>
  <conditionalFormatting sqref="K45:K52">
    <cfRule type="expression" dxfId="3280" priority="41">
      <formula>K45&gt;0</formula>
    </cfRule>
    <cfRule type="expression" dxfId="3279" priority="42">
      <formula>K45&lt;0</formula>
    </cfRule>
  </conditionalFormatting>
  <conditionalFormatting sqref="F102:F118 H102:H118 H120:H128 F120:F128">
    <cfRule type="expression" dxfId="3278" priority="37">
      <formula>F102&gt;0</formula>
    </cfRule>
    <cfRule type="expression" dxfId="3277" priority="38">
      <formula>F102&lt;0</formula>
    </cfRule>
  </conditionalFormatting>
  <conditionalFormatting sqref="F96:F101">
    <cfRule type="expression" dxfId="3276" priority="35">
      <formula>F96&gt;0</formula>
    </cfRule>
    <cfRule type="expression" dxfId="3275" priority="36">
      <formula>F96&lt;0</formula>
    </cfRule>
  </conditionalFormatting>
  <conditionalFormatting sqref="H96:H101">
    <cfRule type="expression" dxfId="3274" priority="33">
      <formula>H96&gt;0</formula>
    </cfRule>
    <cfRule type="expression" dxfId="3273" priority="34">
      <formula>H96&lt;0</formula>
    </cfRule>
  </conditionalFormatting>
  <conditionalFormatting sqref="J112">
    <cfRule type="expression" dxfId="3272" priority="31">
      <formula>J112&gt;0</formula>
    </cfRule>
    <cfRule type="expression" dxfId="3271" priority="32">
      <formula>J112&lt;0</formula>
    </cfRule>
  </conditionalFormatting>
  <conditionalFormatting sqref="J110:J118 J120">
    <cfRule type="expression" dxfId="3270" priority="29">
      <formula>J110&gt;0</formula>
    </cfRule>
    <cfRule type="expression" dxfId="3269" priority="30">
      <formula>J110&lt;0</formula>
    </cfRule>
  </conditionalFormatting>
  <conditionalFormatting sqref="F119 H119">
    <cfRule type="expression" dxfId="3268" priority="27">
      <formula>F119&gt;0</formula>
    </cfRule>
    <cfRule type="expression" dxfId="3267" priority="28">
      <formula>F119&lt;0</formula>
    </cfRule>
  </conditionalFormatting>
  <conditionalFormatting sqref="J119">
    <cfRule type="expression" dxfId="3266" priority="25">
      <formula>J119&gt;0</formula>
    </cfRule>
    <cfRule type="expression" dxfId="3265" priority="26">
      <formula>J119&lt;0</formula>
    </cfRule>
  </conditionalFormatting>
  <conditionalFormatting sqref="K112:K123">
    <cfRule type="expression" dxfId="3264" priority="23">
      <formula>K112&gt;0</formula>
    </cfRule>
    <cfRule type="expression" dxfId="3263" priority="24">
      <formula>K112&lt;0</formula>
    </cfRule>
  </conditionalFormatting>
  <conditionalFormatting sqref="K110:K123">
    <cfRule type="expression" dxfId="3262" priority="21">
      <formula>K110&gt;0</formula>
    </cfRule>
    <cfRule type="expression" dxfId="3261" priority="22">
      <formula>K110&lt;0</formula>
    </cfRule>
  </conditionalFormatting>
  <conditionalFormatting sqref="J121">
    <cfRule type="expression" dxfId="3260" priority="19">
      <formula>J121&gt;0</formula>
    </cfRule>
    <cfRule type="expression" dxfId="3259" priority="20">
      <formula>J121&lt;0</formula>
    </cfRule>
  </conditionalFormatting>
  <conditionalFormatting sqref="F25:F28">
    <cfRule type="expression" dxfId="3258" priority="17">
      <formula>F25&gt;0</formula>
    </cfRule>
    <cfRule type="expression" dxfId="3257" priority="18">
      <formula>F25&lt;0</formula>
    </cfRule>
  </conditionalFormatting>
  <conditionalFormatting sqref="H25:H28">
    <cfRule type="expression" dxfId="3256" priority="15">
      <formula>H25&gt;0</formula>
    </cfRule>
    <cfRule type="expression" dxfId="3255" priority="16">
      <formula>H25&lt;0</formula>
    </cfRule>
  </conditionalFormatting>
  <conditionalFormatting sqref="J27:J29">
    <cfRule type="expression" dxfId="3254" priority="13">
      <formula>J27&gt;0</formula>
    </cfRule>
    <cfRule type="expression" dxfId="3253" priority="14">
      <formula>J27&lt;0</formula>
    </cfRule>
  </conditionalFormatting>
  <conditionalFormatting sqref="J30:J31">
    <cfRule type="expression" dxfId="3252" priority="11">
      <formula>J30&gt;0</formula>
    </cfRule>
    <cfRule type="expression" dxfId="3251" priority="12">
      <formula>J30&lt;0</formula>
    </cfRule>
  </conditionalFormatting>
  <conditionalFormatting sqref="J33">
    <cfRule type="expression" dxfId="3250" priority="9">
      <formula>J33&gt;0</formula>
    </cfRule>
    <cfRule type="expression" dxfId="3249" priority="10">
      <formula>J33&lt;0</formula>
    </cfRule>
  </conditionalFormatting>
  <conditionalFormatting sqref="J34">
    <cfRule type="expression" dxfId="3248" priority="7">
      <formula>J34&gt;0</formula>
    </cfRule>
    <cfRule type="expression" dxfId="3247" priority="8">
      <formula>J34&lt;0</formula>
    </cfRule>
  </conditionalFormatting>
  <conditionalFormatting sqref="J35:J43">
    <cfRule type="expression" dxfId="3246" priority="5">
      <formula>J35&gt;0</formula>
    </cfRule>
    <cfRule type="expression" dxfId="324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4" priority="1">
      <formula>Q9&gt;0</formula>
    </cfRule>
    <cfRule type="expression" dxfId="324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46.48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46.48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51.128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50.663200000000003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50.198399999999999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49.733600000000003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49.268799999999999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48.804000000000002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48.339199999999998</v>
      </c>
      <c r="Q47" s="2"/>
    </row>
    <row r="48" spans="2:17" x14ac:dyDescent="0.25">
      <c r="O48" s="81">
        <v>1.03</v>
      </c>
      <c r="P48" s="81">
        <f t="shared" si="4"/>
        <v>47.874400000000001</v>
      </c>
      <c r="Q48" s="2"/>
    </row>
    <row r="49" spans="1:17" x14ac:dyDescent="0.25">
      <c r="O49" s="81">
        <v>1.02</v>
      </c>
      <c r="P49" s="81">
        <f t="shared" si="4"/>
        <v>47.409599999999998</v>
      </c>
      <c r="Q49" s="2"/>
    </row>
    <row r="50" spans="1:17" x14ac:dyDescent="0.25">
      <c r="O50" s="81">
        <v>1.01</v>
      </c>
      <c r="P50" s="81">
        <f t="shared" si="4"/>
        <v>46.944800000000001</v>
      </c>
      <c r="Q50" s="2"/>
    </row>
    <row r="51" spans="1:17" x14ac:dyDescent="0.25">
      <c r="O51" s="81">
        <v>1</v>
      </c>
      <c r="P51" s="81">
        <f t="shared" si="4"/>
        <v>46.48</v>
      </c>
      <c r="Q51" s="2"/>
    </row>
    <row r="52" spans="1:17" x14ac:dyDescent="0.25">
      <c r="O52" s="81">
        <v>0.99</v>
      </c>
      <c r="P52" s="81">
        <f t="shared" si="4"/>
        <v>46.015199999999993</v>
      </c>
      <c r="Q52" s="2"/>
    </row>
    <row r="53" spans="1:17" x14ac:dyDescent="0.25">
      <c r="O53" s="81">
        <v>0.98</v>
      </c>
      <c r="P53" s="81">
        <f t="shared" si="4"/>
        <v>45.550399999999996</v>
      </c>
      <c r="Q53" s="2"/>
    </row>
    <row r="54" spans="1:17" x14ac:dyDescent="0.25">
      <c r="O54" s="81">
        <v>0.97</v>
      </c>
      <c r="P54" s="81">
        <f t="shared" si="4"/>
        <v>45.085599999999992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44.620799999999996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44.155999999999992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43.691199999999995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43.226399999999998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42.761600000000001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42.296799999999998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41.832000000000001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2" priority="15">
      <formula>F39&gt;0</formula>
    </cfRule>
    <cfRule type="expression" dxfId="3241" priority="16">
      <formula>F39&lt;0</formula>
    </cfRule>
  </conditionalFormatting>
  <conditionalFormatting sqref="Q7">
    <cfRule type="expression" dxfId="3240" priority="13">
      <formula>Q7&gt;0</formula>
    </cfRule>
    <cfRule type="expression" dxfId="3239" priority="14">
      <formula>Q7&lt;0</formula>
    </cfRule>
  </conditionalFormatting>
  <conditionalFormatting sqref="Q8">
    <cfRule type="expression" dxfId="3238" priority="11">
      <formula>Q8&gt;0</formula>
    </cfRule>
    <cfRule type="expression" dxfId="3237" priority="12">
      <formula>Q8&lt;0</formula>
    </cfRule>
  </conditionalFormatting>
  <conditionalFormatting sqref="F25:F38">
    <cfRule type="expression" dxfId="3236" priority="9">
      <formula>F25&gt;0</formula>
    </cfRule>
    <cfRule type="expression" dxfId="3235" priority="10">
      <formula>F25&lt;0</formula>
    </cfRule>
  </conditionalFormatting>
  <conditionalFormatting sqref="H25:H38">
    <cfRule type="expression" dxfId="3234" priority="7">
      <formula>H25&gt;0</formula>
    </cfRule>
    <cfRule type="expression" dxfId="3233" priority="8">
      <formula>H25&lt;0</formula>
    </cfRule>
  </conditionalFormatting>
  <conditionalFormatting sqref="M55">
    <cfRule type="expression" dxfId="3232" priority="3">
      <formula>M55&gt;0</formula>
    </cfRule>
    <cfRule type="expression" dxfId="3231" priority="4">
      <formula>M55&lt;0</formula>
    </cfRule>
  </conditionalFormatting>
  <conditionalFormatting sqref="Q10">
    <cfRule type="expression" dxfId="3230" priority="1">
      <formula>Q10&gt;0</formula>
    </cfRule>
    <cfRule type="expression" dxfId="322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8" priority="27">
      <formula>F27&gt;0</formula>
    </cfRule>
    <cfRule type="expression" dxfId="3227" priority="28">
      <formula>F27&lt;0</formula>
    </cfRule>
  </conditionalFormatting>
  <conditionalFormatting sqref="Q8">
    <cfRule type="expression" dxfId="3226" priority="15">
      <formula>Q8&gt;0</formula>
    </cfRule>
    <cfRule type="expression" dxfId="3225" priority="16">
      <formula>Q8&lt;0</formula>
    </cfRule>
  </conditionalFormatting>
  <conditionalFormatting sqref="Q7">
    <cfRule type="expression" dxfId="3224" priority="17">
      <formula>Q7&gt;0</formula>
    </cfRule>
    <cfRule type="expression" dxfId="3223" priority="18">
      <formula>Q7&lt;0</formula>
    </cfRule>
  </conditionalFormatting>
  <conditionalFormatting sqref="F37:F38">
    <cfRule type="expression" dxfId="3222" priority="13">
      <formula>F37&gt;0</formula>
    </cfRule>
    <cfRule type="expression" dxfId="3221" priority="14">
      <formula>F37&lt;0</formula>
    </cfRule>
  </conditionalFormatting>
  <conditionalFormatting sqref="H37:H38">
    <cfRule type="expression" dxfId="3220" priority="11">
      <formula>H37&gt;0</formula>
    </cfRule>
    <cfRule type="expression" dxfId="3219" priority="12">
      <formula>H37&lt;0</formula>
    </cfRule>
  </conditionalFormatting>
  <conditionalFormatting sqref="F23:F26 H23:H26">
    <cfRule type="expression" dxfId="3218" priority="9">
      <formula>F23&gt;0</formula>
    </cfRule>
    <cfRule type="expression" dxfId="3217" priority="10">
      <formula>F23&lt;0</formula>
    </cfRule>
  </conditionalFormatting>
  <conditionalFormatting sqref="Q10">
    <cfRule type="expression" dxfId="3216" priority="3">
      <formula>Q10&gt;0</formula>
    </cfRule>
    <cfRule type="expression" dxfId="3215" priority="4">
      <formula>Q10&lt;0</formula>
    </cfRule>
  </conditionalFormatting>
  <conditionalFormatting sqref="F22 H22">
    <cfRule type="expression" dxfId="3214" priority="1">
      <formula>F22&gt;0</formula>
    </cfRule>
    <cfRule type="expression" dxfId="3213" priority="2">
      <formula>F22&lt;0</formula>
    </cfRule>
  </conditionalFormatting>
  <conditionalFormatting sqref="M41">
    <cfRule type="expression" dxfId="3212" priority="5">
      <formula>M41&gt;0</formula>
    </cfRule>
    <cfRule type="expression" dxfId="321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51.98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51.98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57.178000000000004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56.658200000000001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56.138399999999997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55.618600000000001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55.098799999999997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54.579000000000001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54.059199999999997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53.539400000000001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53.019599999999997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52.4998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51.98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51.460199999999993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50.940399999999997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50.420599999999993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49.900799999999997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49.380999999999993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48.861199999999997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48.3414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47.821599999999997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47.3018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46.781999999999996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10" priority="29">
      <formula>F25&gt;0</formula>
    </cfRule>
    <cfRule type="expression" dxfId="3209" priority="30">
      <formula>F25&lt;0</formula>
    </cfRule>
  </conditionalFormatting>
  <conditionalFormatting sqref="Q7">
    <cfRule type="expression" dxfId="3208" priority="27">
      <formula>Q7&gt;0</formula>
    </cfRule>
    <cfRule type="expression" dxfId="3207" priority="28">
      <formula>Q7&lt;0</formula>
    </cfRule>
  </conditionalFormatting>
  <conditionalFormatting sqref="Q8">
    <cfRule type="expression" dxfId="3206" priority="25">
      <formula>Q8&gt;0</formula>
    </cfRule>
    <cfRule type="expression" dxfId="3205" priority="26">
      <formula>Q8&lt;0</formula>
    </cfRule>
  </conditionalFormatting>
  <conditionalFormatting sqref="Q10">
    <cfRule type="expression" dxfId="3204" priority="13">
      <formula>Q10&gt;0</formula>
    </cfRule>
    <cfRule type="expression" dxfId="3203" priority="14">
      <formula>Q10&lt;0</formula>
    </cfRule>
  </conditionalFormatting>
  <conditionalFormatting sqref="M46">
    <cfRule type="expression" dxfId="3202" priority="11">
      <formula>M46&gt;0</formula>
    </cfRule>
    <cfRule type="expression" dxfId="3201" priority="12">
      <formula>M46&lt;0</formula>
    </cfRule>
  </conditionalFormatting>
  <conditionalFormatting sqref="F80:F88 H80:H88">
    <cfRule type="expression" dxfId="3200" priority="9">
      <formula>F80&gt;0</formula>
    </cfRule>
    <cfRule type="expression" dxfId="3199" priority="10">
      <formula>F80&lt;0</formula>
    </cfRule>
  </conditionalFormatting>
  <conditionalFormatting sqref="F75:F79">
    <cfRule type="expression" dxfId="3198" priority="7">
      <formula>F75&gt;0</formula>
    </cfRule>
    <cfRule type="expression" dxfId="3197" priority="8">
      <formula>F75&lt;0</formula>
    </cfRule>
  </conditionalFormatting>
  <conditionalFormatting sqref="H75:H79">
    <cfRule type="expression" dxfId="3196" priority="5">
      <formula>H75&gt;0</formula>
    </cfRule>
    <cfRule type="expression" dxfId="3195" priority="6">
      <formula>H75&lt;0</formula>
    </cfRule>
  </conditionalFormatting>
  <conditionalFormatting sqref="F71:F74">
    <cfRule type="expression" dxfId="3194" priority="3">
      <formula>F71&gt;0</formula>
    </cfRule>
    <cfRule type="expression" dxfId="3193" priority="4">
      <formula>F71&lt;0</formula>
    </cfRule>
  </conditionalFormatting>
  <conditionalFormatting sqref="H71:H74">
    <cfRule type="expression" dxfId="3192" priority="1">
      <formula>H71&gt;0</formula>
    </cfRule>
    <cfRule type="expression" dxfId="319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82.38</v>
      </c>
      <c r="R4" s="425">
        <v>3.5099999999999999E-2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8238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-8.3444592790387184E-2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1.4022821073075991E-2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90.618000000000009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89.794200000000004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88.970399999999998</v>
      </c>
    </row>
    <row r="20" spans="1:16" x14ac:dyDescent="0.25">
      <c r="O20" s="81">
        <v>1.07</v>
      </c>
      <c r="P20" s="81">
        <f t="shared" si="0"/>
        <v>88.146600000000007</v>
      </c>
    </row>
    <row r="21" spans="1:16" x14ac:dyDescent="0.25">
      <c r="O21" s="81">
        <v>1.06</v>
      </c>
      <c r="P21" s="81">
        <f t="shared" si="0"/>
        <v>87.322800000000001</v>
      </c>
    </row>
    <row r="22" spans="1:16" x14ac:dyDescent="0.25">
      <c r="O22" s="81">
        <v>1.05</v>
      </c>
      <c r="P22" s="81">
        <f t="shared" si="0"/>
        <v>86.498999999999995</v>
      </c>
    </row>
    <row r="23" spans="1:16" x14ac:dyDescent="0.25">
      <c r="O23" s="81">
        <v>1.04</v>
      </c>
      <c r="P23" s="81">
        <f t="shared" si="0"/>
        <v>85.675200000000004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84.851399999999998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84.027599999999993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83.203800000000001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82.38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81.55619999999999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80.732399999999998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79.908599999999993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79.084799999999987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78.260999999999996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77.43719999999999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76.613399999999999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75.789599999999993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74.965800000000002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74.141999999999996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90" priority="35">
      <formula>F47&gt;0</formula>
    </cfRule>
    <cfRule type="expression" dxfId="3189" priority="36">
      <formula>F47&lt;0</formula>
    </cfRule>
  </conditionalFormatting>
  <conditionalFormatting sqref="Q7">
    <cfRule type="expression" dxfId="3188" priority="33">
      <formula>Q7&gt;0</formula>
    </cfRule>
    <cfRule type="expression" dxfId="3187" priority="34">
      <formula>Q7&lt;0</formula>
    </cfRule>
  </conditionalFormatting>
  <conditionalFormatting sqref="Q8">
    <cfRule type="expression" dxfId="3186" priority="31">
      <formula>Q8&gt;0</formula>
    </cfRule>
    <cfRule type="expression" dxfId="3185" priority="32">
      <formula>Q8&lt;0</formula>
    </cfRule>
  </conditionalFormatting>
  <conditionalFormatting sqref="F30:F46">
    <cfRule type="expression" dxfId="3184" priority="29">
      <formula>F30&gt;0</formula>
    </cfRule>
    <cfRule type="expression" dxfId="3183" priority="30">
      <formula>F30&lt;0</formula>
    </cfRule>
  </conditionalFormatting>
  <conditionalFormatting sqref="H30:H46">
    <cfRule type="expression" dxfId="3182" priority="27">
      <formula>H30&gt;0</formula>
    </cfRule>
    <cfRule type="expression" dxfId="3181" priority="28">
      <formula>H30&lt;0</formula>
    </cfRule>
  </conditionalFormatting>
  <conditionalFormatting sqref="Q10">
    <cfRule type="expression" dxfId="3180" priority="25">
      <formula>Q10&gt;0</formula>
    </cfRule>
    <cfRule type="expression" dxfId="3179" priority="26">
      <formula>Q10&lt;0</formula>
    </cfRule>
  </conditionalFormatting>
  <conditionalFormatting sqref="J25:J38">
    <cfRule type="expression" dxfId="3178" priority="23">
      <formula>J25&gt;0</formula>
    </cfRule>
    <cfRule type="expression" dxfId="3177" priority="24">
      <formula>J25&lt;0</formula>
    </cfRule>
  </conditionalFormatting>
  <conditionalFormatting sqref="K25:K38">
    <cfRule type="expression" dxfId="3176" priority="21">
      <formula>K25&gt;0</formula>
    </cfRule>
    <cfRule type="expression" dxfId="3175" priority="22">
      <formula>K25&lt;0</formula>
    </cfRule>
  </conditionalFormatting>
  <conditionalFormatting sqref="L25 L38">
    <cfRule type="expression" dxfId="3174" priority="19">
      <formula>L25&gt;0</formula>
    </cfRule>
    <cfRule type="expression" dxfId="3173" priority="20">
      <formula>L25&lt;0</formula>
    </cfRule>
  </conditionalFormatting>
  <conditionalFormatting sqref="F89:F110">
    <cfRule type="expression" dxfId="3172" priority="17">
      <formula>F89&gt;0</formula>
    </cfRule>
    <cfRule type="expression" dxfId="3171" priority="18">
      <formula>F89&lt;0</formula>
    </cfRule>
  </conditionalFormatting>
  <conditionalFormatting sqref="H89:H110">
    <cfRule type="expression" dxfId="3170" priority="15">
      <formula>H89&gt;0</formula>
    </cfRule>
    <cfRule type="expression" dxfId="3169" priority="16">
      <formula>H89&lt;0</formula>
    </cfRule>
  </conditionalFormatting>
  <conditionalFormatting sqref="J89:J102">
    <cfRule type="expression" dxfId="3168" priority="13">
      <formula>J89&gt;0</formula>
    </cfRule>
    <cfRule type="expression" dxfId="3167" priority="14">
      <formula>J89&lt;0</formula>
    </cfRule>
  </conditionalFormatting>
  <conditionalFormatting sqref="K89:K102">
    <cfRule type="expression" dxfId="3166" priority="11">
      <formula>K89&gt;0</formula>
    </cfRule>
    <cfRule type="expression" dxfId="3165" priority="12">
      <formula>K89&lt;0</formula>
    </cfRule>
  </conditionalFormatting>
  <conditionalFormatting sqref="L89:L102">
    <cfRule type="expression" dxfId="3164" priority="9">
      <formula>L89&gt;0</formula>
    </cfRule>
    <cfRule type="expression" dxfId="3163" priority="10">
      <formula>L89&lt;0</formula>
    </cfRule>
  </conditionalFormatting>
  <conditionalFormatting sqref="F29 F25:F26">
    <cfRule type="expression" dxfId="3162" priority="7">
      <formula>F25&gt;0</formula>
    </cfRule>
    <cfRule type="expression" dxfId="3161" priority="8">
      <formula>F25&lt;0</formula>
    </cfRule>
  </conditionalFormatting>
  <conditionalFormatting sqref="H29 H25:H27">
    <cfRule type="expression" dxfId="3160" priority="5">
      <formula>H25&gt;0</formula>
    </cfRule>
    <cfRule type="expression" dxfId="3159" priority="6">
      <formula>H25&lt;0</formula>
    </cfRule>
  </conditionalFormatting>
  <conditionalFormatting sqref="F27:F28">
    <cfRule type="expression" dxfId="3158" priority="3">
      <formula>F27&gt;0</formula>
    </cfRule>
    <cfRule type="expression" dxfId="3157" priority="4">
      <formula>F27&lt;0</formula>
    </cfRule>
  </conditionalFormatting>
  <conditionalFormatting sqref="H28">
    <cfRule type="expression" dxfId="3156" priority="1">
      <formula>H28&gt;0</formula>
    </cfRule>
    <cfRule type="expression" dxfId="31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1277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1277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54.73</v>
      </c>
      <c r="R4" s="425">
        <v>4.2299999999999997E-2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10946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-746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-746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-6.3804310639753684E-2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2.9234423533710949E-2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1350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13.156249999999998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60.203000000000003</v>
      </c>
    </row>
    <row r="20" spans="1:21" x14ac:dyDescent="0.25">
      <c r="O20" s="81">
        <v>1.0900000000000001</v>
      </c>
      <c r="P20" s="81">
        <f t="shared" ref="P20:P39" si="0">O20*$Q$4</f>
        <v>59.655700000000003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59.108400000000003</v>
      </c>
    </row>
    <row r="22" spans="1:21" x14ac:dyDescent="0.25">
      <c r="O22" s="81">
        <v>1.07</v>
      </c>
      <c r="P22" s="81">
        <f t="shared" si="0"/>
        <v>58.561100000000003</v>
      </c>
    </row>
    <row r="23" spans="1:21" x14ac:dyDescent="0.25">
      <c r="O23" s="81">
        <v>1.06</v>
      </c>
      <c r="P23" s="81">
        <f t="shared" si="0"/>
        <v>58.013799999999996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57.466499999999996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56.919199999999996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56.371899999999997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55.824599999999997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55.277299999999997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54.73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54.182699999999997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53.635399999999997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53.088099999999997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52.540799999999997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51.993499999999997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51.446199999999997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50.898899999999998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50.351599999999998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49.804299999999998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49.256999999999998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4" priority="35">
      <formula>Q7&gt;0</formula>
    </cfRule>
    <cfRule type="expression" dxfId="3153" priority="36">
      <formula>Q7&lt;0</formula>
    </cfRule>
  </conditionalFormatting>
  <conditionalFormatting sqref="Q8">
    <cfRule type="expression" dxfId="3152" priority="33">
      <formula>Q8&gt;0</formula>
    </cfRule>
    <cfRule type="expression" dxfId="3151" priority="34">
      <formula>Q8&lt;0</formula>
    </cfRule>
  </conditionalFormatting>
  <conditionalFormatting sqref="F34:F54 F58:F63">
    <cfRule type="expression" dxfId="3150" priority="31">
      <formula>F34&gt;0</formula>
    </cfRule>
    <cfRule type="expression" dxfId="3149" priority="32">
      <formula>F34&lt;0</formula>
    </cfRule>
  </conditionalFormatting>
  <conditionalFormatting sqref="H34:H54 H58:H63">
    <cfRule type="expression" dxfId="3148" priority="29">
      <formula>H34&gt;0</formula>
    </cfRule>
    <cfRule type="expression" dxfId="3147" priority="30">
      <formula>H34&lt;0</formula>
    </cfRule>
  </conditionalFormatting>
  <conditionalFormatting sqref="Q10">
    <cfRule type="expression" dxfId="3146" priority="27">
      <formula>Q10&gt;0</formula>
    </cfRule>
    <cfRule type="expression" dxfId="3145" priority="28">
      <formula>Q10&lt;0</formula>
    </cfRule>
  </conditionalFormatting>
  <conditionalFormatting sqref="J25:J38">
    <cfRule type="expression" dxfId="3144" priority="25">
      <formula>J25&gt;0</formula>
    </cfRule>
    <cfRule type="expression" dxfId="3143" priority="26">
      <formula>J25&lt;0</formula>
    </cfRule>
  </conditionalFormatting>
  <conditionalFormatting sqref="K25:K35 K37:K38">
    <cfRule type="expression" dxfId="3142" priority="23">
      <formula>K25&gt;0</formula>
    </cfRule>
    <cfRule type="expression" dxfId="3141" priority="24">
      <formula>K25&lt;0</formula>
    </cfRule>
  </conditionalFormatting>
  <conditionalFormatting sqref="F89:F110">
    <cfRule type="expression" dxfId="3140" priority="19">
      <formula>F89&gt;0</formula>
    </cfRule>
    <cfRule type="expression" dxfId="3139" priority="20">
      <formula>F89&lt;0</formula>
    </cfRule>
  </conditionalFormatting>
  <conditionalFormatting sqref="H89:H110">
    <cfRule type="expression" dxfId="3138" priority="17">
      <formula>H89&gt;0</formula>
    </cfRule>
    <cfRule type="expression" dxfId="3137" priority="18">
      <formula>H89&lt;0</formula>
    </cfRule>
  </conditionalFormatting>
  <conditionalFormatting sqref="J89:J102">
    <cfRule type="expression" dxfId="3136" priority="15">
      <formula>J89&gt;0</formula>
    </cfRule>
    <cfRule type="expression" dxfId="3135" priority="16">
      <formula>J89&lt;0</formula>
    </cfRule>
  </conditionalFormatting>
  <conditionalFormatting sqref="K89:K102">
    <cfRule type="expression" dxfId="3134" priority="13">
      <formula>K89&gt;0</formula>
    </cfRule>
    <cfRule type="expression" dxfId="3133" priority="14">
      <formula>K89&lt;0</formula>
    </cfRule>
  </conditionalFormatting>
  <conditionalFormatting sqref="L89:L102">
    <cfRule type="expression" dxfId="3132" priority="11">
      <formula>L89&gt;0</formula>
    </cfRule>
    <cfRule type="expression" dxfId="3131" priority="12">
      <formula>L89&lt;0</formula>
    </cfRule>
  </conditionalFormatting>
  <conditionalFormatting sqref="F25:F33">
    <cfRule type="expression" dxfId="3130" priority="9">
      <formula>F25&gt;0</formula>
    </cfRule>
    <cfRule type="expression" dxfId="3129" priority="10">
      <formula>F25&lt;0</formula>
    </cfRule>
  </conditionalFormatting>
  <conditionalFormatting sqref="H25:H33">
    <cfRule type="expression" dxfId="3128" priority="7">
      <formula>H25&gt;0</formula>
    </cfRule>
    <cfRule type="expression" dxfId="3127" priority="8">
      <formula>H25&lt;0</formula>
    </cfRule>
  </conditionalFormatting>
  <conditionalFormatting sqref="J54">
    <cfRule type="expression" dxfId="3126" priority="5">
      <formula>J54&gt;0</formula>
    </cfRule>
    <cfRule type="expression" dxfId="3125" priority="6">
      <formula>J54&lt;0</formula>
    </cfRule>
  </conditionalFormatting>
  <conditionalFormatting sqref="F55:F57">
    <cfRule type="expression" dxfId="3124" priority="3">
      <formula>F55&gt;0</formula>
    </cfRule>
    <cfRule type="expression" dxfId="3123" priority="4">
      <formula>F55&lt;0</formula>
    </cfRule>
  </conditionalFormatting>
  <conditionalFormatting sqref="H55:H57">
    <cfRule type="expression" dxfId="3122" priority="1">
      <formula>H55&gt;0</formula>
    </cfRule>
    <cfRule type="expression" dxfId="312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25.76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25.76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28.336000000000006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28.078400000000002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27.820800000000002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27.563200000000002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27.305600000000002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27.048000000000002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26.790400000000002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26.532800000000002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26.275200000000002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26.017600000000002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25.76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25.502400000000002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25.244800000000001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24.987200000000001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24.729600000000001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24.472000000000001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24.214400000000001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23.956800000000001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23.699200000000001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23.441600000000001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23.184000000000001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0" priority="21">
      <formula>F47&gt;0</formula>
    </cfRule>
    <cfRule type="expression" dxfId="3119" priority="22">
      <formula>F47&lt;0</formula>
    </cfRule>
  </conditionalFormatting>
  <conditionalFormatting sqref="Q7">
    <cfRule type="expression" dxfId="3118" priority="19">
      <formula>Q7&gt;0</formula>
    </cfRule>
    <cfRule type="expression" dxfId="3117" priority="20">
      <formula>Q7&lt;0</formula>
    </cfRule>
  </conditionalFormatting>
  <conditionalFormatting sqref="Q8">
    <cfRule type="expression" dxfId="3116" priority="17">
      <formula>Q8&gt;0</formula>
    </cfRule>
    <cfRule type="expression" dxfId="3115" priority="18">
      <formula>Q8&lt;0</formula>
    </cfRule>
  </conditionalFormatting>
  <conditionalFormatting sqref="F25:F46">
    <cfRule type="expression" dxfId="3114" priority="15">
      <formula>F25&gt;0</formula>
    </cfRule>
    <cfRule type="expression" dxfId="3113" priority="16">
      <formula>F25&lt;0</formula>
    </cfRule>
  </conditionalFormatting>
  <conditionalFormatting sqref="H25:H46">
    <cfRule type="expression" dxfId="3112" priority="13">
      <formula>H25&gt;0</formula>
    </cfRule>
    <cfRule type="expression" dxfId="3111" priority="14">
      <formula>H25&lt;0</formula>
    </cfRule>
  </conditionalFormatting>
  <conditionalFormatting sqref="F89:F110">
    <cfRule type="expression" dxfId="3110" priority="11">
      <formula>F89&gt;0</formula>
    </cfRule>
    <cfRule type="expression" dxfId="3109" priority="12">
      <formula>F89&lt;0</formula>
    </cfRule>
  </conditionalFormatting>
  <conditionalFormatting sqref="H89:H110">
    <cfRule type="expression" dxfId="3108" priority="9">
      <formula>H89&gt;0</formula>
    </cfRule>
    <cfRule type="expression" dxfId="3107" priority="10">
      <formula>H89&lt;0</formula>
    </cfRule>
  </conditionalFormatting>
  <conditionalFormatting sqref="Q10">
    <cfRule type="expression" dxfId="3106" priority="7">
      <formula>Q10&gt;0</formula>
    </cfRule>
    <cfRule type="expression" dxfId="3105" priority="8">
      <formula>Q10&lt;0</formula>
    </cfRule>
  </conditionalFormatting>
  <conditionalFormatting sqref="J25:J38">
    <cfRule type="expression" dxfId="3104" priority="5">
      <formula>J25&gt;0</formula>
    </cfRule>
    <cfRule type="expression" dxfId="3103" priority="6">
      <formula>J25&lt;0</formula>
    </cfRule>
  </conditionalFormatting>
  <conditionalFormatting sqref="K25:K38">
    <cfRule type="expression" dxfId="3102" priority="3">
      <formula>K25&gt;0</formula>
    </cfRule>
    <cfRule type="expression" dxfId="3101" priority="4">
      <formula>K25&lt;0</formula>
    </cfRule>
  </conditionalFormatting>
  <conditionalFormatting sqref="L25:L38">
    <cfRule type="expression" dxfId="3100" priority="1">
      <formula>L25&gt;0</formula>
    </cfRule>
    <cfRule type="expression" dxfId="309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61.08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67.188000000000002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66.577200000000005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65.966400000000007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65.355599999999995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64.744799999999998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64.134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63.523200000000003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62.912399999999998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62.301600000000001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61.690799999999996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61.08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60.469200000000001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59.858399999999996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59.247599999999998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58.636799999999994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58.025999999999996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57.415199999999999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56.804400000000001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56.193600000000004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55.582799999999999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54.972000000000001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98" priority="23">
      <formula>F34&gt;0</formula>
    </cfRule>
    <cfRule type="expression" dxfId="3097" priority="24">
      <formula>F34&lt;0</formula>
    </cfRule>
  </conditionalFormatting>
  <conditionalFormatting sqref="Q7">
    <cfRule type="expression" dxfId="3096" priority="21">
      <formula>Q7&gt;0</formula>
    </cfRule>
    <cfRule type="expression" dxfId="3095" priority="22">
      <formula>Q7&lt;0</formula>
    </cfRule>
  </conditionalFormatting>
  <conditionalFormatting sqref="Q8">
    <cfRule type="expression" dxfId="3094" priority="19">
      <formula>Q8&gt;0</formula>
    </cfRule>
    <cfRule type="expression" dxfId="3093" priority="20">
      <formula>Q8&lt;0</formula>
    </cfRule>
  </conditionalFormatting>
  <conditionalFormatting sqref="F25:F33">
    <cfRule type="expression" dxfId="3092" priority="17">
      <formula>F25&gt;0</formula>
    </cfRule>
    <cfRule type="expression" dxfId="3091" priority="18">
      <formula>F25&lt;0</formula>
    </cfRule>
  </conditionalFormatting>
  <conditionalFormatting sqref="H25:H33">
    <cfRule type="expression" dxfId="3090" priority="15">
      <formula>H25&gt;0</formula>
    </cfRule>
    <cfRule type="expression" dxfId="3089" priority="16">
      <formula>H25&lt;0</formula>
    </cfRule>
  </conditionalFormatting>
  <conditionalFormatting sqref="M46">
    <cfRule type="expression" dxfId="3088" priority="13">
      <formula>M46&gt;0</formula>
    </cfRule>
    <cfRule type="expression" dxfId="3087" priority="14">
      <formula>M46&lt;0</formula>
    </cfRule>
  </conditionalFormatting>
  <conditionalFormatting sqref="F79:F87 H79:H87">
    <cfRule type="expression" dxfId="3086" priority="11">
      <formula>F79&gt;0</formula>
    </cfRule>
    <cfRule type="expression" dxfId="3085" priority="12">
      <formula>F79&lt;0</formula>
    </cfRule>
  </conditionalFormatting>
  <conditionalFormatting sqref="F70:F78">
    <cfRule type="expression" dxfId="3084" priority="9">
      <formula>F70&gt;0</formula>
    </cfRule>
    <cfRule type="expression" dxfId="3083" priority="10">
      <formula>F70&lt;0</formula>
    </cfRule>
  </conditionalFormatting>
  <conditionalFormatting sqref="H70:H78">
    <cfRule type="expression" dxfId="3082" priority="7">
      <formula>H70&gt;0</formula>
    </cfRule>
    <cfRule type="expression" dxfId="3081" priority="8">
      <formula>H70&lt;0</formula>
    </cfRule>
  </conditionalFormatting>
  <conditionalFormatting sqref="J27:K27 J30:K30 J33:K33 J36:K36 J39:K39 J42:K42">
    <cfRule type="expression" dxfId="3080" priority="5">
      <formula>J27&gt;0</formula>
    </cfRule>
    <cfRule type="expression" dxfId="3079" priority="6">
      <formula>J27&lt;0</formula>
    </cfRule>
  </conditionalFormatting>
  <conditionalFormatting sqref="J28:K29 J31:K32 J34:K35 J37:K38 J40:K41">
    <cfRule type="expression" dxfId="3078" priority="3">
      <formula>J28&gt;0</formula>
    </cfRule>
    <cfRule type="expression" dxfId="3077" priority="4">
      <formula>J28&lt;0</formula>
    </cfRule>
  </conditionalFormatting>
  <conditionalFormatting sqref="L27:L42">
    <cfRule type="expression" dxfId="3076" priority="1">
      <formula>L27&gt;0</formula>
    </cfRule>
    <cfRule type="expression" dxfId="307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16.86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16.86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18.545999999999999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18.377400000000002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18.2088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18.040199999999999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17.871600000000001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17.702999999999999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17.534400000000002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17.3658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17.197199999999999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17.028600000000001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16.86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16.691399999999998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16.5228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16.354199999999999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16.185599999999997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16.016999999999999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15.848399999999998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15.6798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15.511200000000001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15.342599999999999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15.173999999999999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4" priority="9">
      <formula>F57&gt;0</formula>
    </cfRule>
    <cfRule type="expression" dxfId="3073" priority="10">
      <formula>F57&lt;0</formula>
    </cfRule>
  </conditionalFormatting>
  <conditionalFormatting sqref="Q7">
    <cfRule type="expression" dxfId="3072" priority="7">
      <formula>Q7&gt;0</formula>
    </cfRule>
    <cfRule type="expression" dxfId="3071" priority="8">
      <formula>Q7&lt;0</formula>
    </cfRule>
  </conditionalFormatting>
  <conditionalFormatting sqref="Q8">
    <cfRule type="expression" dxfId="3070" priority="5">
      <formula>Q8&gt;0</formula>
    </cfRule>
    <cfRule type="expression" dxfId="3069" priority="6">
      <formula>Q8&lt;0</formula>
    </cfRule>
  </conditionalFormatting>
  <conditionalFormatting sqref="F25:F56">
    <cfRule type="expression" dxfId="3068" priority="3">
      <formula>F25&gt;0</formula>
    </cfRule>
    <cfRule type="expression" dxfId="3067" priority="4">
      <formula>F25&lt;0</formula>
    </cfRule>
  </conditionalFormatting>
  <conditionalFormatting sqref="H25:H56">
    <cfRule type="expression" dxfId="3066" priority="1">
      <formula>H25&gt;0</formula>
    </cfRule>
    <cfRule type="expression" dxfId="306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47.8399</v>
      </c>
      <c r="R4" s="425">
        <v>3.0800000000000001E-2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19135.96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-240.72999999999956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-240.72999999999956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-1.2423690527123032E-2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2.7173969845254695E-2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52.623890000000003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52.145491000000007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51.667092000000004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51.188693000000001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50.710294000000005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50.231895000000002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49.753495999999998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1326</v>
      </c>
      <c r="J48" s="39"/>
      <c r="K48" s="39"/>
      <c r="L48" s="39"/>
      <c r="O48" s="81">
        <v>1.03</v>
      </c>
      <c r="P48" s="81">
        <f t="shared" si="10"/>
        <v>49.275097000000002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48.796697999999999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48.318299000000003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47.8399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47.361500999999997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46.883102000000001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46.404702999999998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45.926304000000002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45.447904999999999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44.969505999999996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44.491107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44.012708000000003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43.534309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43.055910000000004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4" priority="35">
      <formula>F60&gt;0</formula>
    </cfRule>
    <cfRule type="expression" dxfId="3063" priority="36">
      <formula>F60&lt;0</formula>
    </cfRule>
  </conditionalFormatting>
  <conditionalFormatting sqref="Q7">
    <cfRule type="expression" dxfId="3062" priority="33">
      <formula>Q7&gt;0</formula>
    </cfRule>
    <cfRule type="expression" dxfId="3061" priority="34">
      <formula>Q7&lt;0</formula>
    </cfRule>
  </conditionalFormatting>
  <conditionalFormatting sqref="Q8">
    <cfRule type="expression" dxfId="3060" priority="31">
      <formula>Q8&gt;0</formula>
    </cfRule>
    <cfRule type="expression" dxfId="3059" priority="32">
      <formula>Q8&lt;0</formula>
    </cfRule>
  </conditionalFormatting>
  <conditionalFormatting sqref="F30:F59">
    <cfRule type="expression" dxfId="3058" priority="29">
      <formula>F30&gt;0</formula>
    </cfRule>
    <cfRule type="expression" dxfId="3057" priority="30">
      <formula>F30&lt;0</formula>
    </cfRule>
  </conditionalFormatting>
  <conditionalFormatting sqref="H30:H59">
    <cfRule type="expression" dxfId="3056" priority="27">
      <formula>H30&gt;0</formula>
    </cfRule>
    <cfRule type="expression" dxfId="3055" priority="28">
      <formula>H30&lt;0</formula>
    </cfRule>
  </conditionalFormatting>
  <conditionalFormatting sqref="Q10">
    <cfRule type="expression" dxfId="3054" priority="25">
      <formula>Q10&gt;0</formula>
    </cfRule>
    <cfRule type="expression" dxfId="3053" priority="26">
      <formula>Q10&lt;0</formula>
    </cfRule>
  </conditionalFormatting>
  <conditionalFormatting sqref="J27:J35">
    <cfRule type="expression" dxfId="3052" priority="23">
      <formula>J27&gt;0</formula>
    </cfRule>
    <cfRule type="expression" dxfId="3051" priority="24">
      <formula>J27&lt;0</formula>
    </cfRule>
  </conditionalFormatting>
  <conditionalFormatting sqref="K27:K38">
    <cfRule type="expression" dxfId="3050" priority="21">
      <formula>K27&gt;0</formula>
    </cfRule>
    <cfRule type="expression" dxfId="3049" priority="22">
      <formula>K27&lt;0</formula>
    </cfRule>
  </conditionalFormatting>
  <conditionalFormatting sqref="L27:L38">
    <cfRule type="expression" dxfId="3048" priority="19">
      <formula>L27&gt;0</formula>
    </cfRule>
    <cfRule type="expression" dxfId="3047" priority="20">
      <formula>L27&lt;0</formula>
    </cfRule>
  </conditionalFormatting>
  <conditionalFormatting sqref="F89:F110">
    <cfRule type="expression" dxfId="3046" priority="17">
      <formula>F89&gt;0</formula>
    </cfRule>
    <cfRule type="expression" dxfId="3045" priority="18">
      <formula>F89&lt;0</formula>
    </cfRule>
  </conditionalFormatting>
  <conditionalFormatting sqref="H89:H110">
    <cfRule type="expression" dxfId="3044" priority="15">
      <formula>H89&gt;0</formula>
    </cfRule>
    <cfRule type="expression" dxfId="3043" priority="16">
      <formula>H89&lt;0</formula>
    </cfRule>
  </conditionalFormatting>
  <conditionalFormatting sqref="J89:J102">
    <cfRule type="expression" dxfId="3042" priority="13">
      <formula>J89&gt;0</formula>
    </cfRule>
    <cfRule type="expression" dxfId="3041" priority="14">
      <formula>J89&lt;0</formula>
    </cfRule>
  </conditionalFormatting>
  <conditionalFormatting sqref="K89:K102">
    <cfRule type="expression" dxfId="3040" priority="11">
      <formula>K89&gt;0</formula>
    </cfRule>
    <cfRule type="expression" dxfId="3039" priority="12">
      <formula>K89&lt;0</formula>
    </cfRule>
  </conditionalFormatting>
  <conditionalFormatting sqref="L89:L102">
    <cfRule type="expression" dxfId="3038" priority="9">
      <formula>L89&gt;0</formula>
    </cfRule>
    <cfRule type="expression" dxfId="3037" priority="10">
      <formula>L89&lt;0</formula>
    </cfRule>
  </conditionalFormatting>
  <conditionalFormatting sqref="F29">
    <cfRule type="expression" dxfId="3036" priority="7">
      <formula>F29&gt;0</formula>
    </cfRule>
    <cfRule type="expression" dxfId="3035" priority="8">
      <formula>F29&lt;0</formula>
    </cfRule>
  </conditionalFormatting>
  <conditionalFormatting sqref="H29">
    <cfRule type="expression" dxfId="3034" priority="5">
      <formula>H29&gt;0</formula>
    </cfRule>
    <cfRule type="expression" dxfId="3033" priority="6">
      <formula>H29&lt;0</formula>
    </cfRule>
  </conditionalFormatting>
  <conditionalFormatting sqref="F25:F28 H25:H28">
    <cfRule type="expression" dxfId="3032" priority="1">
      <formula>F25&gt;0</formula>
    </cfRule>
    <cfRule type="expression" dxfId="303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1223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1228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66.819999999999993</v>
      </c>
      <c r="R4" s="405">
        <v>2.4400000000000002E-2</v>
      </c>
      <c r="T4" s="156" t="s">
        <v>1235</v>
      </c>
      <c r="U4" s="1" t="s">
        <v>1236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6681.9999999999991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2137.4599999999946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1940.2499999999991</v>
      </c>
      <c r="U8" s="405" t="s">
        <v>1233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0.40918437285812181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2.9931158335827601E-2</v>
      </c>
      <c r="R11">
        <v>0.5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Q4/(6.87+7.08)*2</f>
        <v>9.5799283154121859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73.501999999999995</v>
      </c>
    </row>
    <row r="22" spans="1:16" x14ac:dyDescent="0.25">
      <c r="O22" s="81">
        <v>1.0900000000000001</v>
      </c>
      <c r="P22" s="81">
        <f t="shared" ref="P22:P41" si="2">O22*$Q$4</f>
        <v>72.833799999999997</v>
      </c>
    </row>
    <row r="23" spans="1:16" x14ac:dyDescent="0.25">
      <c r="O23" s="81">
        <v>1.08</v>
      </c>
      <c r="P23" s="81">
        <f t="shared" si="2"/>
        <v>72.165599999999998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71.497399999999999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70.8292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70.161000000000001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69.492799999999988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68.82459999999999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68.156399999999991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67.488199999999992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66.819999999999993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66.151799999999994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65.483599999999996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64.815399999999997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64.147199999999998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63.478999999999992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62.810799999999993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62.142599999999995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61.474399999999996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60.806199999999997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60.137999999999998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0" priority="29">
      <formula>F57&gt;0</formula>
    </cfRule>
    <cfRule type="expression" dxfId="3029" priority="30">
      <formula>F57&lt;0</formula>
    </cfRule>
  </conditionalFormatting>
  <conditionalFormatting sqref="Q7">
    <cfRule type="expression" dxfId="3028" priority="27">
      <formula>Q7&gt;0</formula>
    </cfRule>
    <cfRule type="expression" dxfId="3027" priority="28">
      <formula>Q7&lt;0</formula>
    </cfRule>
  </conditionalFormatting>
  <conditionalFormatting sqref="Q8">
    <cfRule type="expression" dxfId="3026" priority="25">
      <formula>Q8&gt;0</formula>
    </cfRule>
    <cfRule type="expression" dxfId="3025" priority="26">
      <formula>Q8&lt;0</formula>
    </cfRule>
  </conditionalFormatting>
  <conditionalFormatting sqref="M58">
    <cfRule type="expression" dxfId="3024" priority="19">
      <formula>M58&gt;0</formula>
    </cfRule>
    <cfRule type="expression" dxfId="3023" priority="20">
      <formula>M58&lt;0</formula>
    </cfRule>
  </conditionalFormatting>
  <conditionalFormatting sqref="F84:F115">
    <cfRule type="expression" dxfId="3022" priority="17">
      <formula>F84&gt;0</formula>
    </cfRule>
    <cfRule type="expression" dxfId="3021" priority="18">
      <formula>F84&lt;0</formula>
    </cfRule>
  </conditionalFormatting>
  <conditionalFormatting sqref="H84:H115">
    <cfRule type="expression" dxfId="3020" priority="15">
      <formula>H84&gt;0</formula>
    </cfRule>
    <cfRule type="expression" dxfId="3019" priority="16">
      <formula>H84&lt;0</formula>
    </cfRule>
  </conditionalFormatting>
  <conditionalFormatting sqref="F25:F56 H25:H56">
    <cfRule type="expression" dxfId="3018" priority="13">
      <formula>F25&gt;0</formula>
    </cfRule>
    <cfRule type="expression" dxfId="3017" priority="14">
      <formula>F25&lt;0</formula>
    </cfRule>
  </conditionalFormatting>
  <conditionalFormatting sqref="J28:J30 K25:K30 J31:K38">
    <cfRule type="expression" dxfId="3016" priority="9">
      <formula>J25&gt;0</formula>
    </cfRule>
    <cfRule type="expression" dxfId="3015" priority="10">
      <formula>J25&lt;0</formula>
    </cfRule>
  </conditionalFormatting>
  <conditionalFormatting sqref="K39:K42">
    <cfRule type="expression" dxfId="3014" priority="7">
      <formula>K39&gt;0</formula>
    </cfRule>
    <cfRule type="expression" dxfId="3013" priority="8">
      <formula>K39&lt;0</formula>
    </cfRule>
  </conditionalFormatting>
  <conditionalFormatting sqref="K43">
    <cfRule type="expression" dxfId="3012" priority="5">
      <formula>K43&gt;0</formula>
    </cfRule>
    <cfRule type="expression" dxfId="3011" priority="6">
      <formula>K43&lt;0</formula>
    </cfRule>
  </conditionalFormatting>
  <conditionalFormatting sqref="K44">
    <cfRule type="expression" dxfId="3010" priority="3">
      <formula>K44&gt;0</formula>
    </cfRule>
    <cfRule type="expression" dxfId="3009" priority="4">
      <formula>K44&lt;0</formula>
    </cfRule>
  </conditionalFormatting>
  <conditionalFormatting sqref="K45">
    <cfRule type="expression" dxfId="3008" priority="1">
      <formula>K45&gt;0</formula>
    </cfRule>
    <cfRule type="expression" dxfId="300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226.24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226.24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248.86400000000003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246.60160000000002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244.33920000000003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242.07680000000002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239.81440000000003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237.55200000000002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235.28960000000001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233.02720000000002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230.76480000000001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228.50240000000002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226.24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223.9776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221.71520000000001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219.4528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217.19040000000001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214.928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212.66559999999998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210.40320000000003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208.14080000000001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205.87840000000003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203.61600000000001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6" priority="21">
      <formula>F47&gt;0</formula>
    </cfRule>
    <cfRule type="expression" dxfId="3005" priority="22">
      <formula>F47&lt;0</formula>
    </cfRule>
  </conditionalFormatting>
  <conditionalFormatting sqref="Q7">
    <cfRule type="expression" dxfId="3004" priority="19">
      <formula>Q7&gt;0</formula>
    </cfRule>
    <cfRule type="expression" dxfId="3003" priority="20">
      <formula>Q7&lt;0</formula>
    </cfRule>
  </conditionalFormatting>
  <conditionalFormatting sqref="Q8">
    <cfRule type="expression" dxfId="3002" priority="17">
      <formula>Q8&gt;0</formula>
    </cfRule>
    <cfRule type="expression" dxfId="3001" priority="18">
      <formula>Q8&lt;0</formula>
    </cfRule>
  </conditionalFormatting>
  <conditionalFormatting sqref="F25:F46">
    <cfRule type="expression" dxfId="3000" priority="15">
      <formula>F25&gt;0</formula>
    </cfRule>
    <cfRule type="expression" dxfId="2999" priority="16">
      <formula>F25&lt;0</formula>
    </cfRule>
  </conditionalFormatting>
  <conditionalFormatting sqref="H25:H46">
    <cfRule type="expression" dxfId="2998" priority="13">
      <formula>H25&gt;0</formula>
    </cfRule>
    <cfRule type="expression" dxfId="2997" priority="14">
      <formula>H25&lt;0</formula>
    </cfRule>
  </conditionalFormatting>
  <conditionalFormatting sqref="F89:F110">
    <cfRule type="expression" dxfId="2996" priority="11">
      <formula>F89&gt;0</formula>
    </cfRule>
    <cfRule type="expression" dxfId="2995" priority="12">
      <formula>F89&lt;0</formula>
    </cfRule>
  </conditionalFormatting>
  <conditionalFormatting sqref="H89:H110">
    <cfRule type="expression" dxfId="2994" priority="9">
      <formula>H89&gt;0</formula>
    </cfRule>
    <cfRule type="expression" dxfId="2993" priority="10">
      <formula>H89&lt;0</formula>
    </cfRule>
  </conditionalFormatting>
  <conditionalFormatting sqref="Q10">
    <cfRule type="expression" dxfId="2992" priority="7">
      <formula>Q10&gt;0</formula>
    </cfRule>
    <cfRule type="expression" dxfId="2991" priority="8">
      <formula>Q10&lt;0</formula>
    </cfRule>
  </conditionalFormatting>
  <conditionalFormatting sqref="J25:J38">
    <cfRule type="expression" dxfId="2990" priority="5">
      <formula>J25&gt;0</formula>
    </cfRule>
    <cfRule type="expression" dxfId="2989" priority="6">
      <formula>J25&lt;0</formula>
    </cfRule>
  </conditionalFormatting>
  <conditionalFormatting sqref="K25:K38">
    <cfRule type="expression" dxfId="2988" priority="3">
      <formula>K25&gt;0</formula>
    </cfRule>
    <cfRule type="expression" dxfId="2987" priority="4">
      <formula>K25&lt;0</formula>
    </cfRule>
  </conditionalFormatting>
  <conditionalFormatting sqref="L25:L38">
    <cfRule type="expression" dxfId="2986" priority="1">
      <formula>L25&gt;0</formula>
    </cfRule>
    <cfRule type="expression" dxfId="298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1330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164.43</v>
      </c>
      <c r="R4" s="425">
        <v>4.6100000000000002E-2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4932.9000000000005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-866.61999999999989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-866.61999999999989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-0.14942960796755592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180.87300000000002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179.22870000000003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177.58440000000002</v>
      </c>
    </row>
    <row r="20" spans="1:16" x14ac:dyDescent="0.25">
      <c r="O20" s="81">
        <v>1.07</v>
      </c>
      <c r="P20" s="81">
        <f t="shared" si="0"/>
        <v>175.94010000000003</v>
      </c>
    </row>
    <row r="21" spans="1:16" x14ac:dyDescent="0.25">
      <c r="O21" s="81">
        <v>1.06</v>
      </c>
      <c r="P21" s="81">
        <f t="shared" si="0"/>
        <v>174.29580000000001</v>
      </c>
    </row>
    <row r="22" spans="1:16" x14ac:dyDescent="0.25">
      <c r="O22" s="81">
        <v>1.05</v>
      </c>
      <c r="P22" s="81">
        <f t="shared" si="0"/>
        <v>172.65150000000003</v>
      </c>
    </row>
    <row r="23" spans="1:16" x14ac:dyDescent="0.25">
      <c r="O23" s="81">
        <v>1.04</v>
      </c>
      <c r="P23" s="81">
        <f t="shared" si="0"/>
        <v>171.00720000000001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169.36290000000002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167.71860000000001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166.07430000000002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164.43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162.78569999999999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161.1414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159.49709999999999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157.8528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156.20849999999999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154.5642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152.91990000000001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151.27560000000003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149.63130000000001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147.98700000000002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4" priority="39">
      <formula>F47&gt;0</formula>
    </cfRule>
    <cfRule type="expression" dxfId="2983" priority="40">
      <formula>F47&lt;0</formula>
    </cfRule>
  </conditionalFormatting>
  <conditionalFormatting sqref="Q7">
    <cfRule type="expression" dxfId="2982" priority="37">
      <formula>Q7&gt;0</formula>
    </cfRule>
    <cfRule type="expression" dxfId="2981" priority="38">
      <formula>Q7&lt;0</formula>
    </cfRule>
  </conditionalFormatting>
  <conditionalFormatting sqref="Q8">
    <cfRule type="expression" dxfId="2980" priority="35">
      <formula>Q8&gt;0</formula>
    </cfRule>
    <cfRule type="expression" dxfId="2979" priority="36">
      <formula>Q8&lt;0</formula>
    </cfRule>
  </conditionalFormatting>
  <conditionalFormatting sqref="F30:F46">
    <cfRule type="expression" dxfId="2978" priority="33">
      <formula>F30&gt;0</formula>
    </cfRule>
    <cfRule type="expression" dxfId="2977" priority="34">
      <formula>F30&lt;0</formula>
    </cfRule>
  </conditionalFormatting>
  <conditionalFormatting sqref="H30:H46">
    <cfRule type="expression" dxfId="2976" priority="31">
      <formula>H30&gt;0</formula>
    </cfRule>
    <cfRule type="expression" dxfId="2975" priority="32">
      <formula>H30&lt;0</formula>
    </cfRule>
  </conditionalFormatting>
  <conditionalFormatting sqref="Q10">
    <cfRule type="expression" dxfId="2974" priority="29">
      <formula>Q10&gt;0</formula>
    </cfRule>
    <cfRule type="expression" dxfId="2973" priority="30">
      <formula>Q10&lt;0</formula>
    </cfRule>
  </conditionalFormatting>
  <conditionalFormatting sqref="J25:J38">
    <cfRule type="expression" dxfId="2972" priority="27">
      <formula>J25&gt;0</formula>
    </cfRule>
    <cfRule type="expression" dxfId="2971" priority="28">
      <formula>J25&lt;0</formula>
    </cfRule>
  </conditionalFormatting>
  <conditionalFormatting sqref="K25:K38">
    <cfRule type="expression" dxfId="2970" priority="25">
      <formula>K25&gt;0</formula>
    </cfRule>
    <cfRule type="expression" dxfId="2969" priority="26">
      <formula>K25&lt;0</formula>
    </cfRule>
  </conditionalFormatting>
  <conditionalFormatting sqref="L25 L38">
    <cfRule type="expression" dxfId="2968" priority="23">
      <formula>L25&gt;0</formula>
    </cfRule>
    <cfRule type="expression" dxfId="2967" priority="24">
      <formula>L25&lt;0</formula>
    </cfRule>
  </conditionalFormatting>
  <conditionalFormatting sqref="F89:F110">
    <cfRule type="expression" dxfId="2966" priority="21">
      <formula>F89&gt;0</formula>
    </cfRule>
    <cfRule type="expression" dxfId="2965" priority="22">
      <formula>F89&lt;0</formula>
    </cfRule>
  </conditionalFormatting>
  <conditionalFormatting sqref="H89:H110">
    <cfRule type="expression" dxfId="2964" priority="19">
      <formula>H89&gt;0</formula>
    </cfRule>
    <cfRule type="expression" dxfId="2963" priority="20">
      <formula>H89&lt;0</formula>
    </cfRule>
  </conditionalFormatting>
  <conditionalFormatting sqref="J89:J102">
    <cfRule type="expression" dxfId="2962" priority="17">
      <formula>J89&gt;0</formula>
    </cfRule>
    <cfRule type="expression" dxfId="2961" priority="18">
      <formula>J89&lt;0</formula>
    </cfRule>
  </conditionalFormatting>
  <conditionalFormatting sqref="K89:K102">
    <cfRule type="expression" dxfId="2960" priority="15">
      <formula>K89&gt;0</formula>
    </cfRule>
    <cfRule type="expression" dxfId="2959" priority="16">
      <formula>K89&lt;0</formula>
    </cfRule>
  </conditionalFormatting>
  <conditionalFormatting sqref="L89:L102">
    <cfRule type="expression" dxfId="2958" priority="13">
      <formula>L89&gt;0</formula>
    </cfRule>
    <cfRule type="expression" dxfId="2957" priority="14">
      <formula>L89&lt;0</formula>
    </cfRule>
  </conditionalFormatting>
  <conditionalFormatting sqref="F25 F29">
    <cfRule type="expression" dxfId="2956" priority="11">
      <formula>F25&gt;0</formula>
    </cfRule>
    <cfRule type="expression" dxfId="2955" priority="12">
      <formula>F25&lt;0</formula>
    </cfRule>
  </conditionalFormatting>
  <conditionalFormatting sqref="H25:H26 H29">
    <cfRule type="expression" dxfId="2954" priority="9">
      <formula>H25&gt;0</formula>
    </cfRule>
    <cfRule type="expression" dxfId="2953" priority="10">
      <formula>H25&lt;0</formula>
    </cfRule>
  </conditionalFormatting>
  <conditionalFormatting sqref="F26">
    <cfRule type="expression" dxfId="2952" priority="7">
      <formula>F26&gt;0</formula>
    </cfRule>
    <cfRule type="expression" dxfId="2951" priority="8">
      <formula>F26&lt;0</formula>
    </cfRule>
  </conditionalFormatting>
  <conditionalFormatting sqref="F27:F28">
    <cfRule type="expression" dxfId="2950" priority="3">
      <formula>F27&gt;0</formula>
    </cfRule>
    <cfRule type="expression" dxfId="2949" priority="4">
      <formula>F27&lt;0</formula>
    </cfRule>
  </conditionalFormatting>
  <conditionalFormatting sqref="H27:H28">
    <cfRule type="expression" dxfId="2948" priority="1">
      <formula>H27&gt;0</formula>
    </cfRule>
    <cfRule type="expression" dxfId="294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15.51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15.51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17.061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16.905900000000003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16.750800000000002</v>
      </c>
    </row>
    <row r="20" spans="1:16" x14ac:dyDescent="0.25">
      <c r="O20" s="81">
        <v>1.07</v>
      </c>
      <c r="P20" s="81">
        <f t="shared" si="0"/>
        <v>16.595700000000001</v>
      </c>
    </row>
    <row r="21" spans="1:16" x14ac:dyDescent="0.25">
      <c r="O21" s="81">
        <v>1.06</v>
      </c>
      <c r="P21" s="81">
        <f t="shared" si="0"/>
        <v>16.4406</v>
      </c>
    </row>
    <row r="22" spans="1:16" x14ac:dyDescent="0.25">
      <c r="O22" s="81">
        <v>1.05</v>
      </c>
      <c r="P22" s="81">
        <f t="shared" si="0"/>
        <v>16.285499999999999</v>
      </c>
    </row>
    <row r="23" spans="1:16" x14ac:dyDescent="0.25">
      <c r="O23" s="81">
        <v>1.04</v>
      </c>
      <c r="P23" s="81">
        <f t="shared" si="0"/>
        <v>16.130400000000002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15.975300000000001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15.8202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15.665100000000001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15.354899999999999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15.1998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15.044699999999999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14.8896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14.734499999999999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14.5794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14.424300000000001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14.2692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14.114100000000001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13.959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6" priority="35">
      <formula>F47&gt;0</formula>
    </cfRule>
    <cfRule type="expression" dxfId="2945" priority="36">
      <formula>F47&lt;0</formula>
    </cfRule>
  </conditionalFormatting>
  <conditionalFormatting sqref="Q7">
    <cfRule type="expression" dxfId="2944" priority="33">
      <formula>Q7&gt;0</formula>
    </cfRule>
    <cfRule type="expression" dxfId="2943" priority="34">
      <formula>Q7&lt;0</formula>
    </cfRule>
  </conditionalFormatting>
  <conditionalFormatting sqref="Q8">
    <cfRule type="expression" dxfId="2942" priority="31">
      <formula>Q8&gt;0</formula>
    </cfRule>
    <cfRule type="expression" dxfId="2941" priority="32">
      <formula>Q8&lt;0</formula>
    </cfRule>
  </conditionalFormatting>
  <conditionalFormatting sqref="F30:F46">
    <cfRule type="expression" dxfId="2940" priority="29">
      <formula>F30&gt;0</formula>
    </cfRule>
    <cfRule type="expression" dxfId="2939" priority="30">
      <formula>F30&lt;0</formula>
    </cfRule>
  </conditionalFormatting>
  <conditionalFormatting sqref="H30:H46">
    <cfRule type="expression" dxfId="2938" priority="27">
      <formula>H30&gt;0</formula>
    </cfRule>
    <cfRule type="expression" dxfId="2937" priority="28">
      <formula>H30&lt;0</formula>
    </cfRule>
  </conditionalFormatting>
  <conditionalFormatting sqref="Q10">
    <cfRule type="expression" dxfId="2936" priority="25">
      <formula>Q10&gt;0</formula>
    </cfRule>
    <cfRule type="expression" dxfId="2935" priority="26">
      <formula>Q10&lt;0</formula>
    </cfRule>
  </conditionalFormatting>
  <conditionalFormatting sqref="J25:J38">
    <cfRule type="expression" dxfId="2934" priority="23">
      <formula>J25&gt;0</formula>
    </cfRule>
    <cfRule type="expression" dxfId="2933" priority="24">
      <formula>J25&lt;0</formula>
    </cfRule>
  </conditionalFormatting>
  <conditionalFormatting sqref="K25:K38">
    <cfRule type="expression" dxfId="2932" priority="21">
      <formula>K25&gt;0</formula>
    </cfRule>
    <cfRule type="expression" dxfId="2931" priority="22">
      <formula>K25&lt;0</formula>
    </cfRule>
  </conditionalFormatting>
  <conditionalFormatting sqref="L25 L38">
    <cfRule type="expression" dxfId="2930" priority="19">
      <formula>L25&gt;0</formula>
    </cfRule>
    <cfRule type="expression" dxfId="2929" priority="20">
      <formula>L25&lt;0</formula>
    </cfRule>
  </conditionalFormatting>
  <conditionalFormatting sqref="F89:F110">
    <cfRule type="expression" dxfId="2928" priority="17">
      <formula>F89&gt;0</formula>
    </cfRule>
    <cfRule type="expression" dxfId="2927" priority="18">
      <formula>F89&lt;0</formula>
    </cfRule>
  </conditionalFormatting>
  <conditionalFormatting sqref="H89:H110">
    <cfRule type="expression" dxfId="2926" priority="15">
      <formula>H89&gt;0</formula>
    </cfRule>
    <cfRule type="expression" dxfId="2925" priority="16">
      <formula>H89&lt;0</formula>
    </cfRule>
  </conditionalFormatting>
  <conditionalFormatting sqref="J89:J102">
    <cfRule type="expression" dxfId="2924" priority="13">
      <formula>J89&gt;0</formula>
    </cfRule>
    <cfRule type="expression" dxfId="2923" priority="14">
      <formula>J89&lt;0</formula>
    </cfRule>
  </conditionalFormatting>
  <conditionalFormatting sqref="K89:K102">
    <cfRule type="expression" dxfId="2922" priority="11">
      <formula>K89&gt;0</formula>
    </cfRule>
    <cfRule type="expression" dxfId="2921" priority="12">
      <formula>K89&lt;0</formula>
    </cfRule>
  </conditionalFormatting>
  <conditionalFormatting sqref="L89:L102">
    <cfRule type="expression" dxfId="2920" priority="9">
      <formula>L89&gt;0</formula>
    </cfRule>
    <cfRule type="expression" dxfId="2919" priority="10">
      <formula>L89&lt;0</formula>
    </cfRule>
  </conditionalFormatting>
  <conditionalFormatting sqref="F29 F25:F26">
    <cfRule type="expression" dxfId="2918" priority="7">
      <formula>F25&gt;0</formula>
    </cfRule>
    <cfRule type="expression" dxfId="2917" priority="8">
      <formula>F25&lt;0</formula>
    </cfRule>
  </conditionalFormatting>
  <conditionalFormatting sqref="H29 H25:H27">
    <cfRule type="expression" dxfId="2916" priority="5">
      <formula>H25&gt;0</formula>
    </cfRule>
    <cfRule type="expression" dxfId="2915" priority="6">
      <formula>H25&lt;0</formula>
    </cfRule>
  </conditionalFormatting>
  <conditionalFormatting sqref="F27:F28">
    <cfRule type="expression" dxfId="2914" priority="3">
      <formula>F27&gt;0</formula>
    </cfRule>
    <cfRule type="expression" dxfId="2913" priority="4">
      <formula>F27&lt;0</formula>
    </cfRule>
  </conditionalFormatting>
  <conditionalFormatting sqref="H28">
    <cfRule type="expression" dxfId="2912" priority="1">
      <formula>H28&gt;0</formula>
    </cfRule>
    <cfRule type="expression" dxfId="29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23.0899</v>
      </c>
      <c r="R4" s="425">
        <v>2.6700000000000002E-2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4617.9799999999996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-328.02000000000044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-328.02000000000044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-6.6320258794985931E-2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5.2477045454545452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25.398890000000002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25.167991000000001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24.937092000000003</v>
      </c>
    </row>
    <row r="20" spans="1:16" x14ac:dyDescent="0.25">
      <c r="O20" s="81">
        <v>1.07</v>
      </c>
      <c r="P20" s="81">
        <f t="shared" si="0"/>
        <v>24.706193000000003</v>
      </c>
    </row>
    <row r="21" spans="1:16" x14ac:dyDescent="0.25">
      <c r="O21" s="81">
        <v>1.06</v>
      </c>
      <c r="P21" s="81">
        <f t="shared" si="0"/>
        <v>24.475294000000002</v>
      </c>
    </row>
    <row r="22" spans="1:16" x14ac:dyDescent="0.25">
      <c r="O22" s="81">
        <v>1.05</v>
      </c>
      <c r="P22" s="81">
        <f t="shared" si="0"/>
        <v>24.244395000000001</v>
      </c>
    </row>
    <row r="23" spans="1:16" x14ac:dyDescent="0.25">
      <c r="O23" s="81">
        <v>1.04</v>
      </c>
      <c r="P23" s="81">
        <f t="shared" si="0"/>
        <v>24.013496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23.782596999999999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23.551698000000002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23.320799000000001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23.0899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22.859000999999999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22.628101999999998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22.397203000000001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22.166304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21.935404999999999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21.704505999999999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21.473607000000001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21.242708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21.011809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20.780910000000002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0" priority="43">
      <formula>F54&gt;0</formula>
    </cfRule>
    <cfRule type="expression" dxfId="2909" priority="44">
      <formula>F54&lt;0</formula>
    </cfRule>
  </conditionalFormatting>
  <conditionalFormatting sqref="Q7">
    <cfRule type="expression" dxfId="2908" priority="41">
      <formula>Q7&gt;0</formula>
    </cfRule>
    <cfRule type="expression" dxfId="2907" priority="42">
      <formula>Q7&lt;0</formula>
    </cfRule>
  </conditionalFormatting>
  <conditionalFormatting sqref="Q8">
    <cfRule type="expression" dxfId="2906" priority="39">
      <formula>Q8&gt;0</formula>
    </cfRule>
    <cfRule type="expression" dxfId="2905" priority="40">
      <formula>Q8&lt;0</formula>
    </cfRule>
  </conditionalFormatting>
  <conditionalFormatting sqref="F33:F36 F38:F53">
    <cfRule type="expression" dxfId="2904" priority="37">
      <formula>F33&gt;0</formula>
    </cfRule>
    <cfRule type="expression" dxfId="2903" priority="38">
      <formula>F33&lt;0</formula>
    </cfRule>
  </conditionalFormatting>
  <conditionalFormatting sqref="H33:H36 H38:H53">
    <cfRule type="expression" dxfId="2902" priority="35">
      <formula>H33&gt;0</formula>
    </cfRule>
    <cfRule type="expression" dxfId="2901" priority="36">
      <formula>H33&lt;0</formula>
    </cfRule>
  </conditionalFormatting>
  <conditionalFormatting sqref="Q10">
    <cfRule type="expression" dxfId="2900" priority="33">
      <formula>Q10&gt;0</formula>
    </cfRule>
    <cfRule type="expression" dxfId="2899" priority="34">
      <formula>Q10&lt;0</formula>
    </cfRule>
  </conditionalFormatting>
  <conditionalFormatting sqref="J25:J37">
    <cfRule type="expression" dxfId="2898" priority="31">
      <formula>J25&gt;0</formula>
    </cfRule>
    <cfRule type="expression" dxfId="2897" priority="32">
      <formula>J25&lt;0</formula>
    </cfRule>
  </conditionalFormatting>
  <conditionalFormatting sqref="K25:K38">
    <cfRule type="expression" dxfId="2896" priority="29">
      <formula>K25&gt;0</formula>
    </cfRule>
    <cfRule type="expression" dxfId="2895" priority="30">
      <formula>K25&lt;0</formula>
    </cfRule>
  </conditionalFormatting>
  <conditionalFormatting sqref="L25">
    <cfRule type="expression" dxfId="2894" priority="27">
      <formula>L25&gt;0</formula>
    </cfRule>
    <cfRule type="expression" dxfId="2893" priority="28">
      <formula>L25&lt;0</formula>
    </cfRule>
  </conditionalFormatting>
  <conditionalFormatting sqref="F89:F110">
    <cfRule type="expression" dxfId="2892" priority="25">
      <formula>F89&gt;0</formula>
    </cfRule>
    <cfRule type="expression" dxfId="2891" priority="26">
      <formula>F89&lt;0</formula>
    </cfRule>
  </conditionalFormatting>
  <conditionalFormatting sqref="H89:H110">
    <cfRule type="expression" dxfId="2890" priority="23">
      <formula>H89&gt;0</formula>
    </cfRule>
    <cfRule type="expression" dxfId="2889" priority="24">
      <formula>H89&lt;0</formula>
    </cfRule>
  </conditionalFormatting>
  <conditionalFormatting sqref="J89:J102">
    <cfRule type="expression" dxfId="2888" priority="21">
      <formula>J89&gt;0</formula>
    </cfRule>
    <cfRule type="expression" dxfId="2887" priority="22">
      <formula>J89&lt;0</formula>
    </cfRule>
  </conditionalFormatting>
  <conditionalFormatting sqref="K89:K102">
    <cfRule type="expression" dxfId="2886" priority="19">
      <formula>K89&gt;0</formula>
    </cfRule>
    <cfRule type="expression" dxfId="2885" priority="20">
      <formula>K89&lt;0</formula>
    </cfRule>
  </conditionalFormatting>
  <conditionalFormatting sqref="L89:L102">
    <cfRule type="expression" dxfId="2884" priority="17">
      <formula>L89&gt;0</formula>
    </cfRule>
    <cfRule type="expression" dxfId="2883" priority="18">
      <formula>L89&lt;0</formula>
    </cfRule>
  </conditionalFormatting>
  <conditionalFormatting sqref="F29:F32">
    <cfRule type="expression" dxfId="2882" priority="15">
      <formula>F29&gt;0</formula>
    </cfRule>
    <cfRule type="expression" dxfId="2881" priority="16">
      <formula>F29&lt;0</formula>
    </cfRule>
  </conditionalFormatting>
  <conditionalFormatting sqref="H29:H32">
    <cfRule type="expression" dxfId="2880" priority="13">
      <formula>H29&gt;0</formula>
    </cfRule>
    <cfRule type="expression" dxfId="2879" priority="14">
      <formula>H29&lt;0</formula>
    </cfRule>
  </conditionalFormatting>
  <conditionalFormatting sqref="F25:F28">
    <cfRule type="expression" dxfId="2878" priority="11">
      <formula>F25&gt;0</formula>
    </cfRule>
    <cfRule type="expression" dxfId="2877" priority="12">
      <formula>F25&lt;0</formula>
    </cfRule>
  </conditionalFormatting>
  <conditionalFormatting sqref="H25:H28">
    <cfRule type="expression" dxfId="2876" priority="9">
      <formula>H25&gt;0</formula>
    </cfRule>
    <cfRule type="expression" dxfId="2875" priority="10">
      <formula>H25&lt;0</formula>
    </cfRule>
  </conditionalFormatting>
  <conditionalFormatting sqref="F37">
    <cfRule type="expression" dxfId="2874" priority="7">
      <formula>F37&gt;0</formula>
    </cfRule>
    <cfRule type="expression" dxfId="2873" priority="8">
      <formula>F37&lt;0</formula>
    </cfRule>
  </conditionalFormatting>
  <conditionalFormatting sqref="H37">
    <cfRule type="expression" dxfId="2872" priority="5">
      <formula>H37&gt;0</formula>
    </cfRule>
    <cfRule type="expression" dxfId="2871" priority="6">
      <formula>H37&lt;0</formula>
    </cfRule>
  </conditionalFormatting>
  <conditionalFormatting sqref="J49">
    <cfRule type="expression" dxfId="2870" priority="3">
      <formula>J49&gt;0</formula>
    </cfRule>
    <cfRule type="expression" dxfId="2869" priority="4">
      <formula>J49&lt;0</formula>
    </cfRule>
  </conditionalFormatting>
  <conditionalFormatting sqref="J38:J48">
    <cfRule type="expression" dxfId="2868" priority="1">
      <formula>J38&gt;0</formula>
    </cfRule>
    <cfRule type="expression" dxfId="286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51.279899999999998</v>
      </c>
      <c r="R4" s="425">
        <v>3.9300000000000002E-2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5127.99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-300.15000000000055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-300.15000000000055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-5.5295183985674748E-2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2.2527345022123679E-2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56.407890000000002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55.895091000000001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55.382292</v>
      </c>
    </row>
    <row r="20" spans="1:16" x14ac:dyDescent="0.25">
      <c r="O20" s="81">
        <v>1.07</v>
      </c>
      <c r="P20" s="81">
        <f t="shared" si="0"/>
        <v>54.869492999999999</v>
      </c>
    </row>
    <row r="21" spans="1:16" x14ac:dyDescent="0.25">
      <c r="O21" s="81">
        <v>1.06</v>
      </c>
      <c r="P21" s="81">
        <f t="shared" si="0"/>
        <v>54.356693999999997</v>
      </c>
    </row>
    <row r="22" spans="1:16" x14ac:dyDescent="0.25">
      <c r="O22" s="81">
        <v>1.05</v>
      </c>
      <c r="P22" s="81">
        <f t="shared" si="0"/>
        <v>53.843895000000003</v>
      </c>
    </row>
    <row r="23" spans="1:16" x14ac:dyDescent="0.25">
      <c r="O23" s="81">
        <v>1.04</v>
      </c>
      <c r="P23" s="81">
        <f t="shared" si="0"/>
        <v>53.331096000000002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52.818297000000001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52.305498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51.792698999999999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51.279899999999998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50.767100999999997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50.254301999999996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49.741502999999994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49.228703999999993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48.715904999999992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48.203105999999998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47.690306999999997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47.177508000000003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46.664709000000002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46.151910000000001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6" priority="35">
      <formula>F47&gt;0</formula>
    </cfRule>
    <cfRule type="expression" dxfId="2865" priority="36">
      <formula>F47&lt;0</formula>
    </cfRule>
  </conditionalFormatting>
  <conditionalFormatting sqref="Q7">
    <cfRule type="expression" dxfId="2864" priority="33">
      <formula>Q7&gt;0</formula>
    </cfRule>
    <cfRule type="expression" dxfId="2863" priority="34">
      <formula>Q7&lt;0</formula>
    </cfRule>
  </conditionalFormatting>
  <conditionalFormatting sqref="Q8">
    <cfRule type="expression" dxfId="2862" priority="31">
      <formula>Q8&gt;0</formula>
    </cfRule>
    <cfRule type="expression" dxfId="2861" priority="32">
      <formula>Q8&lt;0</formula>
    </cfRule>
  </conditionalFormatting>
  <conditionalFormatting sqref="F30:F46">
    <cfRule type="expression" dxfId="2860" priority="29">
      <formula>F30&gt;0</formula>
    </cfRule>
    <cfRule type="expression" dxfId="2859" priority="30">
      <formula>F30&lt;0</formula>
    </cfRule>
  </conditionalFormatting>
  <conditionalFormatting sqref="H30:H46">
    <cfRule type="expression" dxfId="2858" priority="27">
      <formula>H30&gt;0</formula>
    </cfRule>
    <cfRule type="expression" dxfId="2857" priority="28">
      <formula>H30&lt;0</formula>
    </cfRule>
  </conditionalFormatting>
  <conditionalFormatting sqref="Q10">
    <cfRule type="expression" dxfId="2856" priority="25">
      <formula>Q10&gt;0</formula>
    </cfRule>
    <cfRule type="expression" dxfId="2855" priority="26">
      <formula>Q10&lt;0</formula>
    </cfRule>
  </conditionalFormatting>
  <conditionalFormatting sqref="J25:J38">
    <cfRule type="expression" dxfId="2854" priority="23">
      <formula>J25&gt;0</formula>
    </cfRule>
    <cfRule type="expression" dxfId="2853" priority="24">
      <formula>J25&lt;0</formula>
    </cfRule>
  </conditionalFormatting>
  <conditionalFormatting sqref="K25:K38">
    <cfRule type="expression" dxfId="2852" priority="21">
      <formula>K25&gt;0</formula>
    </cfRule>
    <cfRule type="expression" dxfId="2851" priority="22">
      <formula>K25&lt;0</formula>
    </cfRule>
  </conditionalFormatting>
  <conditionalFormatting sqref="L25 L38">
    <cfRule type="expression" dxfId="2850" priority="19">
      <formula>L25&gt;0</formula>
    </cfRule>
    <cfRule type="expression" dxfId="2849" priority="20">
      <formula>L25&lt;0</formula>
    </cfRule>
  </conditionalFormatting>
  <conditionalFormatting sqref="F89:F110">
    <cfRule type="expression" dxfId="2848" priority="17">
      <formula>F89&gt;0</formula>
    </cfRule>
    <cfRule type="expression" dxfId="2847" priority="18">
      <formula>F89&lt;0</formula>
    </cfRule>
  </conditionalFormatting>
  <conditionalFormatting sqref="H89:H110">
    <cfRule type="expression" dxfId="2846" priority="15">
      <formula>H89&gt;0</formula>
    </cfRule>
    <cfRule type="expression" dxfId="2845" priority="16">
      <formula>H89&lt;0</formula>
    </cfRule>
  </conditionalFormatting>
  <conditionalFormatting sqref="J89:J102">
    <cfRule type="expression" dxfId="2844" priority="13">
      <formula>J89&gt;0</formula>
    </cfRule>
    <cfRule type="expression" dxfId="2843" priority="14">
      <formula>J89&lt;0</formula>
    </cfRule>
  </conditionalFormatting>
  <conditionalFormatting sqref="K89:K102">
    <cfRule type="expression" dxfId="2842" priority="11">
      <formula>K89&gt;0</formula>
    </cfRule>
    <cfRule type="expression" dxfId="2841" priority="12">
      <formula>K89&lt;0</formula>
    </cfRule>
  </conditionalFormatting>
  <conditionalFormatting sqref="L89:L102">
    <cfRule type="expression" dxfId="2840" priority="9">
      <formula>L89&gt;0</formula>
    </cfRule>
    <cfRule type="expression" dxfId="2839" priority="10">
      <formula>L89&lt;0</formula>
    </cfRule>
  </conditionalFormatting>
  <conditionalFormatting sqref="F29 F25:F27">
    <cfRule type="expression" dxfId="2838" priority="7">
      <formula>F25&gt;0</formula>
    </cfRule>
    <cfRule type="expression" dxfId="2837" priority="8">
      <formula>F25&lt;0</formula>
    </cfRule>
  </conditionalFormatting>
  <conditionalFormatting sqref="H29 H25:H27">
    <cfRule type="expression" dxfId="2836" priority="5">
      <formula>H25&gt;0</formula>
    </cfRule>
    <cfRule type="expression" dxfId="2835" priority="6">
      <formula>H25&lt;0</formula>
    </cfRule>
  </conditionalFormatting>
  <conditionalFormatting sqref="F28">
    <cfRule type="expression" dxfId="2834" priority="3">
      <formula>F28&gt;0</formula>
    </cfRule>
    <cfRule type="expression" dxfId="2833" priority="4">
      <formula>F28&lt;0</formula>
    </cfRule>
  </conditionalFormatting>
  <conditionalFormatting sqref="H28">
    <cfRule type="expression" dxfId="2832" priority="1">
      <formula>H28&gt;0</formula>
    </cfRule>
    <cfRule type="expression" dxfId="28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93.919899999999998</v>
      </c>
      <c r="R4" s="425">
        <v>4.3900000000000002E-2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9391.99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-553.01000000000022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-553.01000000000022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-5.5606837606837628E-2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9.3696862965143707E-3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21.345431818181815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103.31189000000001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102.372691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101.433492</v>
      </c>
    </row>
    <row r="20" spans="1:16" x14ac:dyDescent="0.25">
      <c r="O20" s="81">
        <v>1.07</v>
      </c>
      <c r="P20" s="81">
        <f t="shared" si="0"/>
        <v>100.494293</v>
      </c>
    </row>
    <row r="21" spans="1:16" x14ac:dyDescent="0.25">
      <c r="O21" s="81">
        <v>1.06</v>
      </c>
      <c r="P21" s="81">
        <f t="shared" si="0"/>
        <v>99.555093999999997</v>
      </c>
    </row>
    <row r="22" spans="1:16" x14ac:dyDescent="0.25">
      <c r="O22" s="81">
        <v>1.05</v>
      </c>
      <c r="P22" s="81">
        <f t="shared" si="0"/>
        <v>98.615895000000009</v>
      </c>
    </row>
    <row r="23" spans="1:16" x14ac:dyDescent="0.25">
      <c r="O23" s="81">
        <v>1.04</v>
      </c>
      <c r="P23" s="81">
        <f t="shared" si="0"/>
        <v>97.676696000000007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96.737497000000005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95.798298000000003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94.859099000000001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93.919899999999998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92.980700999999996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92.041501999999994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91.102302999999992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90.16310399999999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89.223904999999988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88.284706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87.345506999999998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86.406307999999996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85.467109000000008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84.527910000000006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0" priority="43">
      <formula>F54&gt;0</formula>
    </cfRule>
    <cfRule type="expression" dxfId="2829" priority="44">
      <formula>F54&lt;0</formula>
    </cfRule>
  </conditionalFormatting>
  <conditionalFormatting sqref="Q7">
    <cfRule type="expression" dxfId="2828" priority="41">
      <formula>Q7&gt;0</formula>
    </cfRule>
    <cfRule type="expression" dxfId="2827" priority="42">
      <formula>Q7&lt;0</formula>
    </cfRule>
  </conditionalFormatting>
  <conditionalFormatting sqref="Q8">
    <cfRule type="expression" dxfId="2826" priority="39">
      <formula>Q8&gt;0</formula>
    </cfRule>
    <cfRule type="expression" dxfId="2825" priority="40">
      <formula>Q8&lt;0</formula>
    </cfRule>
  </conditionalFormatting>
  <conditionalFormatting sqref="F33:F36 F38:F53">
    <cfRule type="expression" dxfId="2824" priority="37">
      <formula>F33&gt;0</formula>
    </cfRule>
    <cfRule type="expression" dxfId="2823" priority="38">
      <formula>F33&lt;0</formula>
    </cfRule>
  </conditionalFormatting>
  <conditionalFormatting sqref="H33:H36 H38:H53">
    <cfRule type="expression" dxfId="2822" priority="35">
      <formula>H33&gt;0</formula>
    </cfRule>
    <cfRule type="expression" dxfId="2821" priority="36">
      <formula>H33&lt;0</formula>
    </cfRule>
  </conditionalFormatting>
  <conditionalFormatting sqref="Q10">
    <cfRule type="expression" dxfId="2820" priority="33">
      <formula>Q10&gt;0</formula>
    </cfRule>
    <cfRule type="expression" dxfId="2819" priority="34">
      <formula>Q10&lt;0</formula>
    </cfRule>
  </conditionalFormatting>
  <conditionalFormatting sqref="J25:J37">
    <cfRule type="expression" dxfId="2818" priority="31">
      <formula>J25&gt;0</formula>
    </cfRule>
    <cfRule type="expression" dxfId="2817" priority="32">
      <formula>J25&lt;0</formula>
    </cfRule>
  </conditionalFormatting>
  <conditionalFormatting sqref="K25:K38">
    <cfRule type="expression" dxfId="2816" priority="29">
      <formula>K25&gt;0</formula>
    </cfRule>
    <cfRule type="expression" dxfId="2815" priority="30">
      <formula>K25&lt;0</formula>
    </cfRule>
  </conditionalFormatting>
  <conditionalFormatting sqref="L25">
    <cfRule type="expression" dxfId="2814" priority="27">
      <formula>L25&gt;0</formula>
    </cfRule>
    <cfRule type="expression" dxfId="2813" priority="28">
      <formula>L25&lt;0</formula>
    </cfRule>
  </conditionalFormatting>
  <conditionalFormatting sqref="F89:F110">
    <cfRule type="expression" dxfId="2812" priority="25">
      <formula>F89&gt;0</formula>
    </cfRule>
    <cfRule type="expression" dxfId="2811" priority="26">
      <formula>F89&lt;0</formula>
    </cfRule>
  </conditionalFormatting>
  <conditionalFormatting sqref="H89:H110">
    <cfRule type="expression" dxfId="2810" priority="23">
      <formula>H89&gt;0</formula>
    </cfRule>
    <cfRule type="expression" dxfId="2809" priority="24">
      <formula>H89&lt;0</formula>
    </cfRule>
  </conditionalFormatting>
  <conditionalFormatting sqref="J89:J102">
    <cfRule type="expression" dxfId="2808" priority="21">
      <formula>J89&gt;0</formula>
    </cfRule>
    <cfRule type="expression" dxfId="2807" priority="22">
      <formula>J89&lt;0</formula>
    </cfRule>
  </conditionalFormatting>
  <conditionalFormatting sqref="K89:K102">
    <cfRule type="expression" dxfId="2806" priority="19">
      <formula>K89&gt;0</formula>
    </cfRule>
    <cfRule type="expression" dxfId="2805" priority="20">
      <formula>K89&lt;0</formula>
    </cfRule>
  </conditionalFormatting>
  <conditionalFormatting sqref="L89:L102">
    <cfRule type="expression" dxfId="2804" priority="17">
      <formula>L89&gt;0</formula>
    </cfRule>
    <cfRule type="expression" dxfId="2803" priority="18">
      <formula>L89&lt;0</formula>
    </cfRule>
  </conditionalFormatting>
  <conditionalFormatting sqref="F29:F32">
    <cfRule type="expression" dxfId="2802" priority="15">
      <formula>F29&gt;0</formula>
    </cfRule>
    <cfRule type="expression" dxfId="2801" priority="16">
      <formula>F29&lt;0</formula>
    </cfRule>
  </conditionalFormatting>
  <conditionalFormatting sqref="H29:H32">
    <cfRule type="expression" dxfId="2800" priority="13">
      <formula>H29&gt;0</formula>
    </cfRule>
    <cfRule type="expression" dxfId="2799" priority="14">
      <formula>H29&lt;0</formula>
    </cfRule>
  </conditionalFormatting>
  <conditionalFormatting sqref="F25:F28">
    <cfRule type="expression" dxfId="2798" priority="11">
      <formula>F25&gt;0</formula>
    </cfRule>
    <cfRule type="expression" dxfId="2797" priority="12">
      <formula>F25&lt;0</formula>
    </cfRule>
  </conditionalFormatting>
  <conditionalFormatting sqref="H25:H28">
    <cfRule type="expression" dxfId="2796" priority="9">
      <formula>H25&gt;0</formula>
    </cfRule>
    <cfRule type="expression" dxfId="2795" priority="10">
      <formula>H25&lt;0</formula>
    </cfRule>
  </conditionalFormatting>
  <conditionalFormatting sqref="F37">
    <cfRule type="expression" dxfId="2794" priority="7">
      <formula>F37&gt;0</formula>
    </cfRule>
    <cfRule type="expression" dxfId="2793" priority="8">
      <formula>F37&lt;0</formula>
    </cfRule>
  </conditionalFormatting>
  <conditionalFormatting sqref="H37">
    <cfRule type="expression" dxfId="2792" priority="5">
      <formula>H37&gt;0</formula>
    </cfRule>
    <cfRule type="expression" dxfId="2791" priority="6">
      <formula>H37&lt;0</formula>
    </cfRule>
  </conditionalFormatting>
  <conditionalFormatting sqref="J49">
    <cfRule type="expression" dxfId="2790" priority="3">
      <formula>J49&gt;0</formula>
    </cfRule>
    <cfRule type="expression" dxfId="2789" priority="4">
      <formula>J49&lt;0</formula>
    </cfRule>
  </conditionalFormatting>
  <conditionalFormatting sqref="J38:J48">
    <cfRule type="expression" dxfId="2788" priority="1">
      <formula>J38&gt;0</formula>
    </cfRule>
    <cfRule type="expression" dxfId="27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39.47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39.47</v>
      </c>
      <c r="R4" s="425">
        <v>1.2999999999999999E-3</v>
      </c>
      <c r="T4" s="694"/>
      <c r="U4" s="30"/>
    </row>
    <row r="5" spans="1:21" x14ac:dyDescent="0.25">
      <c r="B5" s="368" t="s">
        <v>1331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1.254117050924753E-3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43.417000000000002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43.022300000000001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42.627600000000001</v>
      </c>
    </row>
    <row r="20" spans="1:16" x14ac:dyDescent="0.25">
      <c r="O20" s="81">
        <v>1.07</v>
      </c>
      <c r="P20" s="81">
        <f t="shared" si="0"/>
        <v>42.232900000000001</v>
      </c>
    </row>
    <row r="21" spans="1:16" x14ac:dyDescent="0.25">
      <c r="O21" s="81">
        <v>1.06</v>
      </c>
      <c r="P21" s="81">
        <f t="shared" si="0"/>
        <v>41.838200000000001</v>
      </c>
    </row>
    <row r="22" spans="1:16" x14ac:dyDescent="0.25">
      <c r="O22" s="81">
        <v>1.05</v>
      </c>
      <c r="P22" s="81">
        <f t="shared" si="0"/>
        <v>41.4435</v>
      </c>
    </row>
    <row r="23" spans="1:16" x14ac:dyDescent="0.25">
      <c r="O23" s="81">
        <v>1.04</v>
      </c>
      <c r="P23" s="81">
        <f t="shared" si="0"/>
        <v>41.0488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40.6541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40.259399999999999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39.864699999999999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39.47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39.075299999999999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38.680599999999998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38.285899999999998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37.891199999999998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37.496499999999997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37.101799999999997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36.707100000000004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36.312400000000004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35.917700000000004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35.523000000000003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6" priority="35">
      <formula>F47&gt;0</formula>
    </cfRule>
    <cfRule type="expression" dxfId="2785" priority="36">
      <formula>F47&lt;0</formula>
    </cfRule>
  </conditionalFormatting>
  <conditionalFormatting sqref="Q7">
    <cfRule type="expression" dxfId="2784" priority="33">
      <formula>Q7&gt;0</formula>
    </cfRule>
    <cfRule type="expression" dxfId="2783" priority="34">
      <formula>Q7&lt;0</formula>
    </cfRule>
  </conditionalFormatting>
  <conditionalFormatting sqref="Q8">
    <cfRule type="expression" dxfId="2782" priority="31">
      <formula>Q8&gt;0</formula>
    </cfRule>
    <cfRule type="expression" dxfId="2781" priority="32">
      <formula>Q8&lt;0</formula>
    </cfRule>
  </conditionalFormatting>
  <conditionalFormatting sqref="F30:F46">
    <cfRule type="expression" dxfId="2780" priority="29">
      <formula>F30&gt;0</formula>
    </cfRule>
    <cfRule type="expression" dxfId="2779" priority="30">
      <formula>F30&lt;0</formula>
    </cfRule>
  </conditionalFormatting>
  <conditionalFormatting sqref="H30:H46">
    <cfRule type="expression" dxfId="2778" priority="27">
      <formula>H30&gt;0</formula>
    </cfRule>
    <cfRule type="expression" dxfId="2777" priority="28">
      <formula>H30&lt;0</formula>
    </cfRule>
  </conditionalFormatting>
  <conditionalFormatting sqref="Q10">
    <cfRule type="expression" dxfId="2776" priority="25">
      <formula>Q10&gt;0</formula>
    </cfRule>
    <cfRule type="expression" dxfId="2775" priority="26">
      <formula>Q10&lt;0</formula>
    </cfRule>
  </conditionalFormatting>
  <conditionalFormatting sqref="J25:J38">
    <cfRule type="expression" dxfId="2774" priority="23">
      <formula>J25&gt;0</formula>
    </cfRule>
    <cfRule type="expression" dxfId="2773" priority="24">
      <formula>J25&lt;0</formula>
    </cfRule>
  </conditionalFormatting>
  <conditionalFormatting sqref="K25:K38">
    <cfRule type="expression" dxfId="2772" priority="21">
      <formula>K25&gt;0</formula>
    </cfRule>
    <cfRule type="expression" dxfId="2771" priority="22">
      <formula>K25&lt;0</formula>
    </cfRule>
  </conditionalFormatting>
  <conditionalFormatting sqref="L25 L38">
    <cfRule type="expression" dxfId="2770" priority="19">
      <formula>L25&gt;0</formula>
    </cfRule>
    <cfRule type="expression" dxfId="2769" priority="20">
      <formula>L25&lt;0</formula>
    </cfRule>
  </conditionalFormatting>
  <conditionalFormatting sqref="F89:F110">
    <cfRule type="expression" dxfId="2768" priority="17">
      <formula>F89&gt;0</formula>
    </cfRule>
    <cfRule type="expression" dxfId="2767" priority="18">
      <formula>F89&lt;0</formula>
    </cfRule>
  </conditionalFormatting>
  <conditionalFormatting sqref="H89:H110">
    <cfRule type="expression" dxfId="2766" priority="15">
      <formula>H89&gt;0</formula>
    </cfRule>
    <cfRule type="expression" dxfId="2765" priority="16">
      <formula>H89&lt;0</formula>
    </cfRule>
  </conditionalFormatting>
  <conditionalFormatting sqref="J89:J102">
    <cfRule type="expression" dxfId="2764" priority="13">
      <formula>J89&gt;0</formula>
    </cfRule>
    <cfRule type="expression" dxfId="2763" priority="14">
      <formula>J89&lt;0</formula>
    </cfRule>
  </conditionalFormatting>
  <conditionalFormatting sqref="K89:K102">
    <cfRule type="expression" dxfId="2762" priority="11">
      <formula>K89&gt;0</formula>
    </cfRule>
    <cfRule type="expression" dxfId="2761" priority="12">
      <formula>K89&lt;0</formula>
    </cfRule>
  </conditionalFormatting>
  <conditionalFormatting sqref="L89:L102">
    <cfRule type="expression" dxfId="2760" priority="9">
      <formula>L89&gt;0</formula>
    </cfRule>
    <cfRule type="expression" dxfId="2759" priority="10">
      <formula>L89&lt;0</formula>
    </cfRule>
  </conditionalFormatting>
  <conditionalFormatting sqref="F25:F29">
    <cfRule type="expression" dxfId="2758" priority="7">
      <formula>F25&gt;0</formula>
    </cfRule>
    <cfRule type="expression" dxfId="2757" priority="8">
      <formula>F25&lt;0</formula>
    </cfRule>
  </conditionalFormatting>
  <conditionalFormatting sqref="H25:H29">
    <cfRule type="expression" dxfId="2756" priority="5">
      <formula>H25&gt;0</formula>
    </cfRule>
    <cfRule type="expression" dxfId="275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368" t="s">
        <v>1342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49.3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1.7849898580121704E-2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11.204545454545453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54.230000000000004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53.737000000000002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53.244</v>
      </c>
    </row>
    <row r="20" spans="1:16" x14ac:dyDescent="0.25">
      <c r="O20" s="81">
        <v>1.07</v>
      </c>
      <c r="P20" s="81">
        <f t="shared" si="0"/>
        <v>52.750999999999998</v>
      </c>
    </row>
    <row r="21" spans="1:16" x14ac:dyDescent="0.25">
      <c r="O21" s="81">
        <v>1.06</v>
      </c>
      <c r="P21" s="81">
        <f t="shared" si="0"/>
        <v>52.258000000000003</v>
      </c>
    </row>
    <row r="22" spans="1:16" x14ac:dyDescent="0.25">
      <c r="O22" s="81">
        <v>1.05</v>
      </c>
      <c r="P22" s="81">
        <f t="shared" si="0"/>
        <v>51.765000000000001</v>
      </c>
    </row>
    <row r="23" spans="1:16" x14ac:dyDescent="0.25">
      <c r="O23" s="81">
        <v>1.04</v>
      </c>
      <c r="P23" s="81">
        <f t="shared" si="0"/>
        <v>51.271999999999998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50.778999999999996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50.286000000000001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49.792999999999999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48.806999999999995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48.313999999999993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47.820999999999998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47.327999999999996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46.834999999999994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46.341999999999992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45.848999999999997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45.356000000000002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44.863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44.37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4" priority="43">
      <formula>F54&gt;0</formula>
    </cfRule>
    <cfRule type="expression" dxfId="2753" priority="44">
      <formula>F54&lt;0</formula>
    </cfRule>
  </conditionalFormatting>
  <conditionalFormatting sqref="Q7">
    <cfRule type="expression" dxfId="2752" priority="41">
      <formula>Q7&gt;0</formula>
    </cfRule>
    <cfRule type="expression" dxfId="2751" priority="42">
      <formula>Q7&lt;0</formula>
    </cfRule>
  </conditionalFormatting>
  <conditionalFormatting sqref="Q8">
    <cfRule type="expression" dxfId="2750" priority="39">
      <formula>Q8&gt;0</formula>
    </cfRule>
    <cfRule type="expression" dxfId="2749" priority="40">
      <formula>Q8&lt;0</formula>
    </cfRule>
  </conditionalFormatting>
  <conditionalFormatting sqref="F33:F36 F38:F53">
    <cfRule type="expression" dxfId="2748" priority="37">
      <formula>F33&gt;0</formula>
    </cfRule>
    <cfRule type="expression" dxfId="2747" priority="38">
      <formula>F33&lt;0</formula>
    </cfRule>
  </conditionalFormatting>
  <conditionalFormatting sqref="H33:H36 H38:H53">
    <cfRule type="expression" dxfId="2746" priority="35">
      <formula>H33&gt;0</formula>
    </cfRule>
    <cfRule type="expression" dxfId="2745" priority="36">
      <formula>H33&lt;0</formula>
    </cfRule>
  </conditionalFormatting>
  <conditionalFormatting sqref="Q10">
    <cfRule type="expression" dxfId="2744" priority="33">
      <formula>Q10&gt;0</formula>
    </cfRule>
    <cfRule type="expression" dxfId="2743" priority="34">
      <formula>Q10&lt;0</formula>
    </cfRule>
  </conditionalFormatting>
  <conditionalFormatting sqref="J25:J37">
    <cfRule type="expression" dxfId="2742" priority="31">
      <formula>J25&gt;0</formula>
    </cfRule>
    <cfRule type="expression" dxfId="2741" priority="32">
      <formula>J25&lt;0</formula>
    </cfRule>
  </conditionalFormatting>
  <conditionalFormatting sqref="K25:K38">
    <cfRule type="expression" dxfId="2740" priority="29">
      <formula>K25&gt;0</formula>
    </cfRule>
    <cfRule type="expression" dxfId="2739" priority="30">
      <formula>K25&lt;0</formula>
    </cfRule>
  </conditionalFormatting>
  <conditionalFormatting sqref="L25">
    <cfRule type="expression" dxfId="2738" priority="27">
      <formula>L25&gt;0</formula>
    </cfRule>
    <cfRule type="expression" dxfId="2737" priority="28">
      <formula>L25&lt;0</formula>
    </cfRule>
  </conditionalFormatting>
  <conditionalFormatting sqref="F89:F110">
    <cfRule type="expression" dxfId="2736" priority="25">
      <formula>F89&gt;0</formula>
    </cfRule>
    <cfRule type="expression" dxfId="2735" priority="26">
      <formula>F89&lt;0</formula>
    </cfRule>
  </conditionalFormatting>
  <conditionalFormatting sqref="H89:H110">
    <cfRule type="expression" dxfId="2734" priority="23">
      <formula>H89&gt;0</formula>
    </cfRule>
    <cfRule type="expression" dxfId="2733" priority="24">
      <formula>H89&lt;0</formula>
    </cfRule>
  </conditionalFormatting>
  <conditionalFormatting sqref="J89:J102">
    <cfRule type="expression" dxfId="2732" priority="21">
      <formula>J89&gt;0</formula>
    </cfRule>
    <cfRule type="expression" dxfId="2731" priority="22">
      <formula>J89&lt;0</formula>
    </cfRule>
  </conditionalFormatting>
  <conditionalFormatting sqref="K89:K102">
    <cfRule type="expression" dxfId="2730" priority="19">
      <formula>K89&gt;0</formula>
    </cfRule>
    <cfRule type="expression" dxfId="2729" priority="20">
      <formula>K89&lt;0</formula>
    </cfRule>
  </conditionalFormatting>
  <conditionalFormatting sqref="L89:L102">
    <cfRule type="expression" dxfId="2728" priority="17">
      <formula>L89&gt;0</formula>
    </cfRule>
    <cfRule type="expression" dxfId="2727" priority="18">
      <formula>L89&lt;0</formula>
    </cfRule>
  </conditionalFormatting>
  <conditionalFormatting sqref="F29:F32">
    <cfRule type="expression" dxfId="2726" priority="15">
      <formula>F29&gt;0</formula>
    </cfRule>
    <cfRule type="expression" dxfId="2725" priority="16">
      <formula>F29&lt;0</formula>
    </cfRule>
  </conditionalFormatting>
  <conditionalFormatting sqref="H29:H32">
    <cfRule type="expression" dxfId="2724" priority="13">
      <formula>H29&gt;0</formula>
    </cfRule>
    <cfRule type="expression" dxfId="2723" priority="14">
      <formula>H29&lt;0</formula>
    </cfRule>
  </conditionalFormatting>
  <conditionalFormatting sqref="F25:F28">
    <cfRule type="expression" dxfId="2722" priority="11">
      <formula>F25&gt;0</formula>
    </cfRule>
    <cfRule type="expression" dxfId="2721" priority="12">
      <formula>F25&lt;0</formula>
    </cfRule>
  </conditionalFormatting>
  <conditionalFormatting sqref="H25:H28">
    <cfRule type="expression" dxfId="2720" priority="9">
      <formula>H25&gt;0</formula>
    </cfRule>
    <cfRule type="expression" dxfId="2719" priority="10">
      <formula>H25&lt;0</formula>
    </cfRule>
  </conditionalFormatting>
  <conditionalFormatting sqref="F37">
    <cfRule type="expression" dxfId="2718" priority="7">
      <formula>F37&gt;0</formula>
    </cfRule>
    <cfRule type="expression" dxfId="2717" priority="8">
      <formula>F37&lt;0</formula>
    </cfRule>
  </conditionalFormatting>
  <conditionalFormatting sqref="H37">
    <cfRule type="expression" dxfId="2716" priority="5">
      <formula>H37&gt;0</formula>
    </cfRule>
    <cfRule type="expression" dxfId="2715" priority="6">
      <formula>H37&lt;0</formula>
    </cfRule>
  </conditionalFormatting>
  <conditionalFormatting sqref="J49">
    <cfRule type="expression" dxfId="2714" priority="3">
      <formula>J49&gt;0</formula>
    </cfRule>
    <cfRule type="expression" dxfId="2713" priority="4">
      <formula>J49&lt;0</formula>
    </cfRule>
  </conditionalFormatting>
  <conditionalFormatting sqref="J38:J48">
    <cfRule type="expression" dxfId="2712" priority="1">
      <formula>J38&gt;0</formula>
    </cfRule>
    <cfRule type="expression" dxfId="271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24.57</v>
      </c>
      <c r="R4" s="425">
        <v>4.4600000000000001E-2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4914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-314.13000000000102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-314.13000000000102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-6.0084580911339419E-2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1.3024013024013023E-2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27.027000000000001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26.781300000000002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26.535600000000002</v>
      </c>
    </row>
    <row r="20" spans="1:16" x14ac:dyDescent="0.25">
      <c r="O20" s="81">
        <v>1.07</v>
      </c>
      <c r="P20" s="81">
        <f t="shared" si="0"/>
        <v>26.289900000000003</v>
      </c>
    </row>
    <row r="21" spans="1:16" x14ac:dyDescent="0.25">
      <c r="O21" s="81">
        <v>1.06</v>
      </c>
      <c r="P21" s="81">
        <f t="shared" si="0"/>
        <v>26.0442</v>
      </c>
    </row>
    <row r="22" spans="1:16" x14ac:dyDescent="0.25">
      <c r="O22" s="81">
        <v>1.05</v>
      </c>
      <c r="P22" s="81">
        <f t="shared" si="0"/>
        <v>25.798500000000001</v>
      </c>
    </row>
    <row r="23" spans="1:16" x14ac:dyDescent="0.25">
      <c r="O23" s="81">
        <v>1.04</v>
      </c>
      <c r="P23" s="81">
        <f t="shared" si="0"/>
        <v>25.552800000000001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25.307100000000002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25.061399999999999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24.8157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24.57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24.324300000000001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24.078600000000002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23.832899999999999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23.587199999999999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23.3415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23.095800000000001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22.850100000000001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22.604400000000002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22.358700000000002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22.113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0" priority="47">
      <formula>F54&gt;0</formula>
    </cfRule>
    <cfRule type="expression" dxfId="2709" priority="48">
      <formula>F54&lt;0</formula>
    </cfRule>
  </conditionalFormatting>
  <conditionalFormatting sqref="Q7">
    <cfRule type="expression" dxfId="2708" priority="45">
      <formula>Q7&gt;0</formula>
    </cfRule>
    <cfRule type="expression" dxfId="2707" priority="46">
      <formula>Q7&lt;0</formula>
    </cfRule>
  </conditionalFormatting>
  <conditionalFormatting sqref="Q8">
    <cfRule type="expression" dxfId="2706" priority="43">
      <formula>Q8&gt;0</formula>
    </cfRule>
    <cfRule type="expression" dxfId="2705" priority="44">
      <formula>Q8&lt;0</formula>
    </cfRule>
  </conditionalFormatting>
  <conditionalFormatting sqref="F33:F36 F38:F53">
    <cfRule type="expression" dxfId="2704" priority="41">
      <formula>F33&gt;0</formula>
    </cfRule>
    <cfRule type="expression" dxfId="2703" priority="42">
      <formula>F33&lt;0</formula>
    </cfRule>
  </conditionalFormatting>
  <conditionalFormatting sqref="H33:H36 H38:H53">
    <cfRule type="expression" dxfId="2702" priority="39">
      <formula>H33&gt;0</formula>
    </cfRule>
    <cfRule type="expression" dxfId="2701" priority="40">
      <formula>H33&lt;0</formula>
    </cfRule>
  </conditionalFormatting>
  <conditionalFormatting sqref="Q10">
    <cfRule type="expression" dxfId="2700" priority="37">
      <formula>Q10&gt;0</formula>
    </cfRule>
    <cfRule type="expression" dxfId="2699" priority="38">
      <formula>Q10&lt;0</formula>
    </cfRule>
  </conditionalFormatting>
  <conditionalFormatting sqref="J25:J37">
    <cfRule type="expression" dxfId="2698" priority="35">
      <formula>J25&gt;0</formula>
    </cfRule>
    <cfRule type="expression" dxfId="2697" priority="36">
      <formula>J25&lt;0</formula>
    </cfRule>
  </conditionalFormatting>
  <conditionalFormatting sqref="K25:K38">
    <cfRule type="expression" dxfId="2696" priority="33">
      <formula>K25&gt;0</formula>
    </cfRule>
    <cfRule type="expression" dxfId="2695" priority="34">
      <formula>K25&lt;0</formula>
    </cfRule>
  </conditionalFormatting>
  <conditionalFormatting sqref="L25">
    <cfRule type="expression" dxfId="2694" priority="31">
      <formula>L25&gt;0</formula>
    </cfRule>
    <cfRule type="expression" dxfId="2693" priority="32">
      <formula>L25&lt;0</formula>
    </cfRule>
  </conditionalFormatting>
  <conditionalFormatting sqref="F89:F110">
    <cfRule type="expression" dxfId="2692" priority="29">
      <formula>F89&gt;0</formula>
    </cfRule>
    <cfRule type="expression" dxfId="2691" priority="30">
      <formula>F89&lt;0</formula>
    </cfRule>
  </conditionalFormatting>
  <conditionalFormatting sqref="H89:H110">
    <cfRule type="expression" dxfId="2690" priority="27">
      <formula>H89&gt;0</formula>
    </cfRule>
    <cfRule type="expression" dxfId="2689" priority="28">
      <formula>H89&lt;0</formula>
    </cfRule>
  </conditionalFormatting>
  <conditionalFormatting sqref="J89:J102">
    <cfRule type="expression" dxfId="2688" priority="25">
      <formula>J89&gt;0</formula>
    </cfRule>
    <cfRule type="expression" dxfId="2687" priority="26">
      <formula>J89&lt;0</formula>
    </cfRule>
  </conditionalFormatting>
  <conditionalFormatting sqref="K89:K102">
    <cfRule type="expression" dxfId="2686" priority="23">
      <formula>K89&gt;0</formula>
    </cfRule>
    <cfRule type="expression" dxfId="2685" priority="24">
      <formula>K89&lt;0</formula>
    </cfRule>
  </conditionalFormatting>
  <conditionalFormatting sqref="L89:L102">
    <cfRule type="expression" dxfId="2684" priority="21">
      <formula>L89&gt;0</formula>
    </cfRule>
    <cfRule type="expression" dxfId="2683" priority="22">
      <formula>L89&lt;0</formula>
    </cfRule>
  </conditionalFormatting>
  <conditionalFormatting sqref="F31:F32">
    <cfRule type="expression" dxfId="2682" priority="19">
      <formula>F31&gt;0</formula>
    </cfRule>
    <cfRule type="expression" dxfId="2681" priority="20">
      <formula>F31&lt;0</formula>
    </cfRule>
  </conditionalFormatting>
  <conditionalFormatting sqref="H31:H32">
    <cfRule type="expression" dxfId="2680" priority="17">
      <formula>H31&gt;0</formula>
    </cfRule>
    <cfRule type="expression" dxfId="2679" priority="18">
      <formula>H31&lt;0</formula>
    </cfRule>
  </conditionalFormatting>
  <conditionalFormatting sqref="F25:F26">
    <cfRule type="expression" dxfId="2678" priority="15">
      <formula>F25&gt;0</formula>
    </cfRule>
    <cfRule type="expression" dxfId="2677" priority="16">
      <formula>F25&lt;0</formula>
    </cfRule>
  </conditionalFormatting>
  <conditionalFormatting sqref="H25:H26">
    <cfRule type="expression" dxfId="2676" priority="13">
      <formula>H25&gt;0</formula>
    </cfRule>
    <cfRule type="expression" dxfId="2675" priority="14">
      <formula>H25&lt;0</formula>
    </cfRule>
  </conditionalFormatting>
  <conditionalFormatting sqref="F37">
    <cfRule type="expression" dxfId="2674" priority="11">
      <formula>F37&gt;0</formula>
    </cfRule>
    <cfRule type="expression" dxfId="2673" priority="12">
      <formula>F37&lt;0</formula>
    </cfRule>
  </conditionalFormatting>
  <conditionalFormatting sqref="H37">
    <cfRule type="expression" dxfId="2672" priority="9">
      <formula>H37&gt;0</formula>
    </cfRule>
    <cfRule type="expression" dxfId="2671" priority="10">
      <formula>H37&lt;0</formula>
    </cfRule>
  </conditionalFormatting>
  <conditionalFormatting sqref="J49">
    <cfRule type="expression" dxfId="2670" priority="7">
      <formula>J49&gt;0</formula>
    </cfRule>
    <cfRule type="expression" dxfId="2669" priority="8">
      <formula>J49&lt;0</formula>
    </cfRule>
  </conditionalFormatting>
  <conditionalFormatting sqref="J38:J48">
    <cfRule type="expression" dxfId="2668" priority="5">
      <formula>J38&gt;0</formula>
    </cfRule>
    <cfRule type="expression" dxfId="2667" priority="6">
      <formula>J38&lt;0</formula>
    </cfRule>
  </conditionalFormatting>
  <conditionalFormatting sqref="F27:F30">
    <cfRule type="expression" dxfId="2666" priority="3">
      <formula>F27&gt;0</formula>
    </cfRule>
    <cfRule type="expression" dxfId="2665" priority="4">
      <formula>F27&lt;0</formula>
    </cfRule>
  </conditionalFormatting>
  <conditionalFormatting sqref="H27:H30">
    <cfRule type="expression" dxfId="2664" priority="1">
      <formula>H27&gt;0</formula>
    </cfRule>
    <cfRule type="expression" dxfId="266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14.18</v>
      </c>
      <c r="R4" s="425">
        <v>6.3E-2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2836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100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3.6549707602339179E-2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8.1466854724964746E-2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15.598000000000001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15.456200000000001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15.314400000000001</v>
      </c>
    </row>
    <row r="20" spans="1:16" x14ac:dyDescent="0.25">
      <c r="O20" s="81">
        <v>1.07</v>
      </c>
      <c r="P20" s="81">
        <f t="shared" si="0"/>
        <v>15.172600000000001</v>
      </c>
    </row>
    <row r="21" spans="1:16" x14ac:dyDescent="0.25">
      <c r="O21" s="81">
        <v>1.06</v>
      </c>
      <c r="P21" s="81">
        <f t="shared" si="0"/>
        <v>15.030800000000001</v>
      </c>
    </row>
    <row r="22" spans="1:16" x14ac:dyDescent="0.25">
      <c r="O22" s="81">
        <v>1.05</v>
      </c>
      <c r="P22" s="81">
        <f t="shared" si="0"/>
        <v>14.889000000000001</v>
      </c>
    </row>
    <row r="23" spans="1:16" x14ac:dyDescent="0.25">
      <c r="O23" s="81">
        <v>1.04</v>
      </c>
      <c r="P23" s="81">
        <f t="shared" si="0"/>
        <v>14.747199999999999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14.605399999999999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14.4636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14.3218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14.18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14.0382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13.8964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13.7546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13.6128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13.470999999999998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13.329199999999998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13.1874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13.0456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12.9038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12.762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2" priority="35">
      <formula>F47&gt;0</formula>
    </cfRule>
    <cfRule type="expression" dxfId="2661" priority="36">
      <formula>F47&lt;0</formula>
    </cfRule>
  </conditionalFormatting>
  <conditionalFormatting sqref="Q7">
    <cfRule type="expression" dxfId="2660" priority="33">
      <formula>Q7&gt;0</formula>
    </cfRule>
    <cfRule type="expression" dxfId="2659" priority="34">
      <formula>Q7&lt;0</formula>
    </cfRule>
  </conditionalFormatting>
  <conditionalFormatting sqref="Q8">
    <cfRule type="expression" dxfId="2658" priority="31">
      <formula>Q8&gt;0</formula>
    </cfRule>
    <cfRule type="expression" dxfId="2657" priority="32">
      <formula>Q8&lt;0</formula>
    </cfRule>
  </conditionalFormatting>
  <conditionalFormatting sqref="F30:F46">
    <cfRule type="expression" dxfId="2656" priority="29">
      <formula>F30&gt;0</formula>
    </cfRule>
    <cfRule type="expression" dxfId="2655" priority="30">
      <formula>F30&lt;0</formula>
    </cfRule>
  </conditionalFormatting>
  <conditionalFormatting sqref="H30:H46">
    <cfRule type="expression" dxfId="2654" priority="27">
      <formula>H30&gt;0</formula>
    </cfRule>
    <cfRule type="expression" dxfId="2653" priority="28">
      <formula>H30&lt;0</formula>
    </cfRule>
  </conditionalFormatting>
  <conditionalFormatting sqref="Q10">
    <cfRule type="expression" dxfId="2652" priority="25">
      <formula>Q10&gt;0</formula>
    </cfRule>
    <cfRule type="expression" dxfId="2651" priority="26">
      <formula>Q10&lt;0</formula>
    </cfRule>
  </conditionalFormatting>
  <conditionalFormatting sqref="J25:J38">
    <cfRule type="expression" dxfId="2650" priority="23">
      <formula>J25&gt;0</formula>
    </cfRule>
    <cfRule type="expression" dxfId="2649" priority="24">
      <formula>J25&lt;0</formula>
    </cfRule>
  </conditionalFormatting>
  <conditionalFormatting sqref="K25:K38">
    <cfRule type="expression" dxfId="2648" priority="21">
      <formula>K25&gt;0</formula>
    </cfRule>
    <cfRule type="expression" dxfId="2647" priority="22">
      <formula>K25&lt;0</formula>
    </cfRule>
  </conditionalFormatting>
  <conditionalFormatting sqref="L25 L38">
    <cfRule type="expression" dxfId="2646" priority="19">
      <formula>L25&gt;0</formula>
    </cfRule>
    <cfRule type="expression" dxfId="2645" priority="20">
      <formula>L25&lt;0</formula>
    </cfRule>
  </conditionalFormatting>
  <conditionalFormatting sqref="F89:F110">
    <cfRule type="expression" dxfId="2644" priority="17">
      <formula>F89&gt;0</formula>
    </cfRule>
    <cfRule type="expression" dxfId="2643" priority="18">
      <formula>F89&lt;0</formula>
    </cfRule>
  </conditionalFormatting>
  <conditionalFormatting sqref="H89:H110">
    <cfRule type="expression" dxfId="2642" priority="15">
      <formula>H89&gt;0</formula>
    </cfRule>
    <cfRule type="expression" dxfId="2641" priority="16">
      <formula>H89&lt;0</formula>
    </cfRule>
  </conditionalFormatting>
  <conditionalFormatting sqref="J89:J102">
    <cfRule type="expression" dxfId="2640" priority="13">
      <formula>J89&gt;0</formula>
    </cfRule>
    <cfRule type="expression" dxfId="2639" priority="14">
      <formula>J89&lt;0</formula>
    </cfRule>
  </conditionalFormatting>
  <conditionalFormatting sqref="K89:K102">
    <cfRule type="expression" dxfId="2638" priority="11">
      <formula>K89&gt;0</formula>
    </cfRule>
    <cfRule type="expression" dxfId="2637" priority="12">
      <formula>K89&lt;0</formula>
    </cfRule>
  </conditionalFormatting>
  <conditionalFormatting sqref="L89:L102">
    <cfRule type="expression" dxfId="2636" priority="9">
      <formula>L89&gt;0</formula>
    </cfRule>
    <cfRule type="expression" dxfId="2635" priority="10">
      <formula>L89&lt;0</formula>
    </cfRule>
  </conditionalFormatting>
  <conditionalFormatting sqref="F29 F25:F26">
    <cfRule type="expression" dxfId="2634" priority="7">
      <formula>F25&gt;0</formula>
    </cfRule>
    <cfRule type="expression" dxfId="2633" priority="8">
      <formula>F25&lt;0</formula>
    </cfRule>
  </conditionalFormatting>
  <conditionalFormatting sqref="H29 H25:H27">
    <cfRule type="expression" dxfId="2632" priority="5">
      <formula>H25&gt;0</formula>
    </cfRule>
    <cfRule type="expression" dxfId="2631" priority="6">
      <formula>H25&lt;0</formula>
    </cfRule>
  </conditionalFormatting>
  <conditionalFormatting sqref="F27:F28">
    <cfRule type="expression" dxfId="2630" priority="3">
      <formula>F27&gt;0</formula>
    </cfRule>
    <cfRule type="expression" dxfId="2629" priority="4">
      <formula>F27&lt;0</formula>
    </cfRule>
  </conditionalFormatting>
  <conditionalFormatting sqref="H28">
    <cfRule type="expression" dxfId="2628" priority="1">
      <formula>H28&gt;0</formula>
    </cfRule>
    <cfRule type="expression" dxfId="26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38.35</v>
      </c>
      <c r="R4" s="425">
        <v>5.9400000000000001E-2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3835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-7.5200000000004366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-7.5200000000004366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-1.9570490199141283E-3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3.0122555410691004E-2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42.185000000000002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41.801500000000004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41.418000000000006</v>
      </c>
    </row>
    <row r="20" spans="1:16" x14ac:dyDescent="0.25">
      <c r="O20" s="81">
        <v>1.07</v>
      </c>
      <c r="P20" s="81">
        <f t="shared" si="0"/>
        <v>41.034500000000001</v>
      </c>
    </row>
    <row r="21" spans="1:16" x14ac:dyDescent="0.25">
      <c r="O21" s="81">
        <v>1.06</v>
      </c>
      <c r="P21" s="81">
        <f t="shared" si="0"/>
        <v>40.651000000000003</v>
      </c>
    </row>
    <row r="22" spans="1:16" x14ac:dyDescent="0.25">
      <c r="O22" s="81">
        <v>1.05</v>
      </c>
      <c r="P22" s="81">
        <f t="shared" si="0"/>
        <v>40.267500000000005</v>
      </c>
    </row>
    <row r="23" spans="1:16" x14ac:dyDescent="0.25">
      <c r="O23" s="81">
        <v>1.04</v>
      </c>
      <c r="P23" s="81">
        <f t="shared" si="0"/>
        <v>39.884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39.500500000000002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39.117000000000004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38.733499999999999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38.35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37.966500000000003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37.582999999999998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37.1995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36.816000000000003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36.432499999999997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36.048999999999999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35.665500000000002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35.282000000000004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34.898500000000006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34.515000000000001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6" priority="35">
      <formula>F47&gt;0</formula>
    </cfRule>
    <cfRule type="expression" dxfId="2625" priority="36">
      <formula>F47&lt;0</formula>
    </cfRule>
  </conditionalFormatting>
  <conditionalFormatting sqref="Q7">
    <cfRule type="expression" dxfId="2624" priority="33">
      <formula>Q7&gt;0</formula>
    </cfRule>
    <cfRule type="expression" dxfId="2623" priority="34">
      <formula>Q7&lt;0</formula>
    </cfRule>
  </conditionalFormatting>
  <conditionalFormatting sqref="Q8">
    <cfRule type="expression" dxfId="2622" priority="31">
      <formula>Q8&gt;0</formula>
    </cfRule>
    <cfRule type="expression" dxfId="2621" priority="32">
      <formula>Q8&lt;0</formula>
    </cfRule>
  </conditionalFormatting>
  <conditionalFormatting sqref="F30:F46">
    <cfRule type="expression" dxfId="2620" priority="29">
      <formula>F30&gt;0</formula>
    </cfRule>
    <cfRule type="expression" dxfId="2619" priority="30">
      <formula>F30&lt;0</formula>
    </cfRule>
  </conditionalFormatting>
  <conditionalFormatting sqref="H30:H46">
    <cfRule type="expression" dxfId="2618" priority="27">
      <formula>H30&gt;0</formula>
    </cfRule>
    <cfRule type="expression" dxfId="2617" priority="28">
      <formula>H30&lt;0</formula>
    </cfRule>
  </conditionalFormatting>
  <conditionalFormatting sqref="Q10">
    <cfRule type="expression" dxfId="2616" priority="25">
      <formula>Q10&gt;0</formula>
    </cfRule>
    <cfRule type="expression" dxfId="2615" priority="26">
      <formula>Q10&lt;0</formula>
    </cfRule>
  </conditionalFormatting>
  <conditionalFormatting sqref="J25:J38">
    <cfRule type="expression" dxfId="2614" priority="23">
      <formula>J25&gt;0</formula>
    </cfRule>
    <cfRule type="expression" dxfId="2613" priority="24">
      <formula>J25&lt;0</formula>
    </cfRule>
  </conditionalFormatting>
  <conditionalFormatting sqref="K25:K38">
    <cfRule type="expression" dxfId="2612" priority="21">
      <formula>K25&gt;0</formula>
    </cfRule>
    <cfRule type="expression" dxfId="2611" priority="22">
      <formula>K25&lt;0</formula>
    </cfRule>
  </conditionalFormatting>
  <conditionalFormatting sqref="L25 L38">
    <cfRule type="expression" dxfId="2610" priority="19">
      <formula>L25&gt;0</formula>
    </cfRule>
    <cfRule type="expression" dxfId="2609" priority="20">
      <formula>L25&lt;0</formula>
    </cfRule>
  </conditionalFormatting>
  <conditionalFormatting sqref="F89:F110">
    <cfRule type="expression" dxfId="2608" priority="17">
      <formula>F89&gt;0</formula>
    </cfRule>
    <cfRule type="expression" dxfId="2607" priority="18">
      <formula>F89&lt;0</formula>
    </cfRule>
  </conditionalFormatting>
  <conditionalFormatting sqref="H89:H110">
    <cfRule type="expression" dxfId="2606" priority="15">
      <formula>H89&gt;0</formula>
    </cfRule>
    <cfRule type="expression" dxfId="2605" priority="16">
      <formula>H89&lt;0</formula>
    </cfRule>
  </conditionalFormatting>
  <conditionalFormatting sqref="J89:J102">
    <cfRule type="expression" dxfId="2604" priority="13">
      <formula>J89&gt;0</formula>
    </cfRule>
    <cfRule type="expression" dxfId="2603" priority="14">
      <formula>J89&lt;0</formula>
    </cfRule>
  </conditionalFormatting>
  <conditionalFormatting sqref="K89:K102">
    <cfRule type="expression" dxfId="2602" priority="11">
      <formula>K89&gt;0</formula>
    </cfRule>
    <cfRule type="expression" dxfId="2601" priority="12">
      <formula>K89&lt;0</formula>
    </cfRule>
  </conditionalFormatting>
  <conditionalFormatting sqref="L89:L102">
    <cfRule type="expression" dxfId="2600" priority="9">
      <formula>L89&gt;0</formula>
    </cfRule>
    <cfRule type="expression" dxfId="2599" priority="10">
      <formula>L89&lt;0</formula>
    </cfRule>
  </conditionalFormatting>
  <conditionalFormatting sqref="F29 F25:F26">
    <cfRule type="expression" dxfId="2598" priority="7">
      <formula>F25&gt;0</formula>
    </cfRule>
    <cfRule type="expression" dxfId="2597" priority="8">
      <formula>F25&lt;0</formula>
    </cfRule>
  </conditionalFormatting>
  <conditionalFormatting sqref="H29 H25:H27">
    <cfRule type="expression" dxfId="2596" priority="5">
      <formula>H25&gt;0</formula>
    </cfRule>
    <cfRule type="expression" dxfId="2595" priority="6">
      <formula>H25&lt;0</formula>
    </cfRule>
  </conditionalFormatting>
  <conditionalFormatting sqref="F27:F28">
    <cfRule type="expression" dxfId="2594" priority="3">
      <formula>F27&gt;0</formula>
    </cfRule>
    <cfRule type="expression" dxfId="2593" priority="4">
      <formula>F27&lt;0</formula>
    </cfRule>
  </conditionalFormatting>
  <conditionalFormatting sqref="H28">
    <cfRule type="expression" dxfId="2592" priority="1">
      <formula>H28&gt;0</formula>
    </cfRule>
    <cfRule type="expression" dxfId="25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1348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1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5.3551350000000095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15.41</v>
      </c>
      <c r="R4" s="424">
        <v>5.3999999999999999E-2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30820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10710.270000000019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34725.301000001607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20109.729999999981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1.8776118622593032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1.2978585334198572E-2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1346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24.460317460317459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18.8002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18.646100000000001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18.492000000000001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18.337899999999998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18.183799999999998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18.029699999999998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17.875599999999999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17.721499999999999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17.567399999999999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17.4133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17.259200000000003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17.1051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16.951000000000001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16.796900000000001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16.642800000000001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16.488700000000001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16.334600000000002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16.180500000000002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16.026400000000002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15.872300000000001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15.718200000000001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15.5641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15.41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15.2559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15.101799999999999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14.947699999999999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14.7936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14.6395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14.485399999999998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14.331300000000001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14.177200000000001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14.023100000000001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13.869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13.7149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13.5608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13.406700000000001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13.252599999999999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13.0985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1258</v>
      </c>
      <c r="AA86" s="2"/>
      <c r="AD86" s="2"/>
      <c r="AG86" s="2"/>
      <c r="AI86" s="2"/>
    </row>
    <row r="87" spans="1:35" ht="15" customHeight="1" x14ac:dyDescent="0.25">
      <c r="A87" s="885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1267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1266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  <c r="U92" s="121">
        <v>43407</v>
      </c>
      <c r="V92" s="661" t="s">
        <v>1294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1303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1304</v>
      </c>
    </row>
    <row r="96" spans="1:35" x14ac:dyDescent="0.25">
      <c r="A96" s="886" t="s">
        <v>1273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1309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1310</v>
      </c>
    </row>
    <row r="100" spans="1:22" ht="15" customHeight="1" x14ac:dyDescent="0.25">
      <c r="A100" s="887" t="s">
        <v>1284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31600</v>
      </c>
      <c r="I124" s="79"/>
      <c r="J124" s="18"/>
      <c r="K124" s="18">
        <f>SUM(K2:K123)</f>
        <v>547146.02999999991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31400</v>
      </c>
      <c r="D125" s="279"/>
      <c r="E125" s="279"/>
      <c r="F125" s="280">
        <f>SumByColor($A$125, F2:F123)</f>
        <v>515215</v>
      </c>
      <c r="G125" s="279"/>
      <c r="H125" s="279">
        <f>SumByColor($A$125, H2:H123)</f>
        <v>31600</v>
      </c>
      <c r="I125" s="279"/>
      <c r="J125" s="280"/>
      <c r="K125" s="280">
        <f>SumByColor($A$125, K2:K123)</f>
        <v>547155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1251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3" si="65">C342*(E342-D342)</f>
        <v>18529.8</v>
      </c>
      <c r="G342" s="39">
        <f t="shared" ref="G342:G343" si="66">D342*C342</f>
        <v>10710.2</v>
      </c>
      <c r="H342" s="179">
        <f t="shared" ref="H342:H343" si="67">(E342-D342)/D342</f>
        <v>1.7301077477544768</v>
      </c>
      <c r="I342" s="39"/>
      <c r="J342" s="39"/>
      <c r="K342" s="39">
        <f t="shared" ref="K342:K343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B344" s="150"/>
      <c r="C344" s="10"/>
      <c r="D344" s="190"/>
      <c r="E344" s="39"/>
      <c r="F344" s="39"/>
      <c r="G344" s="39"/>
      <c r="H344" s="179"/>
      <c r="I344" s="39"/>
      <c r="J344" s="39"/>
      <c r="K344" s="39"/>
      <c r="L344" s="39"/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590" priority="215">
      <formula>F129&gt;0</formula>
    </cfRule>
    <cfRule type="expression" dxfId="2589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588" priority="208">
      <formula>F352&gt;0</formula>
    </cfRule>
    <cfRule type="expression" dxfId="2587" priority="209">
      <formula>F352&lt;0</formula>
    </cfRule>
  </conditionalFormatting>
  <conditionalFormatting sqref="H352:H358">
    <cfRule type="expression" dxfId="2586" priority="204">
      <formula>H352&gt;0</formula>
    </cfRule>
    <cfRule type="expression" dxfId="2585" priority="205">
      <formula>H352&lt;0</formula>
    </cfRule>
  </conditionalFormatting>
  <conditionalFormatting sqref="Q8">
    <cfRule type="expression" dxfId="2584" priority="190">
      <formula>Q8&gt;0</formula>
    </cfRule>
    <cfRule type="expression" dxfId="2583" priority="191">
      <formula>Q8&lt;0</formula>
    </cfRule>
  </conditionalFormatting>
  <conditionalFormatting sqref="Q7">
    <cfRule type="expression" dxfId="2582" priority="192">
      <formula>Q7&gt;0</formula>
    </cfRule>
    <cfRule type="expression" dxfId="2581" priority="193">
      <formula>Q7&lt;0</formula>
    </cfRule>
  </conditionalFormatting>
  <conditionalFormatting sqref="F460:F466">
    <cfRule type="expression" dxfId="2580" priority="164">
      <formula>F460&gt;0</formula>
    </cfRule>
    <cfRule type="expression" dxfId="2579" priority="165">
      <formula>F460&lt;0</formula>
    </cfRule>
  </conditionalFormatting>
  <conditionalFormatting sqref="F385:F403 H385:H403">
    <cfRule type="expression" dxfId="2578" priority="186">
      <formula>F385&gt;0</formula>
    </cfRule>
    <cfRule type="expression" dxfId="2577" priority="187">
      <formula>F385&lt;0</formula>
    </cfRule>
  </conditionalFormatting>
  <conditionalFormatting sqref="F378:F384">
    <cfRule type="expression" dxfId="2576" priority="184">
      <formula>F378&gt;0</formula>
    </cfRule>
    <cfRule type="expression" dxfId="2575" priority="185">
      <formula>F378&lt;0</formula>
    </cfRule>
  </conditionalFormatting>
  <conditionalFormatting sqref="H378:H384">
    <cfRule type="expression" dxfId="2574" priority="182">
      <formula>H378&gt;0</formula>
    </cfRule>
    <cfRule type="expression" dxfId="2573" priority="183">
      <formula>H378&lt;0</formula>
    </cfRule>
  </conditionalFormatting>
  <conditionalFormatting sqref="F411:F429 H411:H429">
    <cfRule type="expression" dxfId="2572" priority="180">
      <formula>F411&gt;0</formula>
    </cfRule>
    <cfRule type="expression" dxfId="2571" priority="181">
      <formula>F411&lt;0</formula>
    </cfRule>
  </conditionalFormatting>
  <conditionalFormatting sqref="F404:F410">
    <cfRule type="expression" dxfId="2570" priority="178">
      <formula>F404&gt;0</formula>
    </cfRule>
    <cfRule type="expression" dxfId="2569" priority="179">
      <formula>F404&lt;0</formula>
    </cfRule>
  </conditionalFormatting>
  <conditionalFormatting sqref="H404:H410">
    <cfRule type="expression" dxfId="2568" priority="176">
      <formula>H404&gt;0</formula>
    </cfRule>
    <cfRule type="expression" dxfId="2567" priority="177">
      <formula>H404&lt;0</formula>
    </cfRule>
  </conditionalFormatting>
  <conditionalFormatting sqref="F437:F454 H437:H454">
    <cfRule type="expression" dxfId="2566" priority="174">
      <formula>F437&gt;0</formula>
    </cfRule>
    <cfRule type="expression" dxfId="2565" priority="175">
      <formula>F437&lt;0</formula>
    </cfRule>
  </conditionalFormatting>
  <conditionalFormatting sqref="F430:F436">
    <cfRule type="expression" dxfId="2564" priority="172">
      <formula>F430&gt;0</formula>
    </cfRule>
    <cfRule type="expression" dxfId="2563" priority="173">
      <formula>F430&lt;0</formula>
    </cfRule>
  </conditionalFormatting>
  <conditionalFormatting sqref="H430:H436">
    <cfRule type="expression" dxfId="2562" priority="170">
      <formula>H430&gt;0</formula>
    </cfRule>
    <cfRule type="expression" dxfId="2561" priority="171">
      <formula>H430&lt;0</formula>
    </cfRule>
  </conditionalFormatting>
  <conditionalFormatting sqref="F455:F459 H455:H459">
    <cfRule type="expression" dxfId="2560" priority="168">
      <formula>F455&gt;0</formula>
    </cfRule>
    <cfRule type="expression" dxfId="2559" priority="169">
      <formula>F455&lt;0</formula>
    </cfRule>
  </conditionalFormatting>
  <conditionalFormatting sqref="F467:F482 H467:H482">
    <cfRule type="expression" dxfId="2558" priority="166">
      <formula>F467&gt;0</formula>
    </cfRule>
    <cfRule type="expression" dxfId="2557" priority="167">
      <formula>F467&lt;0</formula>
    </cfRule>
  </conditionalFormatting>
  <conditionalFormatting sqref="H460:H466">
    <cfRule type="expression" dxfId="2556" priority="162">
      <formula>H460&gt;0</formula>
    </cfRule>
    <cfRule type="expression" dxfId="2555" priority="163">
      <formula>H460&lt;0</formula>
    </cfRule>
  </conditionalFormatting>
  <conditionalFormatting sqref="F483 H483">
    <cfRule type="expression" dxfId="2554" priority="160">
      <formula>F483&gt;0</formula>
    </cfRule>
    <cfRule type="expression" dxfId="2553" priority="161">
      <formula>F483&lt;0</formula>
    </cfRule>
  </conditionalFormatting>
  <conditionalFormatting sqref="F484:F488 H484:H488">
    <cfRule type="expression" dxfId="2552" priority="158">
      <formula>F484&gt;0</formula>
    </cfRule>
    <cfRule type="expression" dxfId="2551" priority="159">
      <formula>F484&lt;0</formula>
    </cfRule>
  </conditionalFormatting>
  <conditionalFormatting sqref="F496:F511 H496:H511">
    <cfRule type="expression" dxfId="2550" priority="156">
      <formula>F496&gt;0</formula>
    </cfRule>
    <cfRule type="expression" dxfId="2549" priority="157">
      <formula>F496&lt;0</formula>
    </cfRule>
  </conditionalFormatting>
  <conditionalFormatting sqref="F489:F495">
    <cfRule type="expression" dxfId="2548" priority="154">
      <formula>F489&gt;0</formula>
    </cfRule>
    <cfRule type="expression" dxfId="2547" priority="155">
      <formula>F489&lt;0</formula>
    </cfRule>
  </conditionalFormatting>
  <conditionalFormatting sqref="H489:H495">
    <cfRule type="expression" dxfId="2546" priority="152">
      <formula>H489&gt;0</formula>
    </cfRule>
    <cfRule type="expression" dxfId="2545" priority="153">
      <formula>H489&lt;0</formula>
    </cfRule>
  </conditionalFormatting>
  <conditionalFormatting sqref="F513:F518 H513:H518">
    <cfRule type="expression" dxfId="2544" priority="150">
      <formula>F513&gt;0</formula>
    </cfRule>
    <cfRule type="expression" dxfId="2543" priority="151">
      <formula>F513&lt;0</formula>
    </cfRule>
  </conditionalFormatting>
  <conditionalFormatting sqref="F519 H519">
    <cfRule type="expression" dxfId="2542" priority="148">
      <formula>F519&gt;0</formula>
    </cfRule>
    <cfRule type="expression" dxfId="2541" priority="149">
      <formula>F519&lt;0</formula>
    </cfRule>
  </conditionalFormatting>
  <conditionalFormatting sqref="F520:F524 H520:H524">
    <cfRule type="expression" dxfId="2540" priority="146">
      <formula>F520&gt;0</formula>
    </cfRule>
    <cfRule type="expression" dxfId="2539" priority="147">
      <formula>F520&lt;0</formula>
    </cfRule>
  </conditionalFormatting>
  <conditionalFormatting sqref="F532:F547 H532:H547">
    <cfRule type="expression" dxfId="2538" priority="144">
      <formula>F532&gt;0</formula>
    </cfRule>
    <cfRule type="expression" dxfId="2537" priority="145">
      <formula>F532&lt;0</formula>
    </cfRule>
  </conditionalFormatting>
  <conditionalFormatting sqref="F525:F531">
    <cfRule type="expression" dxfId="2536" priority="142">
      <formula>F525&gt;0</formula>
    </cfRule>
    <cfRule type="expression" dxfId="2535" priority="143">
      <formula>F525&lt;0</formula>
    </cfRule>
  </conditionalFormatting>
  <conditionalFormatting sqref="H525:H531">
    <cfRule type="expression" dxfId="2534" priority="140">
      <formula>H525&gt;0</formula>
    </cfRule>
    <cfRule type="expression" dxfId="2533" priority="141">
      <formula>H525&lt;0</formula>
    </cfRule>
  </conditionalFormatting>
  <conditionalFormatting sqref="F548:F553 H548:H553">
    <cfRule type="expression" dxfId="2532" priority="138">
      <formula>F548&gt;0</formula>
    </cfRule>
    <cfRule type="expression" dxfId="2531" priority="139">
      <formula>F548&lt;0</formula>
    </cfRule>
  </conditionalFormatting>
  <conditionalFormatting sqref="F554 H554">
    <cfRule type="expression" dxfId="2530" priority="136">
      <formula>F554&gt;0</formula>
    </cfRule>
    <cfRule type="expression" dxfId="2529" priority="137">
      <formula>F554&lt;0</formula>
    </cfRule>
  </conditionalFormatting>
  <conditionalFormatting sqref="F555:F559 H555:H559">
    <cfRule type="expression" dxfId="2528" priority="134">
      <formula>F555&gt;0</formula>
    </cfRule>
    <cfRule type="expression" dxfId="2527" priority="135">
      <formula>F555&lt;0</formula>
    </cfRule>
  </conditionalFormatting>
  <conditionalFormatting sqref="F567:F582 H567:H582">
    <cfRule type="expression" dxfId="2526" priority="132">
      <formula>F567&gt;0</formula>
    </cfRule>
    <cfRule type="expression" dxfId="2525" priority="133">
      <formula>F567&lt;0</formula>
    </cfRule>
  </conditionalFormatting>
  <conditionalFormatting sqref="F560:F566">
    <cfRule type="expression" dxfId="2524" priority="130">
      <formula>F560&gt;0</formula>
    </cfRule>
    <cfRule type="expression" dxfId="2523" priority="131">
      <formula>F560&lt;0</formula>
    </cfRule>
  </conditionalFormatting>
  <conditionalFormatting sqref="H560:H566">
    <cfRule type="expression" dxfId="2522" priority="128">
      <formula>H560&gt;0</formula>
    </cfRule>
    <cfRule type="expression" dxfId="2521" priority="129">
      <formula>H560&lt;0</formula>
    </cfRule>
  </conditionalFormatting>
  <conditionalFormatting sqref="M611">
    <cfRule type="expression" dxfId="2520" priority="126">
      <formula>M611&gt;0</formula>
    </cfRule>
    <cfRule type="expression" dxfId="2519" priority="127">
      <formula>M611&lt;0</formula>
    </cfRule>
  </conditionalFormatting>
  <conditionalFormatting sqref="F135:F146">
    <cfRule type="expression" dxfId="2518" priority="122">
      <formula>F135&gt;0</formula>
    </cfRule>
    <cfRule type="expression" dxfId="2517" priority="123">
      <formula>F135&lt;0</formula>
    </cfRule>
  </conditionalFormatting>
  <conditionalFormatting sqref="H135:H146">
    <cfRule type="expression" dxfId="2516" priority="120">
      <formula>H135&gt;0</formula>
    </cfRule>
    <cfRule type="expression" dxfId="2515" priority="121">
      <formula>H135&lt;0</formula>
    </cfRule>
  </conditionalFormatting>
  <conditionalFormatting sqref="F129:F134 H129:H134">
    <cfRule type="expression" dxfId="2514" priority="118">
      <formula>F129&gt;0</formula>
    </cfRule>
    <cfRule type="expression" dxfId="2513" priority="119">
      <formula>F129&lt;0</formula>
    </cfRule>
  </conditionalFormatting>
  <conditionalFormatting sqref="J131">
    <cfRule type="expression" dxfId="2512" priority="116">
      <formula>J131&gt;0</formula>
    </cfRule>
    <cfRule type="expression" dxfId="2511" priority="117">
      <formula>J131&lt;0</formula>
    </cfRule>
  </conditionalFormatting>
  <conditionalFormatting sqref="J132:J138">
    <cfRule type="expression" dxfId="2510" priority="114">
      <formula>J132&gt;0</formula>
    </cfRule>
    <cfRule type="expression" dxfId="2509" priority="115">
      <formula>J132&lt;0</formula>
    </cfRule>
  </conditionalFormatting>
  <conditionalFormatting sqref="L131:L213 L220 L222">
    <cfRule type="expression" dxfId="2508" priority="110">
      <formula>L131&gt;0</formula>
    </cfRule>
    <cfRule type="expression" dxfId="2507" priority="111">
      <formula>L131&lt;0</formula>
    </cfRule>
  </conditionalFormatting>
  <conditionalFormatting sqref="Q10">
    <cfRule type="expression" dxfId="2506" priority="108">
      <formula>Q10&gt;0</formula>
    </cfRule>
    <cfRule type="expression" dxfId="2505" priority="109">
      <formula>Q10&lt;0</formula>
    </cfRule>
  </conditionalFormatting>
  <conditionalFormatting sqref="H242:H244 F242:F244">
    <cfRule type="expression" dxfId="2504" priority="105">
      <formula>F242&gt;0</formula>
    </cfRule>
    <cfRule type="expression" dxfId="2503" priority="106">
      <formula>F242&lt;0</formula>
    </cfRule>
  </conditionalFormatting>
  <conditionalFormatting sqref="H238:H240 F238:F240">
    <cfRule type="expression" dxfId="2502" priority="103">
      <formula>F238&gt;0</formula>
    </cfRule>
    <cfRule type="expression" dxfId="2501" priority="104">
      <formula>F238&lt;0</formula>
    </cfRule>
  </conditionalFormatting>
  <conditionalFormatting sqref="H237 F237">
    <cfRule type="expression" dxfId="2500" priority="101">
      <formula>F237&gt;0</formula>
    </cfRule>
    <cfRule type="expression" dxfId="2499" priority="102">
      <formula>F237&lt;0</formula>
    </cfRule>
  </conditionalFormatting>
  <conditionalFormatting sqref="H241 F241">
    <cfRule type="expression" dxfId="2498" priority="99">
      <formula>F241&gt;0</formula>
    </cfRule>
    <cfRule type="expression" dxfId="2497" priority="100">
      <formula>F241&lt;0</formula>
    </cfRule>
  </conditionalFormatting>
  <conditionalFormatting sqref="H247:H250 F247:F250">
    <cfRule type="expression" dxfId="2496" priority="95">
      <formula>F247&gt;0</formula>
    </cfRule>
    <cfRule type="expression" dxfId="2495" priority="96">
      <formula>F247&lt;0</formula>
    </cfRule>
  </conditionalFormatting>
  <conditionalFormatting sqref="H245:H246 F245:F246">
    <cfRule type="expression" dxfId="2494" priority="93">
      <formula>F245&gt;0</formula>
    </cfRule>
    <cfRule type="expression" dxfId="2493" priority="94">
      <formula>F245&lt;0</formula>
    </cfRule>
  </conditionalFormatting>
  <conditionalFormatting sqref="H272 F272">
    <cfRule type="expression" dxfId="2492" priority="91">
      <formula>F272&gt;0</formula>
    </cfRule>
    <cfRule type="expression" dxfId="2491" priority="92">
      <formula>F272&lt;0</formula>
    </cfRule>
  </conditionalFormatting>
  <conditionalFormatting sqref="H253:H255 F253:F255">
    <cfRule type="expression" dxfId="2490" priority="89">
      <formula>F253&gt;0</formula>
    </cfRule>
    <cfRule type="expression" dxfId="2489" priority="90">
      <formula>F253&lt;0</formula>
    </cfRule>
  </conditionalFormatting>
  <conditionalFormatting sqref="H251:H252 F251:F252">
    <cfRule type="expression" dxfId="2488" priority="87">
      <formula>F251&gt;0</formula>
    </cfRule>
    <cfRule type="expression" dxfId="2487" priority="88">
      <formula>F251&lt;0</formula>
    </cfRule>
  </conditionalFormatting>
  <conditionalFormatting sqref="H265:H267 F265:F267">
    <cfRule type="expression" dxfId="2486" priority="85">
      <formula>F265&gt;0</formula>
    </cfRule>
    <cfRule type="expression" dxfId="2485" priority="86">
      <formula>F265&lt;0</formula>
    </cfRule>
  </conditionalFormatting>
  <conditionalFormatting sqref="H264 F264">
    <cfRule type="expression" dxfId="2484" priority="83">
      <formula>F264&gt;0</formula>
    </cfRule>
    <cfRule type="expression" dxfId="2483" priority="84">
      <formula>F264&lt;0</formula>
    </cfRule>
  </conditionalFormatting>
  <conditionalFormatting sqref="H261:H263 F261:F263">
    <cfRule type="expression" dxfId="2482" priority="81">
      <formula>F261&gt;0</formula>
    </cfRule>
    <cfRule type="expression" dxfId="2481" priority="82">
      <formula>F261&lt;0</formula>
    </cfRule>
  </conditionalFormatting>
  <conditionalFormatting sqref="H260 F260">
    <cfRule type="expression" dxfId="2480" priority="79">
      <formula>F260&gt;0</formula>
    </cfRule>
    <cfRule type="expression" dxfId="2479" priority="80">
      <formula>F260&lt;0</formula>
    </cfRule>
  </conditionalFormatting>
  <conditionalFormatting sqref="H257:H259 F257:F259">
    <cfRule type="expression" dxfId="2478" priority="77">
      <formula>F257&gt;0</formula>
    </cfRule>
    <cfRule type="expression" dxfId="2477" priority="78">
      <formula>F257&lt;0</formula>
    </cfRule>
  </conditionalFormatting>
  <conditionalFormatting sqref="H256 F256">
    <cfRule type="expression" dxfId="2476" priority="75">
      <formula>F256&gt;0</formula>
    </cfRule>
    <cfRule type="expression" dxfId="2475" priority="76">
      <formula>F256&lt;0</formula>
    </cfRule>
  </conditionalFormatting>
  <conditionalFormatting sqref="H269:H271 F269:F271">
    <cfRule type="expression" dxfId="2474" priority="73">
      <formula>F269&gt;0</formula>
    </cfRule>
    <cfRule type="expression" dxfId="2473" priority="74">
      <formula>F269&lt;0</formula>
    </cfRule>
  </conditionalFormatting>
  <conditionalFormatting sqref="H268 F268">
    <cfRule type="expression" dxfId="2472" priority="71">
      <formula>F268&gt;0</formula>
    </cfRule>
    <cfRule type="expression" dxfId="2471" priority="72">
      <formula>F268&lt;0</formula>
    </cfRule>
  </conditionalFormatting>
  <conditionalFormatting sqref="H276 F276">
    <cfRule type="expression" dxfId="2470" priority="67">
      <formula>F276&gt;0</formula>
    </cfRule>
    <cfRule type="expression" dxfId="2469" priority="68">
      <formula>F276&lt;0</formula>
    </cfRule>
  </conditionalFormatting>
  <conditionalFormatting sqref="H273:H275 F273:F275">
    <cfRule type="expression" dxfId="2468" priority="65">
      <formula>F273&gt;0</formula>
    </cfRule>
    <cfRule type="expression" dxfId="2467" priority="66">
      <formula>F273&lt;0</formula>
    </cfRule>
  </conditionalFormatting>
  <conditionalFormatting sqref="H287:H288 F287:F288">
    <cfRule type="expression" dxfId="2466" priority="63">
      <formula>F287&gt;0</formula>
    </cfRule>
    <cfRule type="expression" dxfId="2465" priority="64">
      <formula>F287&lt;0</formula>
    </cfRule>
  </conditionalFormatting>
  <conditionalFormatting sqref="H283:H286 F283:F286">
    <cfRule type="expression" dxfId="2464" priority="59">
      <formula>F283&gt;0</formula>
    </cfRule>
    <cfRule type="expression" dxfId="2463" priority="60">
      <formula>F283&lt;0</formula>
    </cfRule>
  </conditionalFormatting>
  <conditionalFormatting sqref="H281:H282 F281:F282">
    <cfRule type="expression" dxfId="2462" priority="57">
      <formula>F281&gt;0</formula>
    </cfRule>
    <cfRule type="expression" dxfId="2461" priority="58">
      <formula>F281&lt;0</formula>
    </cfRule>
  </conditionalFormatting>
  <conditionalFormatting sqref="H277:H280 F277:F280">
    <cfRule type="expression" dxfId="2460" priority="53">
      <formula>F277&gt;0</formula>
    </cfRule>
    <cfRule type="expression" dxfId="2459" priority="54">
      <formula>F277&lt;0</formula>
    </cfRule>
  </conditionalFormatting>
  <conditionalFormatting sqref="F296:F299 H296:H299">
    <cfRule type="expression" dxfId="2458" priority="51">
      <formula>F296&gt;0</formula>
    </cfRule>
    <cfRule type="expression" dxfId="2457" priority="52">
      <formula>F296&lt;0</formula>
    </cfRule>
  </conditionalFormatting>
  <conditionalFormatting sqref="F294:F295 H294:H295">
    <cfRule type="expression" dxfId="2456" priority="49">
      <formula>F294&gt;0</formula>
    </cfRule>
    <cfRule type="expression" dxfId="2455" priority="50">
      <formula>F294&lt;0</formula>
    </cfRule>
  </conditionalFormatting>
  <conditionalFormatting sqref="F300:F302 H300:H302 K300:K303">
    <cfRule type="expression" dxfId="2454" priority="43">
      <formula>F300&gt;0</formula>
    </cfRule>
    <cfRule type="expression" dxfId="2453" priority="44">
      <formula>F300&lt;0</formula>
    </cfRule>
  </conditionalFormatting>
  <conditionalFormatting sqref="H307:H309 F307:F309 K307:K310">
    <cfRule type="expression" dxfId="2452" priority="39">
      <formula>F307&gt;0</formula>
    </cfRule>
    <cfRule type="expression" dxfId="2451" priority="40">
      <formula>F307&lt;0</formula>
    </cfRule>
  </conditionalFormatting>
  <conditionalFormatting sqref="H310:H313 F310:F313 K311:K313">
    <cfRule type="expression" dxfId="2450" priority="37">
      <formula>F310&gt;0</formula>
    </cfRule>
    <cfRule type="expression" dxfId="2449" priority="38">
      <formula>F310&lt;0</formula>
    </cfRule>
  </conditionalFormatting>
  <conditionalFormatting sqref="H314:H315 F314:F315 K314:K315">
    <cfRule type="expression" dxfId="2448" priority="35">
      <formula>F314&gt;0</formula>
    </cfRule>
    <cfRule type="expression" dxfId="2447" priority="36">
      <formula>F314&lt;0</formula>
    </cfRule>
  </conditionalFormatting>
  <conditionalFormatting sqref="K331 F331 H331">
    <cfRule type="expression" dxfId="2446" priority="33">
      <formula>F331&gt;0</formula>
    </cfRule>
    <cfRule type="expression" dxfId="2445" priority="34">
      <formula>F331&lt;0</formula>
    </cfRule>
  </conditionalFormatting>
  <conditionalFormatting sqref="K319:K321 F319:F321 H319:H321">
    <cfRule type="expression" dxfId="2444" priority="31">
      <formula>F319&gt;0</formula>
    </cfRule>
    <cfRule type="expression" dxfId="2443" priority="32">
      <formula>F319&lt;0</formula>
    </cfRule>
  </conditionalFormatting>
  <conditionalFormatting sqref="F323:F325 H323:H325 K323:K325">
    <cfRule type="expression" dxfId="2442" priority="27">
      <formula>F323&gt;0</formula>
    </cfRule>
    <cfRule type="expression" dxfId="2441" priority="28">
      <formula>F323&lt;0</formula>
    </cfRule>
  </conditionalFormatting>
  <conditionalFormatting sqref="K322 F322 H322">
    <cfRule type="expression" dxfId="2440" priority="25">
      <formula>F322&gt;0</formula>
    </cfRule>
    <cfRule type="expression" dxfId="2439" priority="26">
      <formula>F322&lt;0</formula>
    </cfRule>
  </conditionalFormatting>
  <conditionalFormatting sqref="K326:K327 F326:F327 H326:H327">
    <cfRule type="expression" dxfId="2438" priority="23">
      <formula>F326&gt;0</formula>
    </cfRule>
    <cfRule type="expression" dxfId="2437" priority="24">
      <formula>F326&lt;0</formula>
    </cfRule>
  </conditionalFormatting>
  <conditionalFormatting sqref="K328:K330 F328:F330 H328:H330">
    <cfRule type="expression" dxfId="2436" priority="17">
      <formula>F328&gt;0</formula>
    </cfRule>
    <cfRule type="expression" dxfId="2435" priority="18">
      <formula>F328&lt;0</formula>
    </cfRule>
  </conditionalFormatting>
  <conditionalFormatting sqref="F336:F338 H336:H338">
    <cfRule type="expression" dxfId="2434" priority="15">
      <formula>F336&gt;0</formula>
    </cfRule>
    <cfRule type="expression" dxfId="2433" priority="16">
      <formula>F336&lt;0</formula>
    </cfRule>
  </conditionalFormatting>
  <conditionalFormatting sqref="F335 H335">
    <cfRule type="expression" dxfId="2432" priority="13">
      <formula>F335&gt;0</formula>
    </cfRule>
    <cfRule type="expression" dxfId="2431" priority="14">
      <formula>F335&lt;0</formula>
    </cfRule>
  </conditionalFormatting>
  <conditionalFormatting sqref="F332:F334 H332:H334 K332:K338">
    <cfRule type="expression" dxfId="2430" priority="11">
      <formula>F332&gt;0</formula>
    </cfRule>
    <cfRule type="expression" dxfId="2429" priority="12">
      <formula>F332&lt;0</formula>
    </cfRule>
  </conditionalFormatting>
  <conditionalFormatting sqref="K339 F339 H339">
    <cfRule type="expression" dxfId="2428" priority="9">
      <formula>F339&gt;0</formula>
    </cfRule>
    <cfRule type="expression" dxfId="2427" priority="10">
      <formula>F339&lt;0</formula>
    </cfRule>
  </conditionalFormatting>
  <conditionalFormatting sqref="K340:K342 F340:F342 H340:H342">
    <cfRule type="expression" dxfId="2426" priority="7">
      <formula>F340&gt;0</formula>
    </cfRule>
    <cfRule type="expression" dxfId="2425" priority="8">
      <formula>F340&lt;0</formula>
    </cfRule>
  </conditionalFormatting>
  <conditionalFormatting sqref="K346:K347 F346:F347 H346:H347">
    <cfRule type="expression" dxfId="2424" priority="5">
      <formula>F346&gt;0</formula>
    </cfRule>
    <cfRule type="expression" dxfId="2423" priority="6">
      <formula>F346&lt;0</formula>
    </cfRule>
  </conditionalFormatting>
  <conditionalFormatting sqref="K344:K345 F344:F345 H344:H345">
    <cfRule type="expression" dxfId="2422" priority="3">
      <formula>F344&gt;0</formula>
    </cfRule>
    <cfRule type="expression" dxfId="2421" priority="4">
      <formula>F344&lt;0</formula>
    </cfRule>
  </conditionalFormatting>
  <conditionalFormatting sqref="K343 F343 H343">
    <cfRule type="expression" dxfId="2420" priority="1">
      <formula>F343&gt;0</formula>
    </cfRule>
    <cfRule type="expression" dxfId="2419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0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376</v>
      </c>
      <c r="AJ2">
        <f>$Q$2*$Q$4</f>
        <v>3292</v>
      </c>
      <c r="AK2">
        <f ca="1">AJ2*EXP(-$X$2 * AI2/365.25)</f>
        <v>3292</v>
      </c>
      <c r="AM2" s="2">
        <f>Q10</f>
        <v>0</v>
      </c>
      <c r="AO2">
        <f ca="1" xml:space="preserve"> (SUM(AB:AB) - SUM(AE:AE) - SUM(AH:AH) - SUM(AK:AK))/SUM(AB:AB)</f>
        <v>6.0504592281391857E-2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11.614400000000005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8.23</v>
      </c>
      <c r="R4" s="425">
        <v>2.1100000000000001E-2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3292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4645.760000000002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-1353.760000000002</v>
      </c>
      <c r="R7">
        <v>400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-1353.760000000002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-0.29139688662350216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1.9441069258809233E-2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8.6631578947368428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1450</v>
      </c>
      <c r="I18" s="18"/>
      <c r="J18" s="18"/>
      <c r="K18" s="18">
        <f>SUM(K2:K10)</f>
        <v>17620.739999999998</v>
      </c>
      <c r="L18" s="14"/>
      <c r="M18" s="18">
        <f>SUM(M2:M10)</f>
        <v>108</v>
      </c>
      <c r="T18" s="1">
        <v>43305</v>
      </c>
      <c r="U18" t="s">
        <v>1238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W20" s="134"/>
    </row>
    <row r="21" spans="1:34" ht="15.75" thickTop="1" x14ac:dyDescent="0.25">
      <c r="O21" s="81">
        <v>1.1000000000000001</v>
      </c>
      <c r="P21" s="81">
        <f>O21*$Q$4</f>
        <v>9.0530000000000008</v>
      </c>
      <c r="W21" s="134"/>
    </row>
    <row r="22" spans="1:34" x14ac:dyDescent="0.25">
      <c r="O22" s="81">
        <v>1.0900000000000001</v>
      </c>
      <c r="P22" s="81">
        <f t="shared" ref="P22:P41" si="11">O22*$Q$4</f>
        <v>8.9707000000000008</v>
      </c>
      <c r="W22" s="134"/>
    </row>
    <row r="23" spans="1:34" x14ac:dyDescent="0.25">
      <c r="O23" s="81">
        <v>1.08</v>
      </c>
      <c r="P23" s="81">
        <f t="shared" si="11"/>
        <v>8.8884000000000007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8.8061000000000007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8.7238000000000007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8.6415000000000006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8.5592000000000006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8.4769000000000005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8.3946000000000005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8.3123000000000005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8.23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8.1477000000000004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8.0654000000000003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7.9831000000000003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7.9008000000000003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7.8185000000000002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7.7362000000000002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7.653900000000001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7.571600000000001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7.489300000000001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7.4070000000000009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/>
      <c r="K60" s="39"/>
      <c r="L60" s="39">
        <v>8.4700000000000006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8" priority="23">
      <formula>Q7&gt;0</formula>
    </cfRule>
    <cfRule type="expression" dxfId="2417" priority="24">
      <formula>Q7&lt;0</formula>
    </cfRule>
  </conditionalFormatting>
  <conditionalFormatting sqref="Q8">
    <cfRule type="expression" dxfId="2416" priority="21">
      <formula>Q8&gt;0</formula>
    </cfRule>
    <cfRule type="expression" dxfId="2415" priority="22">
      <formula>Q8&lt;0</formula>
    </cfRule>
  </conditionalFormatting>
  <conditionalFormatting sqref="F25:F30 F34:F63">
    <cfRule type="expression" dxfId="2414" priority="19">
      <formula>F25&gt;0</formula>
    </cfRule>
    <cfRule type="expression" dxfId="2413" priority="20">
      <formula>F25&lt;0</formula>
    </cfRule>
  </conditionalFormatting>
  <conditionalFormatting sqref="H25:H30 H34:H63">
    <cfRule type="expression" dxfId="2412" priority="17">
      <formula>H25&gt;0</formula>
    </cfRule>
    <cfRule type="expression" dxfId="2411" priority="18">
      <formula>H25&lt;0</formula>
    </cfRule>
  </conditionalFormatting>
  <conditionalFormatting sqref="F89:F110">
    <cfRule type="expression" dxfId="2410" priority="15">
      <formula>F89&gt;0</formula>
    </cfRule>
    <cfRule type="expression" dxfId="2409" priority="16">
      <formula>F89&lt;0</formula>
    </cfRule>
  </conditionalFormatting>
  <conditionalFormatting sqref="H89:H110">
    <cfRule type="expression" dxfId="2408" priority="13">
      <formula>H89&gt;0</formula>
    </cfRule>
    <cfRule type="expression" dxfId="2407" priority="14">
      <formula>H89&lt;0</formula>
    </cfRule>
  </conditionalFormatting>
  <conditionalFormatting sqref="Q10">
    <cfRule type="expression" dxfId="2406" priority="11">
      <formula>Q10&gt;0</formula>
    </cfRule>
    <cfRule type="expression" dxfId="2405" priority="12">
      <formula>Q10&lt;0</formula>
    </cfRule>
  </conditionalFormatting>
  <conditionalFormatting sqref="J25:J38">
    <cfRule type="expression" dxfId="2404" priority="9">
      <formula>J25&gt;0</formula>
    </cfRule>
    <cfRule type="expression" dxfId="2403" priority="10">
      <formula>J25&lt;0</formula>
    </cfRule>
  </conditionalFormatting>
  <conditionalFormatting sqref="K25:K38">
    <cfRule type="expression" dxfId="2402" priority="7">
      <formula>K25&gt;0</formula>
    </cfRule>
    <cfRule type="expression" dxfId="2401" priority="8">
      <formula>K25&lt;0</formula>
    </cfRule>
  </conditionalFormatting>
  <conditionalFormatting sqref="L25:L38">
    <cfRule type="expression" dxfId="2400" priority="5">
      <formula>L25&gt;0</formula>
    </cfRule>
    <cfRule type="expression" dxfId="239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8" priority="3">
      <formula>F31&gt;0</formula>
    </cfRule>
    <cfRule type="expression" dxfId="2397" priority="4">
      <formula>F31&lt;0</formula>
    </cfRule>
  </conditionalFormatting>
  <conditionalFormatting sqref="H31:H33">
    <cfRule type="expression" dxfId="2396" priority="1">
      <formula>H31&gt;0</formula>
    </cfRule>
    <cfRule type="expression" dxfId="239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1245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45.271300000000004</v>
      </c>
      <c r="T3" s="1"/>
      <c r="U3" t="s">
        <v>1275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39.01</v>
      </c>
      <c r="R4" s="425">
        <v>2.9000000000000001E-2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7802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9054.26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-1252.2600000000002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-1252.2600000000002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-0.13830616748359337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8.9720584465521665E-3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18.799999999999997</v>
      </c>
      <c r="T13" s="1">
        <v>43319</v>
      </c>
      <c r="U13" t="s">
        <v>1213</v>
      </c>
    </row>
    <row r="14" spans="1:21" x14ac:dyDescent="0.25">
      <c r="H14" s="70"/>
      <c r="O14" s="11" t="s">
        <v>1034</v>
      </c>
      <c r="Q14" s="1">
        <v>43425</v>
      </c>
      <c r="U14" t="s">
        <v>1214</v>
      </c>
    </row>
    <row r="15" spans="1:21" x14ac:dyDescent="0.25">
      <c r="H15" s="70"/>
      <c r="U15" t="s">
        <v>1215</v>
      </c>
    </row>
    <row r="16" spans="1:21" x14ac:dyDescent="0.25">
      <c r="H16" s="70"/>
    </row>
    <row r="17" spans="1:21" x14ac:dyDescent="0.25">
      <c r="T17" s="1">
        <v>43348</v>
      </c>
      <c r="U17" t="s">
        <v>1262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42.911000000000001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42.520899999999997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42.130800000000001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41.740699999999997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41.3506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40.960499999999996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40.570399999999999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40.180299999999995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39.790199999999999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39.400099999999995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39.01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38.619900000000001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38.229799999999997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37.839700000000001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37.449599999999997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37.0595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36.669399999999996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36.279299999999999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35.889200000000002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35.499099999999999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35.109000000000002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7" si="8">C48*(E48-D48)</f>
        <v>-1441.9999999999991</v>
      </c>
      <c r="G48" s="39">
        <f t="shared" ref="G48:G57" si="9">D48*C48</f>
        <v>14976.5</v>
      </c>
      <c r="H48" s="179">
        <f t="shared" ref="H48:H57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4" priority="37">
      <formula>F51&gt;0</formula>
    </cfRule>
    <cfRule type="expression" dxfId="2393" priority="38">
      <formula>F51&lt;0</formula>
    </cfRule>
  </conditionalFormatting>
  <conditionalFormatting sqref="Q7">
    <cfRule type="expression" dxfId="2392" priority="35">
      <formula>Q7&gt;0</formula>
    </cfRule>
    <cfRule type="expression" dxfId="2391" priority="36">
      <formula>Q7&lt;0</formula>
    </cfRule>
  </conditionalFormatting>
  <conditionalFormatting sqref="Q8">
    <cfRule type="expression" dxfId="2390" priority="33">
      <formula>Q8&gt;0</formula>
    </cfRule>
    <cfRule type="expression" dxfId="2389" priority="34">
      <formula>Q8&lt;0</formula>
    </cfRule>
  </conditionalFormatting>
  <conditionalFormatting sqref="F31:F49">
    <cfRule type="expression" dxfId="2388" priority="31">
      <formula>F31&gt;0</formula>
    </cfRule>
    <cfRule type="expression" dxfId="2387" priority="32">
      <formula>F31&lt;0</formula>
    </cfRule>
  </conditionalFormatting>
  <conditionalFormatting sqref="H31:H49">
    <cfRule type="expression" dxfId="2386" priority="29">
      <formula>H31&gt;0</formula>
    </cfRule>
    <cfRule type="expression" dxfId="2385" priority="30">
      <formula>H31&lt;0</formula>
    </cfRule>
  </conditionalFormatting>
  <conditionalFormatting sqref="Q10">
    <cfRule type="expression" dxfId="2384" priority="27">
      <formula>Q10&gt;0</formula>
    </cfRule>
    <cfRule type="expression" dxfId="2383" priority="28">
      <formula>Q10&lt;0</formula>
    </cfRule>
  </conditionalFormatting>
  <conditionalFormatting sqref="J25:J38">
    <cfRule type="expression" dxfId="2382" priority="25">
      <formula>J25&gt;0</formula>
    </cfRule>
    <cfRule type="expression" dxfId="2381" priority="26">
      <formula>J25&lt;0</formula>
    </cfRule>
  </conditionalFormatting>
  <conditionalFormatting sqref="K38">
    <cfRule type="expression" dxfId="2380" priority="23">
      <formula>K38&gt;0</formula>
    </cfRule>
    <cfRule type="expression" dxfId="2379" priority="24">
      <formula>K38&lt;0</formula>
    </cfRule>
  </conditionalFormatting>
  <conditionalFormatting sqref="L25:L38">
    <cfRule type="expression" dxfId="2378" priority="21">
      <formula>L25&gt;0</formula>
    </cfRule>
    <cfRule type="expression" dxfId="2377" priority="22">
      <formula>L25&lt;0</formula>
    </cfRule>
  </conditionalFormatting>
  <conditionalFormatting sqref="F95:F116">
    <cfRule type="expression" dxfId="2376" priority="19">
      <formula>F95&gt;0</formula>
    </cfRule>
    <cfRule type="expression" dxfId="2375" priority="20">
      <formula>F95&lt;0</formula>
    </cfRule>
  </conditionalFormatting>
  <conditionalFormatting sqref="H95:H116">
    <cfRule type="expression" dxfId="2374" priority="17">
      <formula>H95&gt;0</formula>
    </cfRule>
    <cfRule type="expression" dxfId="2373" priority="18">
      <formula>H95&lt;0</formula>
    </cfRule>
  </conditionalFormatting>
  <conditionalFormatting sqref="J95:J108">
    <cfRule type="expression" dxfId="2372" priority="15">
      <formula>J95&gt;0</formula>
    </cfRule>
    <cfRule type="expression" dxfId="2371" priority="16">
      <formula>J95&lt;0</formula>
    </cfRule>
  </conditionalFormatting>
  <conditionalFormatting sqref="K95:K108">
    <cfRule type="expression" dxfId="2370" priority="13">
      <formula>K95&gt;0</formula>
    </cfRule>
    <cfRule type="expression" dxfId="2369" priority="14">
      <formula>K95&lt;0</formula>
    </cfRule>
  </conditionalFormatting>
  <conditionalFormatting sqref="L95:L108">
    <cfRule type="expression" dxfId="2368" priority="11">
      <formula>L95&gt;0</formula>
    </cfRule>
    <cfRule type="expression" dxfId="2367" priority="12">
      <formula>L95&lt;0</formula>
    </cfRule>
  </conditionalFormatting>
  <conditionalFormatting sqref="F25:F30">
    <cfRule type="expression" dxfId="2366" priority="9">
      <formula>F25&gt;0</formula>
    </cfRule>
    <cfRule type="expression" dxfId="2365" priority="10">
      <formula>F25&lt;0</formula>
    </cfRule>
  </conditionalFormatting>
  <conditionalFormatting sqref="H25:H30">
    <cfRule type="expression" dxfId="2364" priority="7">
      <formula>H25&gt;0</formula>
    </cfRule>
    <cfRule type="expression" dxfId="2363" priority="8">
      <formula>H25&lt;0</formula>
    </cfRule>
  </conditionalFormatting>
  <conditionalFormatting sqref="F50">
    <cfRule type="expression" dxfId="2362" priority="5">
      <formula>F50&gt;0</formula>
    </cfRule>
    <cfRule type="expression" dxfId="2361" priority="6">
      <formula>F50&lt;0</formula>
    </cfRule>
  </conditionalFormatting>
  <conditionalFormatting sqref="H50">
    <cfRule type="expression" dxfId="2360" priority="3">
      <formula>H50&gt;0</formula>
    </cfRule>
    <cfRule type="expression" dxfId="2359" priority="4">
      <formula>H50&lt;0</formula>
    </cfRule>
  </conditionalFormatting>
  <conditionalFormatting sqref="H62:H63 F62:F63">
    <cfRule type="expression" dxfId="2358" priority="1">
      <formula>F62&gt;0</formula>
    </cfRule>
    <cfRule type="expression" dxfId="2357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1301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82.299899999999994</v>
      </c>
      <c r="R4" s="425">
        <v>2.8500000000000001E-2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4937.9939999999997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-543.00600000000031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-543.00600000000031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-9.9070607553366233E-2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2.1871229491165847E-2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90.529889999999995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89.706890999999999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88.883892000000003</v>
      </c>
    </row>
    <row r="20" spans="1:16" x14ac:dyDescent="0.25">
      <c r="O20" s="81">
        <v>1.07</v>
      </c>
      <c r="P20" s="81">
        <f t="shared" si="0"/>
        <v>88.060892999999993</v>
      </c>
    </row>
    <row r="21" spans="1:16" x14ac:dyDescent="0.25">
      <c r="O21" s="81">
        <v>1.06</v>
      </c>
      <c r="P21" s="81">
        <f t="shared" si="0"/>
        <v>87.237893999999997</v>
      </c>
    </row>
    <row r="22" spans="1:16" x14ac:dyDescent="0.25">
      <c r="O22" s="81">
        <v>1.05</v>
      </c>
      <c r="P22" s="81">
        <f t="shared" si="0"/>
        <v>86.414895000000001</v>
      </c>
    </row>
    <row r="23" spans="1:16" x14ac:dyDescent="0.25">
      <c r="O23" s="81">
        <v>1.04</v>
      </c>
      <c r="P23" s="81">
        <f t="shared" si="0"/>
        <v>85.591895999999991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84.768896999999996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83.945898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83.12289899999999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82.299899999999994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81.476900999999998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80.653901999999988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79.830902999999992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79.007903999999996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78.184904999999986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77.361905999999991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76.538906999999995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75.715907999999999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74.892909000000003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74.069909999999993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6" priority="35">
      <formula>F47&gt;0</formula>
    </cfRule>
    <cfRule type="expression" dxfId="2355" priority="36">
      <formula>F47&lt;0</formula>
    </cfRule>
  </conditionalFormatting>
  <conditionalFormatting sqref="Q7">
    <cfRule type="expression" dxfId="2354" priority="33">
      <formula>Q7&gt;0</formula>
    </cfRule>
    <cfRule type="expression" dxfId="2353" priority="34">
      <formula>Q7&lt;0</formula>
    </cfRule>
  </conditionalFormatting>
  <conditionalFormatting sqref="Q8">
    <cfRule type="expression" dxfId="2352" priority="31">
      <formula>Q8&gt;0</formula>
    </cfRule>
    <cfRule type="expression" dxfId="2351" priority="32">
      <formula>Q8&lt;0</formula>
    </cfRule>
  </conditionalFormatting>
  <conditionalFormatting sqref="F30:F46">
    <cfRule type="expression" dxfId="2350" priority="29">
      <formula>F30&gt;0</formula>
    </cfRule>
    <cfRule type="expression" dxfId="2349" priority="30">
      <formula>F30&lt;0</formula>
    </cfRule>
  </conditionalFormatting>
  <conditionalFormatting sqref="H30:H46">
    <cfRule type="expression" dxfId="2348" priority="27">
      <formula>H30&gt;0</formula>
    </cfRule>
    <cfRule type="expression" dxfId="2347" priority="28">
      <formula>H30&lt;0</formula>
    </cfRule>
  </conditionalFormatting>
  <conditionalFormatting sqref="Q10">
    <cfRule type="expression" dxfId="2346" priority="25">
      <formula>Q10&gt;0</formula>
    </cfRule>
    <cfRule type="expression" dxfId="2345" priority="26">
      <formula>Q10&lt;0</formula>
    </cfRule>
  </conditionalFormatting>
  <conditionalFormatting sqref="J25:J38">
    <cfRule type="expression" dxfId="2344" priority="23">
      <formula>J25&gt;0</formula>
    </cfRule>
    <cfRule type="expression" dxfId="2343" priority="24">
      <formula>J25&lt;0</formula>
    </cfRule>
  </conditionalFormatting>
  <conditionalFormatting sqref="K25:K38">
    <cfRule type="expression" dxfId="2342" priority="21">
      <formula>K25&gt;0</formula>
    </cfRule>
    <cfRule type="expression" dxfId="2341" priority="22">
      <formula>K25&lt;0</formula>
    </cfRule>
  </conditionalFormatting>
  <conditionalFormatting sqref="L25 L38">
    <cfRule type="expression" dxfId="2340" priority="19">
      <formula>L25&gt;0</formula>
    </cfRule>
    <cfRule type="expression" dxfId="2339" priority="20">
      <formula>L25&lt;0</formula>
    </cfRule>
  </conditionalFormatting>
  <conditionalFormatting sqref="F89:F110">
    <cfRule type="expression" dxfId="2338" priority="17">
      <formula>F89&gt;0</formula>
    </cfRule>
    <cfRule type="expression" dxfId="2337" priority="18">
      <formula>F89&lt;0</formula>
    </cfRule>
  </conditionalFormatting>
  <conditionalFormatting sqref="H89:H110">
    <cfRule type="expression" dxfId="2336" priority="15">
      <formula>H89&gt;0</formula>
    </cfRule>
    <cfRule type="expression" dxfId="2335" priority="16">
      <formula>H89&lt;0</formula>
    </cfRule>
  </conditionalFormatting>
  <conditionalFormatting sqref="J89:J102">
    <cfRule type="expression" dxfId="2334" priority="13">
      <formula>J89&gt;0</formula>
    </cfRule>
    <cfRule type="expression" dxfId="2333" priority="14">
      <formula>J89&lt;0</formula>
    </cfRule>
  </conditionalFormatting>
  <conditionalFormatting sqref="K89:K102">
    <cfRule type="expression" dxfId="2332" priority="11">
      <formula>K89&gt;0</formula>
    </cfRule>
    <cfRule type="expression" dxfId="2331" priority="12">
      <formula>K89&lt;0</formula>
    </cfRule>
  </conditionalFormatting>
  <conditionalFormatting sqref="L89:L102">
    <cfRule type="expression" dxfId="2330" priority="9">
      <formula>L89&gt;0</formula>
    </cfRule>
    <cfRule type="expression" dxfId="2329" priority="10">
      <formula>L89&lt;0</formula>
    </cfRule>
  </conditionalFormatting>
  <conditionalFormatting sqref="F29 F25:F26">
    <cfRule type="expression" dxfId="2328" priority="7">
      <formula>F25&gt;0</formula>
    </cfRule>
    <cfRule type="expression" dxfId="2327" priority="8">
      <formula>F25&lt;0</formula>
    </cfRule>
  </conditionalFormatting>
  <conditionalFormatting sqref="H29 H25:H27">
    <cfRule type="expression" dxfId="2326" priority="5">
      <formula>H25&gt;0</formula>
    </cfRule>
    <cfRule type="expression" dxfId="2325" priority="6">
      <formula>H25&lt;0</formula>
    </cfRule>
  </conditionalFormatting>
  <conditionalFormatting sqref="F27:F28">
    <cfRule type="expression" dxfId="2324" priority="3">
      <formula>F27&gt;0</formula>
    </cfRule>
    <cfRule type="expression" dxfId="2323" priority="4">
      <formula>F27&lt;0</formula>
    </cfRule>
  </conditionalFormatting>
  <conditionalFormatting sqref="H28">
    <cfRule type="expression" dxfId="2322" priority="1">
      <formula>H28&gt;0</formula>
    </cfRule>
    <cfRule type="expression" dxfId="232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topLeftCell="H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44.119900000000001</v>
      </c>
      <c r="R4" s="425">
        <v>4.0099999999999997E-2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4411.99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61.989999999999782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1.4250574712643628E-2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2.6183196244778432E-2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48.531890000000004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48.090691000000007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47.649492000000002</v>
      </c>
    </row>
    <row r="20" spans="1:16" x14ac:dyDescent="0.25">
      <c r="O20" s="81">
        <v>1.07</v>
      </c>
      <c r="P20" s="81">
        <f t="shared" si="0"/>
        <v>47.208293000000005</v>
      </c>
    </row>
    <row r="21" spans="1:16" x14ac:dyDescent="0.25">
      <c r="O21" s="81">
        <v>1.06</v>
      </c>
      <c r="P21" s="81">
        <f t="shared" si="0"/>
        <v>46.767094</v>
      </c>
    </row>
    <row r="22" spans="1:16" x14ac:dyDescent="0.25">
      <c r="O22" s="81">
        <v>1.05</v>
      </c>
      <c r="P22" s="81">
        <f t="shared" si="0"/>
        <v>46.325895000000003</v>
      </c>
    </row>
    <row r="23" spans="1:16" x14ac:dyDescent="0.25">
      <c r="O23" s="81">
        <v>1.04</v>
      </c>
      <c r="P23" s="81">
        <f t="shared" si="0"/>
        <v>45.884696000000005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45.443497000000001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45.002298000000003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44.561098999999999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44.119900000000001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43.678701000000004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43.237501999999999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42.796303000000002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42.355103999999997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41.913905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41.472706000000002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41.031507000000005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40.590308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40.149109000000003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39.707910000000005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0" priority="35">
      <formula>F47&gt;0</formula>
    </cfRule>
    <cfRule type="expression" dxfId="2319" priority="36">
      <formula>F47&lt;0</formula>
    </cfRule>
  </conditionalFormatting>
  <conditionalFormatting sqref="Q7">
    <cfRule type="expression" dxfId="2318" priority="33">
      <formula>Q7&gt;0</formula>
    </cfRule>
    <cfRule type="expression" dxfId="2317" priority="34">
      <formula>Q7&lt;0</formula>
    </cfRule>
  </conditionalFormatting>
  <conditionalFormatting sqref="Q8">
    <cfRule type="expression" dxfId="2316" priority="31">
      <formula>Q8&gt;0</formula>
    </cfRule>
    <cfRule type="expression" dxfId="2315" priority="32">
      <formula>Q8&lt;0</formula>
    </cfRule>
  </conditionalFormatting>
  <conditionalFormatting sqref="F30:F46">
    <cfRule type="expression" dxfId="2314" priority="29">
      <formula>F30&gt;0</formula>
    </cfRule>
    <cfRule type="expression" dxfId="2313" priority="30">
      <formula>F30&lt;0</formula>
    </cfRule>
  </conditionalFormatting>
  <conditionalFormatting sqref="H30:H46">
    <cfRule type="expression" dxfId="2312" priority="27">
      <formula>H30&gt;0</formula>
    </cfRule>
    <cfRule type="expression" dxfId="2311" priority="28">
      <formula>H30&lt;0</formula>
    </cfRule>
  </conditionalFormatting>
  <conditionalFormatting sqref="Q10">
    <cfRule type="expression" dxfId="2310" priority="25">
      <formula>Q10&gt;0</formula>
    </cfRule>
    <cfRule type="expression" dxfId="2309" priority="26">
      <formula>Q10&lt;0</formula>
    </cfRule>
  </conditionalFormatting>
  <conditionalFormatting sqref="J25:J38">
    <cfRule type="expression" dxfId="2308" priority="23">
      <formula>J25&gt;0</formula>
    </cfRule>
    <cfRule type="expression" dxfId="2307" priority="24">
      <formula>J25&lt;0</formula>
    </cfRule>
  </conditionalFormatting>
  <conditionalFormatting sqref="K25:K38">
    <cfRule type="expression" dxfId="2306" priority="21">
      <formula>K25&gt;0</formula>
    </cfRule>
    <cfRule type="expression" dxfId="2305" priority="22">
      <formula>K25&lt;0</formula>
    </cfRule>
  </conditionalFormatting>
  <conditionalFormatting sqref="L25 L38">
    <cfRule type="expression" dxfId="2304" priority="19">
      <formula>L25&gt;0</formula>
    </cfRule>
    <cfRule type="expression" dxfId="2303" priority="20">
      <formula>L25&lt;0</formula>
    </cfRule>
  </conditionalFormatting>
  <conditionalFormatting sqref="F89:F110">
    <cfRule type="expression" dxfId="2302" priority="17">
      <formula>F89&gt;0</formula>
    </cfRule>
    <cfRule type="expression" dxfId="2301" priority="18">
      <formula>F89&lt;0</formula>
    </cfRule>
  </conditionalFormatting>
  <conditionalFormatting sqref="H89:H110">
    <cfRule type="expression" dxfId="2300" priority="15">
      <formula>H89&gt;0</formula>
    </cfRule>
    <cfRule type="expression" dxfId="2299" priority="16">
      <formula>H89&lt;0</formula>
    </cfRule>
  </conditionalFormatting>
  <conditionalFormatting sqref="J89:J102">
    <cfRule type="expression" dxfId="2298" priority="13">
      <formula>J89&gt;0</formula>
    </cfRule>
    <cfRule type="expression" dxfId="2297" priority="14">
      <formula>J89&lt;0</formula>
    </cfRule>
  </conditionalFormatting>
  <conditionalFormatting sqref="K89:K102">
    <cfRule type="expression" dxfId="2296" priority="11">
      <formula>K89&gt;0</formula>
    </cfRule>
    <cfRule type="expression" dxfId="2295" priority="12">
      <formula>K89&lt;0</formula>
    </cfRule>
  </conditionalFormatting>
  <conditionalFormatting sqref="L89:L102">
    <cfRule type="expression" dxfId="2294" priority="9">
      <formula>L89&gt;0</formula>
    </cfRule>
    <cfRule type="expression" dxfId="2293" priority="10">
      <formula>L89&lt;0</formula>
    </cfRule>
  </conditionalFormatting>
  <conditionalFormatting sqref="F29 F25:F26">
    <cfRule type="expression" dxfId="2292" priority="7">
      <formula>F25&gt;0</formula>
    </cfRule>
    <cfRule type="expression" dxfId="2291" priority="8">
      <formula>F25&lt;0</formula>
    </cfRule>
  </conditionalFormatting>
  <conditionalFormatting sqref="H29 H25:H27">
    <cfRule type="expression" dxfId="2290" priority="5">
      <formula>H25&gt;0</formula>
    </cfRule>
    <cfRule type="expression" dxfId="2289" priority="6">
      <formula>H25&lt;0</formula>
    </cfRule>
  </conditionalFormatting>
  <conditionalFormatting sqref="F27:F28">
    <cfRule type="expression" dxfId="2288" priority="3">
      <formula>F27&gt;0</formula>
    </cfRule>
    <cfRule type="expression" dxfId="2287" priority="4">
      <formula>F27&lt;0</formula>
    </cfRule>
  </conditionalFormatting>
  <conditionalFormatting sqref="H28">
    <cfRule type="expression" dxfId="2286" priority="1">
      <formula>H28&gt;0</formula>
    </cfRule>
    <cfRule type="expression" dxfId="228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137.19</v>
      </c>
      <c r="R4" s="425">
        <v>3.7400000000000003E-2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3429.75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4.75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1.386861313868613E-3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8.4204388074932569E-3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150.90900000000002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149.53710000000001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148.1652</v>
      </c>
    </row>
    <row r="20" spans="1:16" x14ac:dyDescent="0.25">
      <c r="O20" s="81">
        <v>1.07</v>
      </c>
      <c r="P20" s="81">
        <f t="shared" si="0"/>
        <v>146.79330000000002</v>
      </c>
    </row>
    <row r="21" spans="1:16" x14ac:dyDescent="0.25">
      <c r="O21" s="81">
        <v>1.06</v>
      </c>
      <c r="P21" s="81">
        <f t="shared" si="0"/>
        <v>145.42140000000001</v>
      </c>
    </row>
    <row r="22" spans="1:16" x14ac:dyDescent="0.25">
      <c r="O22" s="81">
        <v>1.05</v>
      </c>
      <c r="P22" s="81">
        <f t="shared" si="0"/>
        <v>144.04949999999999</v>
      </c>
    </row>
    <row r="23" spans="1:16" x14ac:dyDescent="0.25">
      <c r="O23" s="81">
        <v>1.04</v>
      </c>
      <c r="P23" s="81">
        <f t="shared" si="0"/>
        <v>142.67760000000001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141.3057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139.93379999999999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138.56190000000001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137.19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135.81809999999999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134.4462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133.07429999999999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131.70239999999998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130.3305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128.95859999999999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127.58670000000001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126.2148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124.8429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123.471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4" priority="35">
      <formula>F47&gt;0</formula>
    </cfRule>
    <cfRule type="expression" dxfId="2283" priority="36">
      <formula>F47&lt;0</formula>
    </cfRule>
  </conditionalFormatting>
  <conditionalFormatting sqref="Q7">
    <cfRule type="expression" dxfId="2282" priority="33">
      <formula>Q7&gt;0</formula>
    </cfRule>
    <cfRule type="expression" dxfId="2281" priority="34">
      <formula>Q7&lt;0</formula>
    </cfRule>
  </conditionalFormatting>
  <conditionalFormatting sqref="Q8">
    <cfRule type="expression" dxfId="2280" priority="31">
      <formula>Q8&gt;0</formula>
    </cfRule>
    <cfRule type="expression" dxfId="2279" priority="32">
      <formula>Q8&lt;0</formula>
    </cfRule>
  </conditionalFormatting>
  <conditionalFormatting sqref="F30:F46">
    <cfRule type="expression" dxfId="2278" priority="29">
      <formula>F30&gt;0</formula>
    </cfRule>
    <cfRule type="expression" dxfId="2277" priority="30">
      <formula>F30&lt;0</formula>
    </cfRule>
  </conditionalFormatting>
  <conditionalFormatting sqref="H30:H46">
    <cfRule type="expression" dxfId="2276" priority="27">
      <formula>H30&gt;0</formula>
    </cfRule>
    <cfRule type="expression" dxfId="2275" priority="28">
      <formula>H30&lt;0</formula>
    </cfRule>
  </conditionalFormatting>
  <conditionalFormatting sqref="Q10">
    <cfRule type="expression" dxfId="2274" priority="25">
      <formula>Q10&gt;0</formula>
    </cfRule>
    <cfRule type="expression" dxfId="2273" priority="26">
      <formula>Q10&lt;0</formula>
    </cfRule>
  </conditionalFormatting>
  <conditionalFormatting sqref="J25:J38">
    <cfRule type="expression" dxfId="2272" priority="23">
      <formula>J25&gt;0</formula>
    </cfRule>
    <cfRule type="expression" dxfId="2271" priority="24">
      <formula>J25&lt;0</formula>
    </cfRule>
  </conditionalFormatting>
  <conditionalFormatting sqref="K25:K38">
    <cfRule type="expression" dxfId="2270" priority="21">
      <formula>K25&gt;0</formula>
    </cfRule>
    <cfRule type="expression" dxfId="2269" priority="22">
      <formula>K25&lt;0</formula>
    </cfRule>
  </conditionalFormatting>
  <conditionalFormatting sqref="L25 L38">
    <cfRule type="expression" dxfId="2268" priority="19">
      <formula>L25&gt;0</formula>
    </cfRule>
    <cfRule type="expression" dxfId="2267" priority="20">
      <formula>L25&lt;0</formula>
    </cfRule>
  </conditionalFormatting>
  <conditionalFormatting sqref="F89:F110">
    <cfRule type="expression" dxfId="2266" priority="17">
      <formula>F89&gt;0</formula>
    </cfRule>
    <cfRule type="expression" dxfId="2265" priority="18">
      <formula>F89&lt;0</formula>
    </cfRule>
  </conditionalFormatting>
  <conditionalFormatting sqref="H89:H110">
    <cfRule type="expression" dxfId="2264" priority="15">
      <formula>H89&gt;0</formula>
    </cfRule>
    <cfRule type="expression" dxfId="2263" priority="16">
      <formula>H89&lt;0</formula>
    </cfRule>
  </conditionalFormatting>
  <conditionalFormatting sqref="J89:J102">
    <cfRule type="expression" dxfId="2262" priority="13">
      <formula>J89&gt;0</formula>
    </cfRule>
    <cfRule type="expression" dxfId="2261" priority="14">
      <formula>J89&lt;0</formula>
    </cfRule>
  </conditionalFormatting>
  <conditionalFormatting sqref="K89:K102">
    <cfRule type="expression" dxfId="2260" priority="11">
      <formula>K89&gt;0</formula>
    </cfRule>
    <cfRule type="expression" dxfId="2259" priority="12">
      <formula>K89&lt;0</formula>
    </cfRule>
  </conditionalFormatting>
  <conditionalFormatting sqref="L89:L102">
    <cfRule type="expression" dxfId="2258" priority="9">
      <formula>L89&gt;0</formula>
    </cfRule>
    <cfRule type="expression" dxfId="2257" priority="10">
      <formula>L89&lt;0</formula>
    </cfRule>
  </conditionalFormatting>
  <conditionalFormatting sqref="F29 F25:F26">
    <cfRule type="expression" dxfId="2256" priority="7">
      <formula>F25&gt;0</formula>
    </cfRule>
    <cfRule type="expression" dxfId="2255" priority="8">
      <formula>F25&lt;0</formula>
    </cfRule>
  </conditionalFormatting>
  <conditionalFormatting sqref="H29 H25:H27">
    <cfRule type="expression" dxfId="2254" priority="5">
      <formula>H25&gt;0</formula>
    </cfRule>
    <cfRule type="expression" dxfId="2253" priority="6">
      <formula>H25&lt;0</formula>
    </cfRule>
  </conditionalFormatting>
  <conditionalFormatting sqref="F27:F28">
    <cfRule type="expression" dxfId="2252" priority="3">
      <formula>F27&gt;0</formula>
    </cfRule>
    <cfRule type="expression" dxfId="2251" priority="4">
      <formula>F27&lt;0</formula>
    </cfRule>
  </conditionalFormatting>
  <conditionalFormatting sqref="H28">
    <cfRule type="expression" dxfId="2250" priority="1">
      <formula>H28&gt;0</formula>
    </cfRule>
    <cfRule type="expression" dxfId="224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139.29</v>
      </c>
      <c r="R4" s="425">
        <v>3.39E-2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3482.25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-184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-5.0187521309239688E-2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6.3177543255079332E-3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31.656818181818178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153.21899999999999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151.8261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150.4332</v>
      </c>
    </row>
    <row r="20" spans="1:16" x14ac:dyDescent="0.25">
      <c r="O20" s="81">
        <v>1.07</v>
      </c>
      <c r="P20" s="81">
        <f t="shared" si="0"/>
        <v>149.0403</v>
      </c>
    </row>
    <row r="21" spans="1:16" x14ac:dyDescent="0.25">
      <c r="O21" s="81">
        <v>1.06</v>
      </c>
      <c r="P21" s="81">
        <f t="shared" si="0"/>
        <v>147.6474</v>
      </c>
    </row>
    <row r="22" spans="1:16" x14ac:dyDescent="0.25">
      <c r="O22" s="81">
        <v>1.05</v>
      </c>
      <c r="P22" s="81">
        <f t="shared" si="0"/>
        <v>146.25450000000001</v>
      </c>
    </row>
    <row r="23" spans="1:16" x14ac:dyDescent="0.25">
      <c r="O23" s="81">
        <v>1.04</v>
      </c>
      <c r="P23" s="81">
        <f t="shared" si="0"/>
        <v>144.86160000000001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143.46869999999998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142.07579999999999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140.68289999999999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139.29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137.89709999999999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136.5042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135.1113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133.71839999999997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132.32549999999998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130.93259999999998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129.53970000000001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128.14679999999998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126.7539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125.36099999999999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8" priority="43">
      <formula>F54&gt;0</formula>
    </cfRule>
    <cfRule type="expression" dxfId="2247" priority="44">
      <formula>F54&lt;0</formula>
    </cfRule>
  </conditionalFormatting>
  <conditionalFormatting sqref="Q7">
    <cfRule type="expression" dxfId="2246" priority="41">
      <formula>Q7&gt;0</formula>
    </cfRule>
    <cfRule type="expression" dxfId="2245" priority="42">
      <formula>Q7&lt;0</formula>
    </cfRule>
  </conditionalFormatting>
  <conditionalFormatting sqref="Q8">
    <cfRule type="expression" dxfId="2244" priority="39">
      <formula>Q8&gt;0</formula>
    </cfRule>
    <cfRule type="expression" dxfId="2243" priority="40">
      <formula>Q8&lt;0</formula>
    </cfRule>
  </conditionalFormatting>
  <conditionalFormatting sqref="F33:F36 F38:F53">
    <cfRule type="expression" dxfId="2242" priority="37">
      <formula>F33&gt;0</formula>
    </cfRule>
    <cfRule type="expression" dxfId="2241" priority="38">
      <formula>F33&lt;0</formula>
    </cfRule>
  </conditionalFormatting>
  <conditionalFormatting sqref="H33:H36 H38:H53">
    <cfRule type="expression" dxfId="2240" priority="35">
      <formula>H33&gt;0</formula>
    </cfRule>
    <cfRule type="expression" dxfId="2239" priority="36">
      <formula>H33&lt;0</formula>
    </cfRule>
  </conditionalFormatting>
  <conditionalFormatting sqref="Q10">
    <cfRule type="expression" dxfId="2238" priority="33">
      <formula>Q10&gt;0</formula>
    </cfRule>
    <cfRule type="expression" dxfId="2237" priority="34">
      <formula>Q10&lt;0</formula>
    </cfRule>
  </conditionalFormatting>
  <conditionalFormatting sqref="J25:J37">
    <cfRule type="expression" dxfId="2236" priority="31">
      <formula>J25&gt;0</formula>
    </cfRule>
    <cfRule type="expression" dxfId="2235" priority="32">
      <formula>J25&lt;0</formula>
    </cfRule>
  </conditionalFormatting>
  <conditionalFormatting sqref="K25:K38">
    <cfRule type="expression" dxfId="2234" priority="29">
      <formula>K25&gt;0</formula>
    </cfRule>
    <cfRule type="expression" dxfId="2233" priority="30">
      <formula>K25&lt;0</formula>
    </cfRule>
  </conditionalFormatting>
  <conditionalFormatting sqref="L25">
    <cfRule type="expression" dxfId="2232" priority="27">
      <formula>L25&gt;0</formula>
    </cfRule>
    <cfRule type="expression" dxfId="2231" priority="28">
      <formula>L25&lt;0</formula>
    </cfRule>
  </conditionalFormatting>
  <conditionalFormatting sqref="F89:F110">
    <cfRule type="expression" dxfId="2230" priority="25">
      <formula>F89&gt;0</formula>
    </cfRule>
    <cfRule type="expression" dxfId="2229" priority="26">
      <formula>F89&lt;0</formula>
    </cfRule>
  </conditionalFormatting>
  <conditionalFormatting sqref="H89:H110">
    <cfRule type="expression" dxfId="2228" priority="23">
      <formula>H89&gt;0</formula>
    </cfRule>
    <cfRule type="expression" dxfId="2227" priority="24">
      <formula>H89&lt;0</formula>
    </cfRule>
  </conditionalFormatting>
  <conditionalFormatting sqref="J89:J102">
    <cfRule type="expression" dxfId="2226" priority="21">
      <formula>J89&gt;0</formula>
    </cfRule>
    <cfRule type="expression" dxfId="2225" priority="22">
      <formula>J89&lt;0</formula>
    </cfRule>
  </conditionalFormatting>
  <conditionalFormatting sqref="K89:K102">
    <cfRule type="expression" dxfId="2224" priority="19">
      <formula>K89&gt;0</formula>
    </cfRule>
    <cfRule type="expression" dxfId="2223" priority="20">
      <formula>K89&lt;0</formula>
    </cfRule>
  </conditionalFormatting>
  <conditionalFormatting sqref="L89:L102">
    <cfRule type="expression" dxfId="2222" priority="17">
      <formula>L89&gt;0</formula>
    </cfRule>
    <cfRule type="expression" dxfId="2221" priority="18">
      <formula>L89&lt;0</formula>
    </cfRule>
  </conditionalFormatting>
  <conditionalFormatting sqref="F29:F32">
    <cfRule type="expression" dxfId="2220" priority="15">
      <formula>F29&gt;0</formula>
    </cfRule>
    <cfRule type="expression" dxfId="2219" priority="16">
      <formula>F29&lt;0</formula>
    </cfRule>
  </conditionalFormatting>
  <conditionalFormatting sqref="H29:H32">
    <cfRule type="expression" dxfId="2218" priority="13">
      <formula>H29&gt;0</formula>
    </cfRule>
    <cfRule type="expression" dxfId="2217" priority="14">
      <formula>H29&lt;0</formula>
    </cfRule>
  </conditionalFormatting>
  <conditionalFormatting sqref="F25:F28">
    <cfRule type="expression" dxfId="2216" priority="11">
      <formula>F25&gt;0</formula>
    </cfRule>
    <cfRule type="expression" dxfId="2215" priority="12">
      <formula>F25&lt;0</formula>
    </cfRule>
  </conditionalFormatting>
  <conditionalFormatting sqref="H25:H28">
    <cfRule type="expression" dxfId="2214" priority="9">
      <formula>H25&gt;0</formula>
    </cfRule>
    <cfRule type="expression" dxfId="2213" priority="10">
      <formula>H25&lt;0</formula>
    </cfRule>
  </conditionalFormatting>
  <conditionalFormatting sqref="F37">
    <cfRule type="expression" dxfId="2212" priority="7">
      <formula>F37&gt;0</formula>
    </cfRule>
    <cfRule type="expression" dxfId="2211" priority="8">
      <formula>F37&lt;0</formula>
    </cfRule>
  </conditionalFormatting>
  <conditionalFormatting sqref="H37">
    <cfRule type="expression" dxfId="2210" priority="5">
      <formula>H37&gt;0</formula>
    </cfRule>
    <cfRule type="expression" dxfId="2209" priority="6">
      <formula>H37&lt;0</formula>
    </cfRule>
  </conditionalFormatting>
  <conditionalFormatting sqref="J49">
    <cfRule type="expression" dxfId="2208" priority="3">
      <formula>J49&gt;0</formula>
    </cfRule>
    <cfRule type="expression" dxfId="2207" priority="4">
      <formula>J49&lt;0</formula>
    </cfRule>
  </conditionalFormatting>
  <conditionalFormatting sqref="J38:J48">
    <cfRule type="expression" dxfId="2206" priority="1">
      <formula>J38&gt;0</formula>
    </cfRule>
    <cfRule type="expression" dxfId="220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114.72</v>
      </c>
      <c r="R4" s="425">
        <v>5.6399999999999999E-2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5736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-560.06999999999971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-560.06999999999971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-8.8955491282657229E-2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1.0069735006973501E-2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126.19200000000001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125.04480000000001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123.89760000000001</v>
      </c>
    </row>
    <row r="20" spans="1:16" x14ac:dyDescent="0.25">
      <c r="O20" s="81">
        <v>1.07</v>
      </c>
      <c r="P20" s="81">
        <f t="shared" si="0"/>
        <v>122.7504</v>
      </c>
    </row>
    <row r="21" spans="1:16" x14ac:dyDescent="0.25">
      <c r="O21" s="81">
        <v>1.06</v>
      </c>
      <c r="P21" s="81">
        <f t="shared" si="0"/>
        <v>121.6032</v>
      </c>
    </row>
    <row r="22" spans="1:16" x14ac:dyDescent="0.25">
      <c r="O22" s="81">
        <v>1.05</v>
      </c>
      <c r="P22" s="81">
        <f t="shared" si="0"/>
        <v>120.456</v>
      </c>
    </row>
    <row r="23" spans="1:16" x14ac:dyDescent="0.25">
      <c r="O23" s="81">
        <v>1.04</v>
      </c>
      <c r="P23" s="81">
        <f t="shared" si="0"/>
        <v>119.30880000000001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118.16160000000001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117.01439999999999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115.8672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114.72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113.5728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112.4256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111.27839999999999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110.13119999999999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108.98399999999999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107.8368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106.6896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105.5424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104.3952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103.248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4" priority="35">
      <formula>F47&gt;0</formula>
    </cfRule>
    <cfRule type="expression" dxfId="2203" priority="36">
      <formula>F47&lt;0</formula>
    </cfRule>
  </conditionalFormatting>
  <conditionalFormatting sqref="Q7">
    <cfRule type="expression" dxfId="2202" priority="33">
      <formula>Q7&gt;0</formula>
    </cfRule>
    <cfRule type="expression" dxfId="2201" priority="34">
      <formula>Q7&lt;0</formula>
    </cfRule>
  </conditionalFormatting>
  <conditionalFormatting sqref="Q8">
    <cfRule type="expression" dxfId="2200" priority="31">
      <formula>Q8&gt;0</formula>
    </cfRule>
    <cfRule type="expression" dxfId="2199" priority="32">
      <formula>Q8&lt;0</formula>
    </cfRule>
  </conditionalFormatting>
  <conditionalFormatting sqref="F30:F46">
    <cfRule type="expression" dxfId="2198" priority="29">
      <formula>F30&gt;0</formula>
    </cfRule>
    <cfRule type="expression" dxfId="2197" priority="30">
      <formula>F30&lt;0</formula>
    </cfRule>
  </conditionalFormatting>
  <conditionalFormatting sqref="H30:H46">
    <cfRule type="expression" dxfId="2196" priority="27">
      <formula>H30&gt;0</formula>
    </cfRule>
    <cfRule type="expression" dxfId="2195" priority="28">
      <formula>H30&lt;0</formula>
    </cfRule>
  </conditionalFormatting>
  <conditionalFormatting sqref="Q10">
    <cfRule type="expression" dxfId="2194" priority="25">
      <formula>Q10&gt;0</formula>
    </cfRule>
    <cfRule type="expression" dxfId="2193" priority="26">
      <formula>Q10&lt;0</formula>
    </cfRule>
  </conditionalFormatting>
  <conditionalFormatting sqref="J25:J38">
    <cfRule type="expression" dxfId="2192" priority="23">
      <formula>J25&gt;0</formula>
    </cfRule>
    <cfRule type="expression" dxfId="2191" priority="24">
      <formula>J25&lt;0</formula>
    </cfRule>
  </conditionalFormatting>
  <conditionalFormatting sqref="K25:K38">
    <cfRule type="expression" dxfId="2190" priority="21">
      <formula>K25&gt;0</formula>
    </cfRule>
    <cfRule type="expression" dxfId="2189" priority="22">
      <formula>K25&lt;0</formula>
    </cfRule>
  </conditionalFormatting>
  <conditionalFormatting sqref="L25 L38">
    <cfRule type="expression" dxfId="2188" priority="19">
      <formula>L25&gt;0</formula>
    </cfRule>
    <cfRule type="expression" dxfId="2187" priority="20">
      <formula>L25&lt;0</formula>
    </cfRule>
  </conditionalFormatting>
  <conditionalFormatting sqref="F89:F110">
    <cfRule type="expression" dxfId="2186" priority="17">
      <formula>F89&gt;0</formula>
    </cfRule>
    <cfRule type="expression" dxfId="2185" priority="18">
      <formula>F89&lt;0</formula>
    </cfRule>
  </conditionalFormatting>
  <conditionalFormatting sqref="H89:H110">
    <cfRule type="expression" dxfId="2184" priority="15">
      <formula>H89&gt;0</formula>
    </cfRule>
    <cfRule type="expression" dxfId="2183" priority="16">
      <formula>H89&lt;0</formula>
    </cfRule>
  </conditionalFormatting>
  <conditionalFormatting sqref="J89:J102">
    <cfRule type="expression" dxfId="2182" priority="13">
      <formula>J89&gt;0</formula>
    </cfRule>
    <cfRule type="expression" dxfId="2181" priority="14">
      <formula>J89&lt;0</formula>
    </cfRule>
  </conditionalFormatting>
  <conditionalFormatting sqref="K89:K102">
    <cfRule type="expression" dxfId="2180" priority="11">
      <formula>K89&gt;0</formula>
    </cfRule>
    <cfRule type="expression" dxfId="2179" priority="12">
      <formula>K89&lt;0</formula>
    </cfRule>
  </conditionalFormatting>
  <conditionalFormatting sqref="L89:L102">
    <cfRule type="expression" dxfId="2178" priority="9">
      <formula>L89&gt;0</formula>
    </cfRule>
    <cfRule type="expression" dxfId="2177" priority="10">
      <formula>L89&lt;0</formula>
    </cfRule>
  </conditionalFormatting>
  <conditionalFormatting sqref="F29 F25:F27">
    <cfRule type="expression" dxfId="2176" priority="7">
      <formula>F25&gt;0</formula>
    </cfRule>
    <cfRule type="expression" dxfId="2175" priority="8">
      <formula>F25&lt;0</formula>
    </cfRule>
  </conditionalFormatting>
  <conditionalFormatting sqref="H29 H25:H27">
    <cfRule type="expression" dxfId="2174" priority="5">
      <formula>H25&gt;0</formula>
    </cfRule>
    <cfRule type="expression" dxfId="2173" priority="6">
      <formula>H25&lt;0</formula>
    </cfRule>
  </conditionalFormatting>
  <conditionalFormatting sqref="F28">
    <cfRule type="expression" dxfId="2172" priority="3">
      <formula>F28&gt;0</formula>
    </cfRule>
    <cfRule type="expression" dxfId="2171" priority="4">
      <formula>F28&lt;0</formula>
    </cfRule>
  </conditionalFormatting>
  <conditionalFormatting sqref="H28">
    <cfRule type="expression" dxfId="2170" priority="1">
      <formula>H28&gt;0</formula>
    </cfRule>
    <cfRule type="expression" dxfId="216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1331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1337</v>
      </c>
    </row>
    <row r="3" spans="1:21" x14ac:dyDescent="0.25">
      <c r="A3" s="22" t="s">
        <v>71</v>
      </c>
      <c r="B3" s="498" t="s">
        <v>1336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1338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11.7799</v>
      </c>
      <c r="R4" s="425">
        <v>5.4600000000000003E-2</v>
      </c>
      <c r="T4" s="694"/>
      <c r="U4" s="30" t="s">
        <v>1340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2355.98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-29.580000000000382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-29.580000000000382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-1.2399604285786304E-2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2.1222591023692901E-2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8.7258518518518517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12.957890000000001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12.840091000000001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12.722292000000001</v>
      </c>
    </row>
    <row r="20" spans="1:16" x14ac:dyDescent="0.25">
      <c r="O20" s="81">
        <v>1.07</v>
      </c>
      <c r="P20" s="81">
        <f t="shared" si="0"/>
        <v>12.604493</v>
      </c>
    </row>
    <row r="21" spans="1:16" x14ac:dyDescent="0.25">
      <c r="O21" s="81">
        <v>1.06</v>
      </c>
      <c r="P21" s="81">
        <f t="shared" si="0"/>
        <v>12.486694</v>
      </c>
    </row>
    <row r="22" spans="1:16" x14ac:dyDescent="0.25">
      <c r="O22" s="81">
        <v>1.05</v>
      </c>
      <c r="P22" s="81">
        <f t="shared" si="0"/>
        <v>12.368895</v>
      </c>
    </row>
    <row r="23" spans="1:16" x14ac:dyDescent="0.25">
      <c r="O23" s="81">
        <v>1.04</v>
      </c>
      <c r="P23" s="81">
        <f t="shared" si="0"/>
        <v>12.251096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12.133297000000001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12.015497999999999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11.897698999999999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11.7799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11.662101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11.544302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11.426502999999999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11.308703999999999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11.190904999999999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11.073105999999999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10.955306999999999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10.837508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10.719709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10.60191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1339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8" priority="47">
      <formula>F54&gt;0</formula>
    </cfRule>
    <cfRule type="expression" dxfId="2167" priority="48">
      <formula>F54&lt;0</formula>
    </cfRule>
  </conditionalFormatting>
  <conditionalFormatting sqref="Q7">
    <cfRule type="expression" dxfId="2166" priority="45">
      <formula>Q7&gt;0</formula>
    </cfRule>
    <cfRule type="expression" dxfId="2165" priority="46">
      <formula>Q7&lt;0</formula>
    </cfRule>
  </conditionalFormatting>
  <conditionalFormatting sqref="Q8">
    <cfRule type="expression" dxfId="2164" priority="43">
      <formula>Q8&gt;0</formula>
    </cfRule>
    <cfRule type="expression" dxfId="2163" priority="44">
      <formula>Q8&lt;0</formula>
    </cfRule>
  </conditionalFormatting>
  <conditionalFormatting sqref="F33:F36 F38:F53">
    <cfRule type="expression" dxfId="2162" priority="41">
      <formula>F33&gt;0</formula>
    </cfRule>
    <cfRule type="expression" dxfId="2161" priority="42">
      <formula>F33&lt;0</formula>
    </cfRule>
  </conditionalFormatting>
  <conditionalFormatting sqref="H33:H36 H38:H53">
    <cfRule type="expression" dxfId="2160" priority="39">
      <formula>H33&gt;0</formula>
    </cfRule>
    <cfRule type="expression" dxfId="2159" priority="40">
      <formula>H33&lt;0</formula>
    </cfRule>
  </conditionalFormatting>
  <conditionalFormatting sqref="Q10">
    <cfRule type="expression" dxfId="2158" priority="37">
      <formula>Q10&gt;0</formula>
    </cfRule>
    <cfRule type="expression" dxfId="2157" priority="38">
      <formula>Q10&lt;0</formula>
    </cfRule>
  </conditionalFormatting>
  <conditionalFormatting sqref="J25:J37">
    <cfRule type="expression" dxfId="2156" priority="35">
      <formula>J25&gt;0</formula>
    </cfRule>
    <cfRule type="expression" dxfId="2155" priority="36">
      <formula>J25&lt;0</formula>
    </cfRule>
  </conditionalFormatting>
  <conditionalFormatting sqref="K25:K38">
    <cfRule type="expression" dxfId="2154" priority="33">
      <formula>K25&gt;0</formula>
    </cfRule>
    <cfRule type="expression" dxfId="2153" priority="34">
      <formula>K25&lt;0</formula>
    </cfRule>
  </conditionalFormatting>
  <conditionalFormatting sqref="L25">
    <cfRule type="expression" dxfId="2152" priority="31">
      <formula>L25&gt;0</formula>
    </cfRule>
    <cfRule type="expression" dxfId="2151" priority="32">
      <formula>L25&lt;0</formula>
    </cfRule>
  </conditionalFormatting>
  <conditionalFormatting sqref="F89:F110">
    <cfRule type="expression" dxfId="2150" priority="29">
      <formula>F89&gt;0</formula>
    </cfRule>
    <cfRule type="expression" dxfId="2149" priority="30">
      <formula>F89&lt;0</formula>
    </cfRule>
  </conditionalFormatting>
  <conditionalFormatting sqref="H89:H110">
    <cfRule type="expression" dxfId="2148" priority="27">
      <formula>H89&gt;0</formula>
    </cfRule>
    <cfRule type="expression" dxfId="2147" priority="28">
      <formula>H89&lt;0</formula>
    </cfRule>
  </conditionalFormatting>
  <conditionalFormatting sqref="J89:J102">
    <cfRule type="expression" dxfId="2146" priority="25">
      <formula>J89&gt;0</formula>
    </cfRule>
    <cfRule type="expression" dxfId="2145" priority="26">
      <formula>J89&lt;0</formula>
    </cfRule>
  </conditionalFormatting>
  <conditionalFormatting sqref="K89:K102">
    <cfRule type="expression" dxfId="2144" priority="23">
      <formula>K89&gt;0</formula>
    </cfRule>
    <cfRule type="expression" dxfId="2143" priority="24">
      <formula>K89&lt;0</formula>
    </cfRule>
  </conditionalFormatting>
  <conditionalFormatting sqref="L89:L102">
    <cfRule type="expression" dxfId="2142" priority="21">
      <formula>L89&gt;0</formula>
    </cfRule>
    <cfRule type="expression" dxfId="2141" priority="22">
      <formula>L89&lt;0</formula>
    </cfRule>
  </conditionalFormatting>
  <conditionalFormatting sqref="F30:F32">
    <cfRule type="expression" dxfId="2140" priority="19">
      <formula>F30&gt;0</formula>
    </cfRule>
    <cfRule type="expression" dxfId="2139" priority="20">
      <formula>F30&lt;0</formula>
    </cfRule>
  </conditionalFormatting>
  <conditionalFormatting sqref="H30:H32">
    <cfRule type="expression" dxfId="2138" priority="17">
      <formula>H30&gt;0</formula>
    </cfRule>
    <cfRule type="expression" dxfId="2137" priority="18">
      <formula>H30&lt;0</formula>
    </cfRule>
  </conditionalFormatting>
  <conditionalFormatting sqref="F25:F27">
    <cfRule type="expression" dxfId="2136" priority="15">
      <formula>F25&gt;0</formula>
    </cfRule>
    <cfRule type="expression" dxfId="2135" priority="16">
      <formula>F25&lt;0</formula>
    </cfRule>
  </conditionalFormatting>
  <conditionalFormatting sqref="H25:H27">
    <cfRule type="expression" dxfId="2134" priority="13">
      <formula>H25&gt;0</formula>
    </cfRule>
    <cfRule type="expression" dxfId="2133" priority="14">
      <formula>H25&lt;0</formula>
    </cfRule>
  </conditionalFormatting>
  <conditionalFormatting sqref="F37">
    <cfRule type="expression" dxfId="2132" priority="11">
      <formula>F37&gt;0</formula>
    </cfRule>
    <cfRule type="expression" dxfId="2131" priority="12">
      <formula>F37&lt;0</formula>
    </cfRule>
  </conditionalFormatting>
  <conditionalFormatting sqref="H37">
    <cfRule type="expression" dxfId="2130" priority="9">
      <formula>H37&gt;0</formula>
    </cfRule>
    <cfRule type="expression" dxfId="2129" priority="10">
      <formula>H37&lt;0</formula>
    </cfRule>
  </conditionalFormatting>
  <conditionalFormatting sqref="J49">
    <cfRule type="expression" dxfId="2128" priority="7">
      <formula>J49&gt;0</formula>
    </cfRule>
    <cfRule type="expression" dxfId="2127" priority="8">
      <formula>J49&lt;0</formula>
    </cfRule>
  </conditionalFormatting>
  <conditionalFormatting sqref="J38:J48">
    <cfRule type="expression" dxfId="2126" priority="5">
      <formula>J38&gt;0</formula>
    </cfRule>
    <cfRule type="expression" dxfId="2125" priority="6">
      <formula>J38&lt;0</formula>
    </cfRule>
  </conditionalFormatting>
  <conditionalFormatting sqref="F28:F29">
    <cfRule type="expression" dxfId="2124" priority="3">
      <formula>F28&gt;0</formula>
    </cfRule>
    <cfRule type="expression" dxfId="2123" priority="4">
      <formula>F28&lt;0</formula>
    </cfRule>
  </conditionalFormatting>
  <conditionalFormatting sqref="H28:H29">
    <cfRule type="expression" dxfId="2122" priority="1">
      <formula>H28&gt;0</formula>
    </cfRule>
    <cfRule type="expression" dxfId="212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50.78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50.78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2.9539188656951557E-2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55.858000000000004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55.350200000000008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54.842400000000005</v>
      </c>
    </row>
    <row r="20" spans="1:21" x14ac:dyDescent="0.25">
      <c r="O20" s="81">
        <v>1.07</v>
      </c>
      <c r="P20" s="81">
        <f t="shared" si="0"/>
        <v>54.334600000000002</v>
      </c>
    </row>
    <row r="21" spans="1:21" x14ac:dyDescent="0.25">
      <c r="O21" s="81">
        <v>1.06</v>
      </c>
      <c r="P21" s="81">
        <f t="shared" si="0"/>
        <v>53.826800000000006</v>
      </c>
    </row>
    <row r="22" spans="1:21" x14ac:dyDescent="0.25">
      <c r="O22" s="81">
        <v>1.05</v>
      </c>
      <c r="P22" s="81">
        <f t="shared" si="0"/>
        <v>53.319000000000003</v>
      </c>
    </row>
    <row r="23" spans="1:21" x14ac:dyDescent="0.25">
      <c r="O23" s="81">
        <v>1.04</v>
      </c>
      <c r="P23" s="81">
        <f t="shared" si="0"/>
        <v>52.811199999999999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52.303400000000003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51.7956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51.287800000000004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50.78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50.272199999999998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49.764400000000002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49.256599999999999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48.748800000000003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48.241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47.733199999999997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47.2254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46.717600000000004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46.209800000000001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45.702000000000005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0" priority="35">
      <formula>F47&gt;0</formula>
    </cfRule>
    <cfRule type="expression" dxfId="2119" priority="36">
      <formula>F47&lt;0</formula>
    </cfRule>
  </conditionalFormatting>
  <conditionalFormatting sqref="Q7">
    <cfRule type="expression" dxfId="2118" priority="33">
      <formula>Q7&gt;0</formula>
    </cfRule>
    <cfRule type="expression" dxfId="2117" priority="34">
      <formula>Q7&lt;0</formula>
    </cfRule>
  </conditionalFormatting>
  <conditionalFormatting sqref="Q8">
    <cfRule type="expression" dxfId="2116" priority="31">
      <formula>Q8&gt;0</formula>
    </cfRule>
    <cfRule type="expression" dxfId="2115" priority="32">
      <formula>Q8&lt;0</formula>
    </cfRule>
  </conditionalFormatting>
  <conditionalFormatting sqref="F30:F46">
    <cfRule type="expression" dxfId="2114" priority="29">
      <formula>F30&gt;0</formula>
    </cfRule>
    <cfRule type="expression" dxfId="2113" priority="30">
      <formula>F30&lt;0</formula>
    </cfRule>
  </conditionalFormatting>
  <conditionalFormatting sqref="H30:H46">
    <cfRule type="expression" dxfId="2112" priority="27">
      <formula>H30&gt;0</formula>
    </cfRule>
    <cfRule type="expression" dxfId="2111" priority="28">
      <formula>H30&lt;0</formula>
    </cfRule>
  </conditionalFormatting>
  <conditionalFormatting sqref="Q10">
    <cfRule type="expression" dxfId="2110" priority="25">
      <formula>Q10&gt;0</formula>
    </cfRule>
    <cfRule type="expression" dxfId="2109" priority="26">
      <formula>Q10&lt;0</formula>
    </cfRule>
  </conditionalFormatting>
  <conditionalFormatting sqref="J25:J38">
    <cfRule type="expression" dxfId="2108" priority="23">
      <formula>J25&gt;0</formula>
    </cfRule>
    <cfRule type="expression" dxfId="2107" priority="24">
      <formula>J25&lt;0</formula>
    </cfRule>
  </conditionalFormatting>
  <conditionalFormatting sqref="K25:K38">
    <cfRule type="expression" dxfId="2106" priority="21">
      <formula>K25&gt;0</formula>
    </cfRule>
    <cfRule type="expression" dxfId="2105" priority="22">
      <formula>K25&lt;0</formula>
    </cfRule>
  </conditionalFormatting>
  <conditionalFormatting sqref="L25 L38">
    <cfRule type="expression" dxfId="2104" priority="19">
      <formula>L25&gt;0</formula>
    </cfRule>
    <cfRule type="expression" dxfId="2103" priority="20">
      <formula>L25&lt;0</formula>
    </cfRule>
  </conditionalFormatting>
  <conditionalFormatting sqref="F89:F110">
    <cfRule type="expression" dxfId="2102" priority="17">
      <formula>F89&gt;0</formula>
    </cfRule>
    <cfRule type="expression" dxfId="2101" priority="18">
      <formula>F89&lt;0</formula>
    </cfRule>
  </conditionalFormatting>
  <conditionalFormatting sqref="H89:H110">
    <cfRule type="expression" dxfId="2100" priority="15">
      <formula>H89&gt;0</formula>
    </cfRule>
    <cfRule type="expression" dxfId="2099" priority="16">
      <formula>H89&lt;0</formula>
    </cfRule>
  </conditionalFormatting>
  <conditionalFormatting sqref="J89:J102">
    <cfRule type="expression" dxfId="2098" priority="13">
      <formula>J89&gt;0</formula>
    </cfRule>
    <cfRule type="expression" dxfId="2097" priority="14">
      <formula>J89&lt;0</formula>
    </cfRule>
  </conditionalFormatting>
  <conditionalFormatting sqref="K89:K102">
    <cfRule type="expression" dxfId="2096" priority="11">
      <formula>K89&gt;0</formula>
    </cfRule>
    <cfRule type="expression" dxfId="2095" priority="12">
      <formula>K89&lt;0</formula>
    </cfRule>
  </conditionalFormatting>
  <conditionalFormatting sqref="L89:L102">
    <cfRule type="expression" dxfId="2094" priority="9">
      <formula>L89&gt;0</formula>
    </cfRule>
    <cfRule type="expression" dxfId="2093" priority="10">
      <formula>L89&lt;0</formula>
    </cfRule>
  </conditionalFormatting>
  <conditionalFormatting sqref="F25 F29">
    <cfRule type="expression" dxfId="2092" priority="7">
      <formula>F25&gt;0</formula>
    </cfRule>
    <cfRule type="expression" dxfId="2091" priority="8">
      <formula>F25&lt;0</formula>
    </cfRule>
  </conditionalFormatting>
  <conditionalFormatting sqref="H29 H25:H27">
    <cfRule type="expression" dxfId="2090" priority="5">
      <formula>H25&gt;0</formula>
    </cfRule>
    <cfRule type="expression" dxfId="2089" priority="6">
      <formula>H25&lt;0</formula>
    </cfRule>
  </conditionalFormatting>
  <conditionalFormatting sqref="F26:F28">
    <cfRule type="expression" dxfId="2088" priority="3">
      <formula>F26&gt;0</formula>
    </cfRule>
    <cfRule type="expression" dxfId="2087" priority="4">
      <formula>F26&lt;0</formula>
    </cfRule>
  </conditionalFormatting>
  <conditionalFormatting sqref="H28">
    <cfRule type="expression" dxfId="2086" priority="1">
      <formula>H28&gt;0</formula>
    </cfRule>
    <cfRule type="expression" dxfId="208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27.5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27.5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1235</v>
      </c>
      <c r="U8" t="s">
        <v>1248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2.0363636363636365E-2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1289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13.253012048192771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30.250000000000004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29.975000000000001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29.700000000000003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29.425000000000001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29.150000000000002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28.875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28.324999999999999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28.05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27.774999999999999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27.225000000000001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26.95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26.675000000000001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26.125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25.849999999999998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25.575000000000003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25.3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25.025000000000002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24.75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7" t="s">
        <v>1287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1219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1270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1290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4" priority="127">
      <formula>F141&gt;0</formula>
    </cfRule>
    <cfRule type="expression" dxfId="2083" priority="128">
      <formula>F141&lt;0</formula>
    </cfRule>
  </conditionalFormatting>
  <conditionalFormatting sqref="F198:F211 F214:F258 F261:F262">
    <cfRule type="expression" dxfId="2082" priority="123">
      <formula>F198&gt;0</formula>
    </cfRule>
    <cfRule type="expression" dxfId="2081" priority="124">
      <formula>F198&lt;0</formula>
    </cfRule>
  </conditionalFormatting>
  <conditionalFormatting sqref="F198:F211 F214:F258 F261:F262">
    <cfRule type="expression" dxfId="2080" priority="125">
      <formula>F198&gt;0</formula>
    </cfRule>
    <cfRule type="expression" dxfId="2079" priority="126">
      <formula>F198&lt;0</formula>
    </cfRule>
  </conditionalFormatting>
  <conditionalFormatting sqref="H193:H211 H214:H258 H261:H262">
    <cfRule type="expression" dxfId="2078" priority="121">
      <formula>H193&gt;0</formula>
    </cfRule>
    <cfRule type="expression" dxfId="2077" priority="122">
      <formula>H193&lt;0</formula>
    </cfRule>
  </conditionalFormatting>
  <conditionalFormatting sqref="F189:F192">
    <cfRule type="expression" dxfId="2076" priority="115">
      <formula>F189&gt;0</formula>
    </cfRule>
    <cfRule type="expression" dxfId="2075" priority="116">
      <formula>F189&lt;0</formula>
    </cfRule>
  </conditionalFormatting>
  <conditionalFormatting sqref="H189:H192">
    <cfRule type="expression" dxfId="2074" priority="113">
      <formula>H189&gt;0</formula>
    </cfRule>
    <cfRule type="expression" dxfId="2073" priority="114">
      <formula>H189&lt;0</formula>
    </cfRule>
  </conditionalFormatting>
  <conditionalFormatting sqref="Q8">
    <cfRule type="expression" dxfId="2072" priority="109">
      <formula>Q8&gt;0</formula>
    </cfRule>
    <cfRule type="expression" dxfId="2071" priority="110">
      <formula>Q8&lt;0</formula>
    </cfRule>
  </conditionalFormatting>
  <conditionalFormatting sqref="Q7">
    <cfRule type="expression" dxfId="2070" priority="111">
      <formula>Q7&gt;0</formula>
    </cfRule>
    <cfRule type="expression" dxfId="2069" priority="112">
      <formula>Q7&lt;0</formula>
    </cfRule>
  </conditionalFormatting>
  <conditionalFormatting sqref="F212">
    <cfRule type="expression" dxfId="2068" priority="105">
      <formula>F212&gt;0</formula>
    </cfRule>
    <cfRule type="expression" dxfId="2067" priority="106">
      <formula>F212&lt;0</formula>
    </cfRule>
  </conditionalFormatting>
  <conditionalFormatting sqref="F212">
    <cfRule type="expression" dxfId="2066" priority="107">
      <formula>F212&gt;0</formula>
    </cfRule>
    <cfRule type="expression" dxfId="2065" priority="108">
      <formula>F212&lt;0</formula>
    </cfRule>
  </conditionalFormatting>
  <conditionalFormatting sqref="H212">
    <cfRule type="expression" dxfId="2064" priority="103">
      <formula>H212&gt;0</formula>
    </cfRule>
    <cfRule type="expression" dxfId="2063" priority="104">
      <formula>H212&lt;0</formula>
    </cfRule>
  </conditionalFormatting>
  <conditionalFormatting sqref="F213">
    <cfRule type="expression" dxfId="2062" priority="99">
      <formula>F213&gt;0</formula>
    </cfRule>
    <cfRule type="expression" dxfId="2061" priority="100">
      <formula>F213&lt;0</formula>
    </cfRule>
  </conditionalFormatting>
  <conditionalFormatting sqref="F213">
    <cfRule type="expression" dxfId="2060" priority="101">
      <formula>F213&gt;0</formula>
    </cfRule>
    <cfRule type="expression" dxfId="2059" priority="102">
      <formula>F213&lt;0</formula>
    </cfRule>
  </conditionalFormatting>
  <conditionalFormatting sqref="H213">
    <cfRule type="expression" dxfId="2058" priority="97">
      <formula>H213&gt;0</formula>
    </cfRule>
    <cfRule type="expression" dxfId="2057" priority="98">
      <formula>H213&lt;0</formula>
    </cfRule>
  </conditionalFormatting>
  <conditionalFormatting sqref="F259:F260">
    <cfRule type="expression" dxfId="2056" priority="93">
      <formula>F259&gt;0</formula>
    </cfRule>
    <cfRule type="expression" dxfId="2055" priority="94">
      <formula>F259&lt;0</formula>
    </cfRule>
  </conditionalFormatting>
  <conditionalFormatting sqref="F259:F260">
    <cfRule type="expression" dxfId="2054" priority="95">
      <formula>F259&gt;0</formula>
    </cfRule>
    <cfRule type="expression" dxfId="2053" priority="96">
      <formula>F259&lt;0</formula>
    </cfRule>
  </conditionalFormatting>
  <conditionalFormatting sqref="H259:H260">
    <cfRule type="expression" dxfId="2052" priority="91">
      <formula>H259&gt;0</formula>
    </cfRule>
    <cfRule type="expression" dxfId="2051" priority="92">
      <formula>H259&lt;0</formula>
    </cfRule>
  </conditionalFormatting>
  <conditionalFormatting sqref="F66:F81">
    <cfRule type="expression" dxfId="2050" priority="89">
      <formula>F66&gt;0</formula>
    </cfRule>
    <cfRule type="expression" dxfId="2049" priority="90">
      <formula>F66&lt;0</formula>
    </cfRule>
  </conditionalFormatting>
  <conditionalFormatting sqref="H66:H81">
    <cfRule type="expression" dxfId="2048" priority="87">
      <formula>H66&gt;0</formula>
    </cfRule>
    <cfRule type="expression" dxfId="2047" priority="88">
      <formula>H66&lt;0</formula>
    </cfRule>
  </conditionalFormatting>
  <conditionalFormatting sqref="Q10">
    <cfRule type="expression" dxfId="2046" priority="85">
      <formula>Q10&gt;0</formula>
    </cfRule>
    <cfRule type="expression" dxfId="2045" priority="86">
      <formula>Q10&lt;0</formula>
    </cfRule>
  </conditionalFormatting>
  <conditionalFormatting sqref="J76">
    <cfRule type="expression" dxfId="2044" priority="83">
      <formula>J76&gt;0</formula>
    </cfRule>
    <cfRule type="expression" dxfId="2043" priority="84">
      <formula>J76&lt;0</formula>
    </cfRule>
  </conditionalFormatting>
  <conditionalFormatting sqref="F83:F91">
    <cfRule type="expression" dxfId="2042" priority="77">
      <formula>F83&gt;0</formula>
    </cfRule>
    <cfRule type="expression" dxfId="2041" priority="78">
      <formula>F83&lt;0</formula>
    </cfRule>
  </conditionalFormatting>
  <conditionalFormatting sqref="H83:H91">
    <cfRule type="expression" dxfId="2040" priority="75">
      <formula>H83&gt;0</formula>
    </cfRule>
    <cfRule type="expression" dxfId="2039" priority="76">
      <formula>H83&lt;0</formula>
    </cfRule>
  </conditionalFormatting>
  <conditionalFormatting sqref="R4">
    <cfRule type="expression" dxfId="2038" priority="73">
      <formula>R4&gt;0</formula>
    </cfRule>
    <cfRule type="expression" dxfId="2037" priority="74">
      <formula>R4&lt;0</formula>
    </cfRule>
  </conditionalFormatting>
  <conditionalFormatting sqref="Q9">
    <cfRule type="expression" dxfId="2036" priority="71">
      <formula>Q9&gt;0</formula>
    </cfRule>
    <cfRule type="expression" dxfId="2035" priority="72">
      <formula>Q9&lt;0</formula>
    </cfRule>
  </conditionalFormatting>
  <conditionalFormatting sqref="F92:F115">
    <cfRule type="expression" dxfId="2034" priority="67">
      <formula>F92&gt;0</formula>
    </cfRule>
    <cfRule type="expression" dxfId="2033" priority="68">
      <formula>F92&lt;0</formula>
    </cfRule>
  </conditionalFormatting>
  <conditionalFormatting sqref="H92:H115">
    <cfRule type="expression" dxfId="2032" priority="65">
      <formula>H92&gt;0</formula>
    </cfRule>
    <cfRule type="expression" dxfId="203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0" priority="61">
      <formula>F116&gt;0</formula>
    </cfRule>
    <cfRule type="expression" dxfId="2029" priority="62">
      <formula>F116&lt;0</formula>
    </cfRule>
  </conditionalFormatting>
  <conditionalFormatting sqref="H116:H140">
    <cfRule type="expression" dxfId="2028" priority="59">
      <formula>H116&gt;0</formula>
    </cfRule>
    <cfRule type="expression" dxfId="2027" priority="60">
      <formula>H116&lt;0</formula>
    </cfRule>
  </conditionalFormatting>
  <conditionalFormatting sqref="H150:H151 F150:F151">
    <cfRule type="expression" dxfId="2026" priority="41">
      <formula>F150&gt;0</formula>
    </cfRule>
    <cfRule type="expression" dxfId="2025" priority="42">
      <formula>F150&lt;0</formula>
    </cfRule>
  </conditionalFormatting>
  <conditionalFormatting sqref="H145:H149 F145:F149">
    <cfRule type="expression" dxfId="2024" priority="39">
      <formula>F145&gt;0</formula>
    </cfRule>
    <cfRule type="expression" dxfId="2023" priority="40">
      <formula>F145&lt;0</formula>
    </cfRule>
  </conditionalFormatting>
  <conditionalFormatting sqref="F82">
    <cfRule type="expression" dxfId="2022" priority="37">
      <formula>F82&gt;0</formula>
    </cfRule>
    <cfRule type="expression" dxfId="2021" priority="38">
      <formula>F82&lt;0</formula>
    </cfRule>
  </conditionalFormatting>
  <conditionalFormatting sqref="H82">
    <cfRule type="expression" dxfId="2020" priority="35">
      <formula>H82&gt;0</formula>
    </cfRule>
    <cfRule type="expression" dxfId="2019" priority="36">
      <formula>H82&lt;0</formula>
    </cfRule>
  </conditionalFormatting>
  <conditionalFormatting sqref="F173:F175 H173:H175">
    <cfRule type="expression" dxfId="2018" priority="33">
      <formula>F173&gt;0</formula>
    </cfRule>
    <cfRule type="expression" dxfId="2017" priority="34">
      <formula>F173&lt;0</formula>
    </cfRule>
  </conditionalFormatting>
  <conditionalFormatting sqref="F162:F166 H162:H166">
    <cfRule type="expression" dxfId="2016" priority="29">
      <formula>F162&gt;0</formula>
    </cfRule>
    <cfRule type="expression" dxfId="2015" priority="30">
      <formula>F162&lt;0</formula>
    </cfRule>
  </conditionalFormatting>
  <conditionalFormatting sqref="F159:F161 H159:H161">
    <cfRule type="expression" dxfId="2014" priority="25">
      <formula>F159&gt;0</formula>
    </cfRule>
    <cfRule type="expression" dxfId="2013" priority="26">
      <formula>F159&lt;0</formula>
    </cfRule>
  </conditionalFormatting>
  <conditionalFormatting sqref="F156:F158 H156:H158">
    <cfRule type="expression" dxfId="2012" priority="23">
      <formula>F156&gt;0</formula>
    </cfRule>
    <cfRule type="expression" dxfId="2011" priority="24">
      <formula>F156&lt;0</formula>
    </cfRule>
  </conditionalFormatting>
  <conditionalFormatting sqref="F155 H155">
    <cfRule type="expression" dxfId="2010" priority="21">
      <formula>F155&gt;0</formula>
    </cfRule>
    <cfRule type="expression" dxfId="2009" priority="22">
      <formula>F155&lt;0</formula>
    </cfRule>
  </conditionalFormatting>
  <conditionalFormatting sqref="F168:F170 H168:H170 K66:K170">
    <cfRule type="expression" dxfId="2008" priority="19">
      <formula>F66&gt;0</formula>
    </cfRule>
    <cfRule type="expression" dxfId="2007" priority="20">
      <formula>F66&lt;0</formula>
    </cfRule>
  </conditionalFormatting>
  <conditionalFormatting sqref="F167 H167">
    <cfRule type="expression" dxfId="2006" priority="17">
      <formula>F167&gt;0</formula>
    </cfRule>
    <cfRule type="expression" dxfId="2005" priority="18">
      <formula>F167&lt;0</formula>
    </cfRule>
  </conditionalFormatting>
  <conditionalFormatting sqref="F171:F172 H171:H172 K171:K172">
    <cfRule type="expression" dxfId="2004" priority="15">
      <formula>F171&gt;0</formula>
    </cfRule>
    <cfRule type="expression" dxfId="2003" priority="16">
      <formula>F171&lt;0</formula>
    </cfRule>
  </conditionalFormatting>
  <conditionalFormatting sqref="F178:F180 H178:H180 K178:K180">
    <cfRule type="expression" dxfId="2002" priority="11">
      <formula>F178&gt;0</formula>
    </cfRule>
    <cfRule type="expression" dxfId="2001" priority="12">
      <formula>F178&lt;0</formula>
    </cfRule>
  </conditionalFormatting>
  <conditionalFormatting sqref="F176:F177 H176:H177 K176:K177">
    <cfRule type="expression" dxfId="2000" priority="9">
      <formula>F176&gt;0</formula>
    </cfRule>
    <cfRule type="expression" dxfId="1999" priority="10">
      <formula>F176&lt;0</formula>
    </cfRule>
  </conditionalFormatting>
  <conditionalFormatting sqref="F184:F185 H184:H185 K184:K185">
    <cfRule type="expression" dxfId="1998" priority="5">
      <formula>F184&gt;0</formula>
    </cfRule>
    <cfRule type="expression" dxfId="1997" priority="6">
      <formula>F184&lt;0</formula>
    </cfRule>
  </conditionalFormatting>
  <conditionalFormatting sqref="F182:F183 H182:H183 K182:K183">
    <cfRule type="expression" dxfId="1996" priority="3">
      <formula>F182&gt;0</formula>
    </cfRule>
    <cfRule type="expression" dxfId="1995" priority="4">
      <formula>F182&lt;0</formula>
    </cfRule>
  </conditionalFormatting>
  <conditionalFormatting sqref="F181 H181 K181">
    <cfRule type="expression" dxfId="1994" priority="1">
      <formula>F181&gt;0</formula>
    </cfRule>
    <cfRule type="expression" dxfId="1993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7.65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8.4150000000000009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8.3385000000000016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8.2620000000000005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8.1855000000000011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8.109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8.0325000000000006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7.9560000000000004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7.8795000000000002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7.8030000000000008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7.7265000000000006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7.65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7.5735000000000001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7.4969999999999999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7.4205000000000005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7.3440000000000003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7.2675000000000001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7.1909999999999998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7.1145000000000005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7.0380000000000003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6.9615000000000009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6.8850000000000007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2" priority="31">
      <formula>Q7&gt;0</formula>
    </cfRule>
    <cfRule type="expression" dxfId="1991" priority="32">
      <formula>Q7&lt;0</formula>
    </cfRule>
  </conditionalFormatting>
  <conditionalFormatting sqref="Q8">
    <cfRule type="expression" dxfId="1990" priority="29">
      <formula>Q8&gt;0</formula>
    </cfRule>
    <cfRule type="expression" dxfId="1989" priority="30">
      <formula>Q8&lt;0</formula>
    </cfRule>
  </conditionalFormatting>
  <conditionalFormatting sqref="F62:F65">
    <cfRule type="expression" dxfId="1988" priority="21">
      <formula>F62&gt;0</formula>
    </cfRule>
    <cfRule type="expression" dxfId="1987" priority="22">
      <formula>F62&lt;0</formula>
    </cfRule>
  </conditionalFormatting>
  <conditionalFormatting sqref="F66:F74 F78:F98 F102:F106">
    <cfRule type="expression" dxfId="1986" priority="17">
      <formula>F66&gt;0</formula>
    </cfRule>
    <cfRule type="expression" dxfId="1985" priority="18">
      <formula>F66&lt;0</formula>
    </cfRule>
  </conditionalFormatting>
  <conditionalFormatting sqref="F66:F74 F78:F98 F102:F106">
    <cfRule type="expression" dxfId="1984" priority="19">
      <formula>F66&gt;0</formula>
    </cfRule>
    <cfRule type="expression" dxfId="1983" priority="20">
      <formula>F66&lt;0</formula>
    </cfRule>
  </conditionalFormatting>
  <conditionalFormatting sqref="H62:H74 H78:H98 H102:H106">
    <cfRule type="expression" dxfId="1982" priority="15">
      <formula>H62&gt;0</formula>
    </cfRule>
    <cfRule type="expression" dxfId="1981" priority="16">
      <formula>H62&lt;0</formula>
    </cfRule>
  </conditionalFormatting>
  <conditionalFormatting sqref="F57:F61">
    <cfRule type="expression" dxfId="1980" priority="13">
      <formula>F57&gt;0</formula>
    </cfRule>
    <cfRule type="expression" dxfId="1979" priority="14">
      <formula>F57&lt;0</formula>
    </cfRule>
  </conditionalFormatting>
  <conditionalFormatting sqref="H57:H61">
    <cfRule type="expression" dxfId="1978" priority="11">
      <formula>H57&gt;0</formula>
    </cfRule>
    <cfRule type="expression" dxfId="1977" priority="12">
      <formula>H57&lt;0</formula>
    </cfRule>
  </conditionalFormatting>
  <conditionalFormatting sqref="F75:F77">
    <cfRule type="expression" dxfId="1976" priority="7">
      <formula>F75&gt;0</formula>
    </cfRule>
    <cfRule type="expression" dxfId="1975" priority="8">
      <formula>F75&lt;0</formula>
    </cfRule>
  </conditionalFormatting>
  <conditionalFormatting sqref="F75:F77">
    <cfRule type="expression" dxfId="1974" priority="9">
      <formula>F75&gt;0</formula>
    </cfRule>
    <cfRule type="expression" dxfId="1973" priority="10">
      <formula>F75&lt;0</formula>
    </cfRule>
  </conditionalFormatting>
  <conditionalFormatting sqref="H75:H77">
    <cfRule type="expression" dxfId="1972" priority="5">
      <formula>H75&gt;0</formula>
    </cfRule>
    <cfRule type="expression" dxfId="1971" priority="6">
      <formula>H75&lt;0</formula>
    </cfRule>
  </conditionalFormatting>
  <conditionalFormatting sqref="F22:F30">
    <cfRule type="expression" dxfId="1970" priority="3">
      <formula>F22&gt;0</formula>
    </cfRule>
    <cfRule type="expression" dxfId="1969" priority="4">
      <formula>F22&lt;0</formula>
    </cfRule>
  </conditionalFormatting>
  <conditionalFormatting sqref="F99:F101">
    <cfRule type="expression" dxfId="1968" priority="1">
      <formula>F99&gt;0</formula>
    </cfRule>
    <cfRule type="expression" dxfId="196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129.05000000000001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129.05000000000001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15.892857142857146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141.95500000000001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140.66450000000003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139.37400000000002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138.08350000000002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136.79300000000001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135.50250000000003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134.21200000000002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132.92150000000001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131.631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130.34050000000002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129.05000000000001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127.75950000000002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126.46900000000001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125.17850000000001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123.88800000000001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122.59750000000001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121.307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120.01650000000002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118.72600000000001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117.43550000000002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116.14500000000001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6" priority="25">
      <formula>F30&gt;0</formula>
    </cfRule>
    <cfRule type="expression" dxfId="1965" priority="26">
      <formula>F30&lt;0</formula>
    </cfRule>
  </conditionalFormatting>
  <conditionalFormatting sqref="Q7">
    <cfRule type="expression" dxfId="1964" priority="23">
      <formula>Q7&gt;0</formula>
    </cfRule>
    <cfRule type="expression" dxfId="1963" priority="24">
      <formula>Q7&lt;0</formula>
    </cfRule>
  </conditionalFormatting>
  <conditionalFormatting sqref="Q8">
    <cfRule type="expression" dxfId="1962" priority="21">
      <formula>Q8&gt;0</formula>
    </cfRule>
    <cfRule type="expression" dxfId="1961" priority="22">
      <formula>Q8&lt;0</formula>
    </cfRule>
  </conditionalFormatting>
  <conditionalFormatting sqref="M74">
    <cfRule type="expression" dxfId="1960" priority="15">
      <formula>M74&gt;0</formula>
    </cfRule>
    <cfRule type="expression" dxfId="1959" priority="16">
      <formula>M74&lt;0</formula>
    </cfRule>
  </conditionalFormatting>
  <conditionalFormatting sqref="F113:F149 H113:H149">
    <cfRule type="expression" dxfId="1958" priority="13">
      <formula>F113&gt;0</formula>
    </cfRule>
    <cfRule type="expression" dxfId="1957" priority="14">
      <formula>F113&lt;0</formula>
    </cfRule>
  </conditionalFormatting>
  <conditionalFormatting sqref="F105:F112">
    <cfRule type="expression" dxfId="1956" priority="11">
      <formula>F105&gt;0</formula>
    </cfRule>
    <cfRule type="expression" dxfId="1955" priority="12">
      <formula>F105&lt;0</formula>
    </cfRule>
  </conditionalFormatting>
  <conditionalFormatting sqref="H105:H112">
    <cfRule type="expression" dxfId="1954" priority="9">
      <formula>H105&gt;0</formula>
    </cfRule>
    <cfRule type="expression" dxfId="1953" priority="10">
      <formula>H105&lt;0</formula>
    </cfRule>
  </conditionalFormatting>
  <conditionalFormatting sqref="Q10">
    <cfRule type="expression" dxfId="1952" priority="7">
      <formula>Q10&gt;0</formula>
    </cfRule>
    <cfRule type="expression" dxfId="1951" priority="8">
      <formula>Q10&lt;0</formula>
    </cfRule>
  </conditionalFormatting>
  <conditionalFormatting sqref="F25:F29">
    <cfRule type="expression" dxfId="1950" priority="5">
      <formula>F25&gt;0</formula>
    </cfRule>
    <cfRule type="expression" dxfId="1949" priority="6">
      <formula>F25&lt;0</formula>
    </cfRule>
  </conditionalFormatting>
  <conditionalFormatting sqref="H25:H29">
    <cfRule type="expression" dxfId="1948" priority="3">
      <formula>H25&gt;0</formula>
    </cfRule>
    <cfRule type="expression" dxfId="1947" priority="4">
      <formula>H25&lt;0</formula>
    </cfRule>
  </conditionalFormatting>
  <conditionalFormatting sqref="J26:J35">
    <cfRule type="expression" dxfId="1946" priority="1">
      <formula>J26&gt;0</formula>
    </cfRule>
    <cfRule type="expression" dxfId="194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244.84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244.84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25.004084967320264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269.32400000000001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266.87560000000002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264.42720000000003</v>
      </c>
      <c r="T22" s="694">
        <v>43314</v>
      </c>
      <c r="U22" t="s">
        <v>1234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261.97880000000004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259.53040000000004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257.08199999999999</v>
      </c>
    </row>
    <row r="26" spans="1:21" x14ac:dyDescent="0.25">
      <c r="O26" s="81">
        <v>1.04</v>
      </c>
      <c r="P26" s="81">
        <f t="shared" si="4"/>
        <v>254.6336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252.18520000000001</v>
      </c>
    </row>
    <row r="28" spans="1:21" x14ac:dyDescent="0.25">
      <c r="O28" s="81">
        <v>1.02</v>
      </c>
      <c r="P28" s="81">
        <f t="shared" si="4"/>
        <v>249.73680000000002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247.2884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244.84</v>
      </c>
    </row>
    <row r="31" spans="1:21" x14ac:dyDescent="0.25">
      <c r="O31" s="81">
        <v>0.99</v>
      </c>
      <c r="P31" s="81">
        <f t="shared" si="4"/>
        <v>242.39160000000001</v>
      </c>
    </row>
    <row r="32" spans="1:21" x14ac:dyDescent="0.25">
      <c r="O32" s="81">
        <v>0.98</v>
      </c>
      <c r="P32" s="81">
        <f t="shared" si="4"/>
        <v>239.94319999999999</v>
      </c>
    </row>
    <row r="33" spans="1:17" x14ac:dyDescent="0.25">
      <c r="O33" s="81">
        <v>0.97</v>
      </c>
      <c r="P33" s="81">
        <f t="shared" si="4"/>
        <v>237.4948</v>
      </c>
    </row>
    <row r="34" spans="1:17" x14ac:dyDescent="0.25">
      <c r="O34" s="81">
        <v>0.96</v>
      </c>
      <c r="P34" s="81">
        <f t="shared" si="4"/>
        <v>235.04640000000001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232.59799999999998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230.14959999999999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227.70120000000003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225.25280000000001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222.80440000000002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220.35599999999999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4" priority="47">
      <formula>F7&gt;0</formula>
    </cfRule>
    <cfRule type="expression" dxfId="1943" priority="48">
      <formula>F7&lt;0</formula>
    </cfRule>
  </conditionalFormatting>
  <conditionalFormatting sqref="Q8">
    <cfRule type="expression" dxfId="1942" priority="45">
      <formula>Q8&gt;0</formula>
    </cfRule>
    <cfRule type="expression" dxfId="1941" priority="46">
      <formula>Q8&lt;0</formula>
    </cfRule>
  </conditionalFormatting>
  <conditionalFormatting sqref="F41:F60">
    <cfRule type="expression" dxfId="1940" priority="43">
      <formula>F41&gt;0</formula>
    </cfRule>
    <cfRule type="expression" dxfId="1939" priority="44">
      <formula>F41&lt;0</formula>
    </cfRule>
  </conditionalFormatting>
  <conditionalFormatting sqref="H41:H60">
    <cfRule type="expression" dxfId="1938" priority="41">
      <formula>H41&gt;0</formula>
    </cfRule>
    <cfRule type="expression" dxfId="1937" priority="42">
      <formula>H41&lt;0</formula>
    </cfRule>
  </conditionalFormatting>
  <conditionalFormatting sqref="Q10">
    <cfRule type="expression" dxfId="1936" priority="35">
      <formula>Q10&gt;0</formula>
    </cfRule>
    <cfRule type="expression" dxfId="1935" priority="36">
      <formula>Q10&lt;0</formula>
    </cfRule>
  </conditionalFormatting>
  <conditionalFormatting sqref="J36:J60">
    <cfRule type="expression" dxfId="1934" priority="33">
      <formula>J36&gt;0</formula>
    </cfRule>
    <cfRule type="expression" dxfId="1933" priority="34">
      <formula>J36&lt;0</formula>
    </cfRule>
  </conditionalFormatting>
  <conditionalFormatting sqref="K36:K49">
    <cfRule type="expression" dxfId="1932" priority="31">
      <formula>K36&gt;0</formula>
    </cfRule>
    <cfRule type="expression" dxfId="1931" priority="32">
      <formula>K36&lt;0</formula>
    </cfRule>
  </conditionalFormatting>
  <conditionalFormatting sqref="L36:L49">
    <cfRule type="expression" dxfId="1930" priority="29">
      <formula>L36&gt;0</formula>
    </cfRule>
    <cfRule type="expression" dxfId="1929" priority="30">
      <formula>L36&lt;0</formula>
    </cfRule>
  </conditionalFormatting>
  <conditionalFormatting sqref="F114:F135">
    <cfRule type="expression" dxfId="1928" priority="27">
      <formula>F114&gt;0</formula>
    </cfRule>
    <cfRule type="expression" dxfId="1927" priority="28">
      <formula>F114&lt;0</formula>
    </cfRule>
  </conditionalFormatting>
  <conditionalFormatting sqref="H114:H135">
    <cfRule type="expression" dxfId="1926" priority="25">
      <formula>H114&gt;0</formula>
    </cfRule>
    <cfRule type="expression" dxfId="1925" priority="26">
      <formula>H114&lt;0</formula>
    </cfRule>
  </conditionalFormatting>
  <conditionalFormatting sqref="J114:J127">
    <cfRule type="expression" dxfId="1924" priority="23">
      <formula>J114&gt;0</formula>
    </cfRule>
    <cfRule type="expression" dxfId="1923" priority="24">
      <formula>J114&lt;0</formula>
    </cfRule>
  </conditionalFormatting>
  <conditionalFormatting sqref="K114:K127">
    <cfRule type="expression" dxfId="1922" priority="21">
      <formula>K114&gt;0</formula>
    </cfRule>
    <cfRule type="expression" dxfId="1921" priority="22">
      <formula>K114&lt;0</formula>
    </cfRule>
  </conditionalFormatting>
  <conditionalFormatting sqref="L114:L127">
    <cfRule type="expression" dxfId="1920" priority="19">
      <formula>L114&gt;0</formula>
    </cfRule>
    <cfRule type="expression" dxfId="1919" priority="20">
      <formula>L114&lt;0</formula>
    </cfRule>
  </conditionalFormatting>
  <conditionalFormatting sqref="F36:F40">
    <cfRule type="expression" dxfId="1918" priority="17">
      <formula>F36&gt;0</formula>
    </cfRule>
    <cfRule type="expression" dxfId="1917" priority="18">
      <formula>F36&lt;0</formula>
    </cfRule>
  </conditionalFormatting>
  <conditionalFormatting sqref="H36:H40">
    <cfRule type="expression" dxfId="1916" priority="15">
      <formula>H36&gt;0</formula>
    </cfRule>
    <cfRule type="expression" dxfId="1915" priority="16">
      <formula>H36&lt;0</formula>
    </cfRule>
  </conditionalFormatting>
  <conditionalFormatting sqref="F61:F62">
    <cfRule type="expression" dxfId="1914" priority="13">
      <formula>F61&gt;0</formula>
    </cfRule>
    <cfRule type="expression" dxfId="1913" priority="14">
      <formula>F61&lt;0</formula>
    </cfRule>
  </conditionalFormatting>
  <conditionalFormatting sqref="H61:H62">
    <cfRule type="expression" dxfId="1912" priority="11">
      <formula>H61&gt;0</formula>
    </cfRule>
    <cfRule type="expression" dxfId="1911" priority="12">
      <formula>H61&lt;0</formula>
    </cfRule>
  </conditionalFormatting>
  <conditionalFormatting sqref="J61:J62">
    <cfRule type="expression" dxfId="1910" priority="9">
      <formula>J61&gt;0</formula>
    </cfRule>
    <cfRule type="expression" dxfId="1909" priority="10">
      <formula>J61&lt;0</formula>
    </cfRule>
  </conditionalFormatting>
  <conditionalFormatting sqref="J74:J75 H74:H75 F74:F75">
    <cfRule type="expression" dxfId="1908" priority="7">
      <formula>F74&gt;0</formula>
    </cfRule>
    <cfRule type="expression" dxfId="1907" priority="8">
      <formula>F74&lt;0</formula>
    </cfRule>
  </conditionalFormatting>
  <conditionalFormatting sqref="J79:J82 F79:F83 H79:H83">
    <cfRule type="expression" dxfId="1906" priority="3">
      <formula>F79&gt;0</formula>
    </cfRule>
    <cfRule type="expression" dxfId="1905" priority="4">
      <formula>F79&lt;0</formula>
    </cfRule>
  </conditionalFormatting>
  <conditionalFormatting sqref="J84:J86 F84:F86 H84:H86">
    <cfRule type="expression" dxfId="1904" priority="1">
      <formula>F84&gt;0</formula>
    </cfRule>
    <cfRule type="expression" dxfId="190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87.4</v>
      </c>
      <c r="R4" s="425">
        <v>2.5899999999999999E-2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8740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-465.70000000000073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-465.70000000000073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-5.0588222514311859E-2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7.7803203661327234E-3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1355</v>
      </c>
      <c r="W12" s="134"/>
    </row>
    <row r="13" spans="1:23" x14ac:dyDescent="0.25">
      <c r="H13" s="70"/>
      <c r="O13" s="11" t="s">
        <v>947</v>
      </c>
      <c r="Q13" s="2">
        <f>Q4/4.75</f>
        <v>18.400000000000002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96.140000000000015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95.26600000000002</v>
      </c>
      <c r="W20" s="134"/>
    </row>
    <row r="21" spans="1:23" x14ac:dyDescent="0.25">
      <c r="O21" s="81">
        <v>1.08</v>
      </c>
      <c r="P21" s="81">
        <f t="shared" si="0"/>
        <v>94.39200000000001</v>
      </c>
      <c r="W21" s="134"/>
    </row>
    <row r="22" spans="1:23" x14ac:dyDescent="0.25">
      <c r="O22" s="81">
        <v>1.07</v>
      </c>
      <c r="P22" s="81">
        <f t="shared" si="0"/>
        <v>93.518000000000015</v>
      </c>
      <c r="W22" s="134"/>
    </row>
    <row r="23" spans="1:23" x14ac:dyDescent="0.25">
      <c r="O23" s="81">
        <v>1.06</v>
      </c>
      <c r="P23" s="81">
        <f t="shared" si="0"/>
        <v>92.644000000000005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91.77000000000001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90.896000000000015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90.022000000000006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89.14800000000001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88.274000000000001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87.4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86.52600000000001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85.652000000000001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84.778000000000006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83.903999999999996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83.03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82.156000000000006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81.282000000000011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80.408000000000015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79.534000000000006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78.660000000000011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2" priority="25">
      <formula>F52&gt;0</formula>
    </cfRule>
    <cfRule type="expression" dxfId="1901" priority="26">
      <formula>F52&lt;0</formula>
    </cfRule>
  </conditionalFormatting>
  <conditionalFormatting sqref="Q7">
    <cfRule type="expression" dxfId="1900" priority="23">
      <formula>Q7&gt;0</formula>
    </cfRule>
    <cfRule type="expression" dxfId="1899" priority="24">
      <formula>Q7&lt;0</formula>
    </cfRule>
  </conditionalFormatting>
  <conditionalFormatting sqref="Q8">
    <cfRule type="expression" dxfId="1898" priority="21">
      <formula>Q8&gt;0</formula>
    </cfRule>
    <cfRule type="expression" dxfId="1897" priority="22">
      <formula>Q8&lt;0</formula>
    </cfRule>
  </conditionalFormatting>
  <conditionalFormatting sqref="F25:F37 F43:F51">
    <cfRule type="expression" dxfId="1896" priority="19">
      <formula>F25&gt;0</formula>
    </cfRule>
    <cfRule type="expression" dxfId="1895" priority="20">
      <formula>F25&lt;0</formula>
    </cfRule>
  </conditionalFormatting>
  <conditionalFormatting sqref="H25:H37 H41:H51">
    <cfRule type="expression" dxfId="1894" priority="17">
      <formula>H25&gt;0</formula>
    </cfRule>
    <cfRule type="expression" dxfId="1893" priority="18">
      <formula>H25&lt;0</formula>
    </cfRule>
  </conditionalFormatting>
  <conditionalFormatting sqref="F89:F110">
    <cfRule type="expression" dxfId="1892" priority="15">
      <formula>F89&gt;0</formula>
    </cfRule>
    <cfRule type="expression" dxfId="1891" priority="16">
      <formula>F89&lt;0</formula>
    </cfRule>
  </conditionalFormatting>
  <conditionalFormatting sqref="H89:H110">
    <cfRule type="expression" dxfId="1890" priority="13">
      <formula>H89&gt;0</formula>
    </cfRule>
    <cfRule type="expression" dxfId="1889" priority="14">
      <formula>H89&lt;0</formula>
    </cfRule>
  </conditionalFormatting>
  <conditionalFormatting sqref="Q10">
    <cfRule type="expression" dxfId="1888" priority="11">
      <formula>Q10&gt;0</formula>
    </cfRule>
    <cfRule type="expression" dxfId="1887" priority="12">
      <formula>Q10&lt;0</formula>
    </cfRule>
  </conditionalFormatting>
  <conditionalFormatting sqref="J25:J38">
    <cfRule type="expression" dxfId="1886" priority="9">
      <formula>J25&gt;0</formula>
    </cfRule>
    <cfRule type="expression" dxfId="1885" priority="10">
      <formula>J25&lt;0</formula>
    </cfRule>
  </conditionalFormatting>
  <conditionalFormatting sqref="K25:K38">
    <cfRule type="expression" dxfId="1884" priority="7">
      <formula>K25&gt;0</formula>
    </cfRule>
    <cfRule type="expression" dxfId="1883" priority="8">
      <formula>K25&lt;0</formula>
    </cfRule>
  </conditionalFormatting>
  <conditionalFormatting sqref="F38:F42">
    <cfRule type="expression" dxfId="1882" priority="3">
      <formula>F38&gt;0</formula>
    </cfRule>
    <cfRule type="expression" dxfId="1881" priority="4">
      <formula>F38&lt;0</formula>
    </cfRule>
  </conditionalFormatting>
  <conditionalFormatting sqref="H38:H40">
    <cfRule type="expression" dxfId="1880" priority="1">
      <formula>H38&gt;0</formula>
    </cfRule>
    <cfRule type="expression" dxfId="187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157.46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157.46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23.536621823617338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173.20600000000002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171.63140000000001</v>
      </c>
      <c r="Q19" s="2"/>
    </row>
    <row r="20" spans="1:17" x14ac:dyDescent="0.25">
      <c r="O20" s="81">
        <v>1.08</v>
      </c>
      <c r="P20" s="81">
        <f t="shared" si="2"/>
        <v>170.05680000000001</v>
      </c>
      <c r="Q20" s="2"/>
    </row>
    <row r="21" spans="1:17" x14ac:dyDescent="0.25">
      <c r="O21" s="81">
        <v>1.07</v>
      </c>
      <c r="P21" s="81">
        <f t="shared" si="2"/>
        <v>168.48220000000001</v>
      </c>
      <c r="Q21" s="2"/>
    </row>
    <row r="22" spans="1:17" x14ac:dyDescent="0.25">
      <c r="O22" s="81">
        <v>1.06</v>
      </c>
      <c r="P22" s="81">
        <f t="shared" si="2"/>
        <v>166.90760000000003</v>
      </c>
      <c r="Q22" s="2"/>
    </row>
    <row r="23" spans="1:17" x14ac:dyDescent="0.25">
      <c r="O23" s="81">
        <v>1.05</v>
      </c>
      <c r="P23" s="81">
        <f t="shared" si="2"/>
        <v>165.33300000000003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163.75840000000002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162.18380000000002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160.60920000000002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159.03460000000001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157.46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155.8854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154.3108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152.7362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151.16159999999999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149.58699999999999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148.01239999999999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146.43780000000001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144.86320000000001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143.2886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141.714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8" priority="25">
      <formula>F7&gt;0</formula>
    </cfRule>
    <cfRule type="expression" dxfId="1877" priority="26">
      <formula>F7&lt;0</formula>
    </cfRule>
  </conditionalFormatting>
  <conditionalFormatting sqref="Q8">
    <cfRule type="expression" dxfId="1876" priority="23">
      <formula>Q8&gt;0</formula>
    </cfRule>
    <cfRule type="expression" dxfId="1875" priority="24">
      <formula>Q8&lt;0</formula>
    </cfRule>
  </conditionalFormatting>
  <conditionalFormatting sqref="F93:F114">
    <cfRule type="expression" dxfId="1874" priority="17">
      <formula>F93&gt;0</formula>
    </cfRule>
    <cfRule type="expression" dxfId="1873" priority="18">
      <formula>F93&lt;0</formula>
    </cfRule>
  </conditionalFormatting>
  <conditionalFormatting sqref="H93:H114">
    <cfRule type="expression" dxfId="1872" priority="15">
      <formula>H93&gt;0</formula>
    </cfRule>
    <cfRule type="expression" dxfId="1871" priority="16">
      <formula>H93&lt;0</formula>
    </cfRule>
  </conditionalFormatting>
  <conditionalFormatting sqref="Q10">
    <cfRule type="expression" dxfId="1870" priority="13">
      <formula>Q10&gt;0</formula>
    </cfRule>
    <cfRule type="expression" dxfId="1869" priority="14">
      <formula>Q10&lt;0</formula>
    </cfRule>
  </conditionalFormatting>
  <conditionalFormatting sqref="J25:J38">
    <cfRule type="expression" dxfId="1868" priority="11">
      <formula>J25&gt;0</formula>
    </cfRule>
    <cfRule type="expression" dxfId="1867" priority="12">
      <formula>J25&lt;0</formula>
    </cfRule>
  </conditionalFormatting>
  <conditionalFormatting sqref="K25:K38">
    <cfRule type="expression" dxfId="1866" priority="9">
      <formula>K25&gt;0</formula>
    </cfRule>
    <cfRule type="expression" dxfId="1865" priority="10">
      <formula>K25&lt;0</formula>
    </cfRule>
  </conditionalFormatting>
  <conditionalFormatting sqref="L25:L34">
    <cfRule type="expression" dxfId="1864" priority="7">
      <formula>L25&gt;0</formula>
    </cfRule>
    <cfRule type="expression" dxfId="1863" priority="8">
      <formula>L25&lt;0</formula>
    </cfRule>
  </conditionalFormatting>
  <conditionalFormatting sqref="J43">
    <cfRule type="expression" dxfId="1862" priority="5">
      <formula>J43&gt;0</formula>
    </cfRule>
    <cfRule type="expression" dxfId="1861" priority="6">
      <formula>J43&lt;0</formula>
    </cfRule>
  </conditionalFormatting>
  <conditionalFormatting sqref="M25:M34">
    <cfRule type="expression" dxfId="1860" priority="3">
      <formula>M25&gt;0</formula>
    </cfRule>
    <cfRule type="expression" dxfId="1859" priority="4">
      <formula>M25&lt;0</formula>
    </cfRule>
  </conditionalFormatting>
  <conditionalFormatting sqref="H61:H64 F61:F64">
    <cfRule type="expression" dxfId="1858" priority="1">
      <formula>F61&gt;0</formula>
    </cfRule>
    <cfRule type="expression" dxfId="185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1265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35.809899999999999</v>
      </c>
      <c r="R4" s="425">
        <v>3.3799999999999997E-2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3580.99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1440.6499999999996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1440.6499999999996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0.67309399441210249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2.1223181299026249E-2</v>
      </c>
      <c r="R11">
        <v>0.19</v>
      </c>
    </row>
    <row r="12" spans="1:21" x14ac:dyDescent="0.25">
      <c r="H12" s="70"/>
      <c r="O12" s="11" t="s">
        <v>969</v>
      </c>
      <c r="Q12" s="1" t="s">
        <v>1360</v>
      </c>
    </row>
    <row r="13" spans="1:21" x14ac:dyDescent="0.25">
      <c r="H13" s="70"/>
      <c r="O13" s="11" t="s">
        <v>947</v>
      </c>
      <c r="Q13" s="2">
        <f>Q4/2.5</f>
        <v>14.32396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39.390889999999999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39.032791000000003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38.674692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38.316593000000005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37.958494000000002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37.600394999999999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37.242296000000003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36.884197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36.526097999999998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36.167999000000002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35.809899999999999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35.451800999999996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35.093702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34.735602999999998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34.377503999999995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34.019404999999999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33.661305999999996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33.303207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32.945107999999998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32.587009000000002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32.228909999999999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6" priority="33">
      <formula>F59&gt;0</formula>
    </cfRule>
    <cfRule type="expression" dxfId="1855" priority="34">
      <formula>F59&lt;0</formula>
    </cfRule>
  </conditionalFormatting>
  <conditionalFormatting sqref="Q7">
    <cfRule type="expression" dxfId="1854" priority="31">
      <formula>Q7&gt;0</formula>
    </cfRule>
    <cfRule type="expression" dxfId="1853" priority="32">
      <formula>Q7&lt;0</formula>
    </cfRule>
  </conditionalFormatting>
  <conditionalFormatting sqref="Q8">
    <cfRule type="expression" dxfId="1852" priority="29">
      <formula>Q8&gt;0</formula>
    </cfRule>
    <cfRule type="expression" dxfId="1851" priority="30">
      <formula>Q8&lt;0</formula>
    </cfRule>
  </conditionalFormatting>
  <conditionalFormatting sqref="F30:F58">
    <cfRule type="expression" dxfId="1850" priority="27">
      <formula>F30&gt;0</formula>
    </cfRule>
    <cfRule type="expression" dxfId="1849" priority="28">
      <formula>F30&lt;0</formula>
    </cfRule>
  </conditionalFormatting>
  <conditionalFormatting sqref="H30:H58">
    <cfRule type="expression" dxfId="1848" priority="25">
      <formula>H30&gt;0</formula>
    </cfRule>
    <cfRule type="expression" dxfId="1847" priority="26">
      <formula>H30&lt;0</formula>
    </cfRule>
  </conditionalFormatting>
  <conditionalFormatting sqref="Q10">
    <cfRule type="expression" dxfId="1846" priority="23">
      <formula>Q10&gt;0</formula>
    </cfRule>
    <cfRule type="expression" dxfId="1845" priority="24">
      <formula>Q10&lt;0</formula>
    </cfRule>
  </conditionalFormatting>
  <conditionalFormatting sqref="J25:J38">
    <cfRule type="expression" dxfId="1844" priority="21">
      <formula>J25&gt;0</formula>
    </cfRule>
    <cfRule type="expression" dxfId="1843" priority="22">
      <formula>J25&lt;0</formula>
    </cfRule>
  </conditionalFormatting>
  <conditionalFormatting sqref="K25:K33">
    <cfRule type="expression" dxfId="1842" priority="19">
      <formula>K25&gt;0</formula>
    </cfRule>
    <cfRule type="expression" dxfId="1841" priority="20">
      <formula>K25&lt;0</formula>
    </cfRule>
  </conditionalFormatting>
  <conditionalFormatting sqref="L25:L38">
    <cfRule type="expression" dxfId="1840" priority="17">
      <formula>L25&gt;0</formula>
    </cfRule>
    <cfRule type="expression" dxfId="1839" priority="18">
      <formula>L25&lt;0</formula>
    </cfRule>
  </conditionalFormatting>
  <conditionalFormatting sqref="F89:F110">
    <cfRule type="expression" dxfId="1838" priority="15">
      <formula>F89&gt;0</formula>
    </cfRule>
    <cfRule type="expression" dxfId="1837" priority="16">
      <formula>F89&lt;0</formula>
    </cfRule>
  </conditionalFormatting>
  <conditionalFormatting sqref="H89:H110">
    <cfRule type="expression" dxfId="1836" priority="13">
      <formula>H89&gt;0</formula>
    </cfRule>
    <cfRule type="expression" dxfId="1835" priority="14">
      <formula>H89&lt;0</formula>
    </cfRule>
  </conditionalFormatting>
  <conditionalFormatting sqref="J89:J102">
    <cfRule type="expression" dxfId="1834" priority="11">
      <formula>J89&gt;0</formula>
    </cfRule>
    <cfRule type="expression" dxfId="1833" priority="12">
      <formula>J89&lt;0</formula>
    </cfRule>
  </conditionalFormatting>
  <conditionalFormatting sqref="K89:K102">
    <cfRule type="expression" dxfId="1832" priority="9">
      <formula>K89&gt;0</formula>
    </cfRule>
    <cfRule type="expression" dxfId="1831" priority="10">
      <formula>K89&lt;0</formula>
    </cfRule>
  </conditionalFormatting>
  <conditionalFormatting sqref="L89:L102">
    <cfRule type="expression" dxfId="1830" priority="7">
      <formula>L89&gt;0</formula>
    </cfRule>
    <cfRule type="expression" dxfId="1829" priority="8">
      <formula>L89&lt;0</formula>
    </cfRule>
  </conditionalFormatting>
  <conditionalFormatting sqref="F25:F29">
    <cfRule type="expression" dxfId="1828" priority="5">
      <formula>F25&gt;0</formula>
    </cfRule>
    <cfRule type="expression" dxfId="1827" priority="6">
      <formula>F25&lt;0</formula>
    </cfRule>
  </conditionalFormatting>
  <conditionalFormatting sqref="H25:H29">
    <cfRule type="expression" dxfId="1826" priority="3">
      <formula>H25&gt;0</formula>
    </cfRule>
    <cfRule type="expression" dxfId="1825" priority="4">
      <formula>H25&lt;0</formula>
    </cfRule>
  </conditionalFormatting>
  <conditionalFormatting sqref="F29">
    <cfRule type="expression" dxfId="1824" priority="1">
      <formula>F29&gt;0</formula>
    </cfRule>
    <cfRule type="expression" dxfId="182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61.65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61.65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1.0381184103811841E-2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8.3536585365853657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67.814999999999998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67.19850000000001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66.582000000000008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65.965500000000006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65.349000000000004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64.732500000000002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64.116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63.499499999999998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62.883000000000003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62.266500000000001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61.65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61.033499999999997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60.416999999999994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59.8005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59.183999999999997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58.567499999999995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57.950999999999993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57.334499999999998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56.718000000000004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56.101500000000001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55.484999999999999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2" priority="31">
      <formula>F47&gt;0</formula>
    </cfRule>
    <cfRule type="expression" dxfId="1821" priority="32">
      <formula>F47&lt;0</formula>
    </cfRule>
  </conditionalFormatting>
  <conditionalFormatting sqref="Q7">
    <cfRule type="expression" dxfId="1820" priority="29">
      <formula>Q7&gt;0</formula>
    </cfRule>
    <cfRule type="expression" dxfId="1819" priority="30">
      <formula>Q7&lt;0</formula>
    </cfRule>
  </conditionalFormatting>
  <conditionalFormatting sqref="Q8">
    <cfRule type="expression" dxfId="1818" priority="27">
      <formula>Q8&gt;0</formula>
    </cfRule>
    <cfRule type="expression" dxfId="1817" priority="28">
      <formula>Q8&lt;0</formula>
    </cfRule>
  </conditionalFormatting>
  <conditionalFormatting sqref="F30:F46">
    <cfRule type="expression" dxfId="1816" priority="25">
      <formula>F30&gt;0</formula>
    </cfRule>
    <cfRule type="expression" dxfId="1815" priority="26">
      <formula>F30&lt;0</formula>
    </cfRule>
  </conditionalFormatting>
  <conditionalFormatting sqref="H30:H46">
    <cfRule type="expression" dxfId="1814" priority="23">
      <formula>H30&gt;0</formula>
    </cfRule>
    <cfRule type="expression" dxfId="1813" priority="24">
      <formula>H30&lt;0</formula>
    </cfRule>
  </conditionalFormatting>
  <conditionalFormatting sqref="Q10">
    <cfRule type="expression" dxfId="1812" priority="21">
      <formula>Q10&gt;0</formula>
    </cfRule>
    <cfRule type="expression" dxfId="1811" priority="22">
      <formula>Q10&lt;0</formula>
    </cfRule>
  </conditionalFormatting>
  <conditionalFormatting sqref="J25:J38">
    <cfRule type="expression" dxfId="1810" priority="19">
      <formula>J25&gt;0</formula>
    </cfRule>
    <cfRule type="expression" dxfId="1809" priority="20">
      <formula>J25&lt;0</formula>
    </cfRule>
  </conditionalFormatting>
  <conditionalFormatting sqref="K25:K38">
    <cfRule type="expression" dxfId="1808" priority="17">
      <formula>K25&gt;0</formula>
    </cfRule>
    <cfRule type="expression" dxfId="1807" priority="18">
      <formula>K25&lt;0</formula>
    </cfRule>
  </conditionalFormatting>
  <conditionalFormatting sqref="L25:L38">
    <cfRule type="expression" dxfId="1806" priority="15">
      <formula>L25&gt;0</formula>
    </cfRule>
    <cfRule type="expression" dxfId="1805" priority="16">
      <formula>L25&lt;0</formula>
    </cfRule>
  </conditionalFormatting>
  <conditionalFormatting sqref="F89:F110">
    <cfRule type="expression" dxfId="1804" priority="13">
      <formula>F89&gt;0</formula>
    </cfRule>
    <cfRule type="expression" dxfId="1803" priority="14">
      <formula>F89&lt;0</formula>
    </cfRule>
  </conditionalFormatting>
  <conditionalFormatting sqref="H89:H110">
    <cfRule type="expression" dxfId="1802" priority="11">
      <formula>H89&gt;0</formula>
    </cfRule>
    <cfRule type="expression" dxfId="1801" priority="12">
      <formula>H89&lt;0</formula>
    </cfRule>
  </conditionalFormatting>
  <conditionalFormatting sqref="J89:J102">
    <cfRule type="expression" dxfId="1800" priority="9">
      <formula>J89&gt;0</formula>
    </cfRule>
    <cfRule type="expression" dxfId="1799" priority="10">
      <formula>J89&lt;0</formula>
    </cfRule>
  </conditionalFormatting>
  <conditionalFormatting sqref="K89:K102">
    <cfRule type="expression" dxfId="1798" priority="7">
      <formula>K89&gt;0</formula>
    </cfRule>
    <cfRule type="expression" dxfId="1797" priority="8">
      <formula>K89&lt;0</formula>
    </cfRule>
  </conditionalFormatting>
  <conditionalFormatting sqref="L89:L102">
    <cfRule type="expression" dxfId="1796" priority="5">
      <formula>L89&gt;0</formula>
    </cfRule>
    <cfRule type="expression" dxfId="1795" priority="6">
      <formula>L89&lt;0</formula>
    </cfRule>
  </conditionalFormatting>
  <conditionalFormatting sqref="F25:F29">
    <cfRule type="expression" dxfId="1794" priority="3">
      <formula>F25&gt;0</formula>
    </cfRule>
    <cfRule type="expression" dxfId="1793" priority="4">
      <formula>F25&lt;0</formula>
    </cfRule>
  </conditionalFormatting>
  <conditionalFormatting sqref="H25:H29">
    <cfRule type="expression" dxfId="1792" priority="1">
      <formula>H25&gt;0</formula>
    </cfRule>
    <cfRule type="expression" dxfId="17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1239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1250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1249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39.880000000000003</v>
      </c>
      <c r="R4" s="425">
        <v>4.3200000000000002E-2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11964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-3523.0600000000013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-3523.0600000000013</v>
      </c>
      <c r="T8" s="1">
        <v>43362</v>
      </c>
      <c r="U8" s="757" t="s">
        <v>1276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-0.22748410608598413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4.5636910732196591E-2</v>
      </c>
      <c r="R11">
        <f>1.82/4</f>
        <v>0.45500000000000002</v>
      </c>
      <c r="T11" s="1">
        <v>43391</v>
      </c>
      <c r="U11" s="757" t="s">
        <v>1292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  <c r="Q13" s="2">
        <f>Q4/4.6</f>
        <v>8.6695652173913054</v>
      </c>
      <c r="T13" s="1">
        <v>43421</v>
      </c>
      <c r="U13" s="757" t="s">
        <v>1312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43.868000000000009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43.469200000000008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43.070400000000006</v>
      </c>
    </row>
    <row r="20" spans="1:20" x14ac:dyDescent="0.25">
      <c r="O20" s="81">
        <v>1.07</v>
      </c>
      <c r="P20" s="81">
        <f t="shared" si="0"/>
        <v>42.671600000000005</v>
      </c>
    </row>
    <row r="21" spans="1:20" x14ac:dyDescent="0.25">
      <c r="O21" s="81">
        <v>1.06</v>
      </c>
      <c r="P21" s="81">
        <f t="shared" si="0"/>
        <v>42.272800000000004</v>
      </c>
    </row>
    <row r="22" spans="1:20" x14ac:dyDescent="0.25">
      <c r="O22" s="81">
        <v>1.05</v>
      </c>
      <c r="P22" s="81">
        <f t="shared" si="0"/>
        <v>41.874000000000002</v>
      </c>
    </row>
    <row r="23" spans="1:20" x14ac:dyDescent="0.25">
      <c r="O23" s="81">
        <v>1.04</v>
      </c>
      <c r="P23" s="81">
        <f t="shared" si="0"/>
        <v>41.475200000000001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41.076400000000007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40.677600000000005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40.278800000000004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39.880000000000003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39.481200000000001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39.0824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38.683599999999998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38.284800000000004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37.886000000000003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37.487200000000001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37.088400000000007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36.689600000000006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36.290800000000004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35.892000000000003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1351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0" priority="35">
      <formula>F54&gt;0</formula>
    </cfRule>
    <cfRule type="expression" dxfId="1789" priority="36">
      <formula>F54&lt;0</formula>
    </cfRule>
  </conditionalFormatting>
  <conditionalFormatting sqref="Q7">
    <cfRule type="expression" dxfId="1788" priority="33">
      <formula>Q7&gt;0</formula>
    </cfRule>
    <cfRule type="expression" dxfId="1787" priority="34">
      <formula>Q7&lt;0</formula>
    </cfRule>
  </conditionalFormatting>
  <conditionalFormatting sqref="Q8">
    <cfRule type="expression" dxfId="1786" priority="31">
      <formula>Q8&gt;0</formula>
    </cfRule>
    <cfRule type="expression" dxfId="1785" priority="32">
      <formula>Q8&lt;0</formula>
    </cfRule>
  </conditionalFormatting>
  <conditionalFormatting sqref="F30:F53">
    <cfRule type="expression" dxfId="1784" priority="29">
      <formula>F30&gt;0</formula>
    </cfRule>
    <cfRule type="expression" dxfId="1783" priority="30">
      <formula>F30&lt;0</formula>
    </cfRule>
  </conditionalFormatting>
  <conditionalFormatting sqref="H30:H53">
    <cfRule type="expression" dxfId="1782" priority="27">
      <formula>H30&gt;0</formula>
    </cfRule>
    <cfRule type="expression" dxfId="1781" priority="28">
      <formula>H30&lt;0</formula>
    </cfRule>
  </conditionalFormatting>
  <conditionalFormatting sqref="Q10">
    <cfRule type="expression" dxfId="1780" priority="25">
      <formula>Q10&gt;0</formula>
    </cfRule>
    <cfRule type="expression" dxfId="1779" priority="26">
      <formula>Q10&lt;0</formula>
    </cfRule>
  </conditionalFormatting>
  <conditionalFormatting sqref="J25:J39">
    <cfRule type="expression" dxfId="1778" priority="23">
      <formula>J25&gt;0</formula>
    </cfRule>
    <cfRule type="expression" dxfId="1777" priority="24">
      <formula>J25&lt;0</formula>
    </cfRule>
  </conditionalFormatting>
  <conditionalFormatting sqref="K25:K36">
    <cfRule type="expression" dxfId="1776" priority="21">
      <formula>K25&gt;0</formula>
    </cfRule>
    <cfRule type="expression" dxfId="1775" priority="22">
      <formula>K25&lt;0</formula>
    </cfRule>
  </conditionalFormatting>
  <conditionalFormatting sqref="L25">
    <cfRule type="expression" dxfId="1774" priority="19">
      <formula>L25&gt;0</formula>
    </cfRule>
    <cfRule type="expression" dxfId="1773" priority="20">
      <formula>L25&lt;0</formula>
    </cfRule>
  </conditionalFormatting>
  <conditionalFormatting sqref="F89:F110">
    <cfRule type="expression" dxfId="1772" priority="17">
      <formula>F89&gt;0</formula>
    </cfRule>
    <cfRule type="expression" dxfId="1771" priority="18">
      <formula>F89&lt;0</formula>
    </cfRule>
  </conditionalFormatting>
  <conditionalFormatting sqref="H89:H110">
    <cfRule type="expression" dxfId="1770" priority="15">
      <formula>H89&gt;0</formula>
    </cfRule>
    <cfRule type="expression" dxfId="1769" priority="16">
      <formula>H89&lt;0</formula>
    </cfRule>
  </conditionalFormatting>
  <conditionalFormatting sqref="J89:J102">
    <cfRule type="expression" dxfId="1768" priority="13">
      <formula>J89&gt;0</formula>
    </cfRule>
    <cfRule type="expression" dxfId="1767" priority="14">
      <formula>J89&lt;0</formula>
    </cfRule>
  </conditionalFormatting>
  <conditionalFormatting sqref="K89:K102">
    <cfRule type="expression" dxfId="1766" priority="11">
      <formula>K89&gt;0</formula>
    </cfRule>
    <cfRule type="expression" dxfId="1765" priority="12">
      <formula>K89&lt;0</formula>
    </cfRule>
  </conditionalFormatting>
  <conditionalFormatting sqref="L89:L102">
    <cfRule type="expression" dxfId="1764" priority="9">
      <formula>L89&gt;0</formula>
    </cfRule>
    <cfRule type="expression" dxfId="1763" priority="10">
      <formula>L89&lt;0</formula>
    </cfRule>
  </conditionalFormatting>
  <conditionalFormatting sqref="F25:F29">
    <cfRule type="expression" dxfId="1762" priority="7">
      <formula>F25&gt;0</formula>
    </cfRule>
    <cfRule type="expression" dxfId="1761" priority="8">
      <formula>F25&lt;0</formula>
    </cfRule>
  </conditionalFormatting>
  <conditionalFormatting sqref="H25:H29">
    <cfRule type="expression" dxfId="1760" priority="5">
      <formula>H25&gt;0</formula>
    </cfRule>
    <cfRule type="expression" dxfId="175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1263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50.299900000000001</v>
      </c>
      <c r="R4" s="425">
        <v>2.5700000000000001E-2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10059.98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118.57999999999811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118.57999999999811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1.1927897479228086E-2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5.5666114644363107E-2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12.622308657465496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55.329890000000006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54.826891000000003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54.323892000000008</v>
      </c>
    </row>
    <row r="20" spans="1:21" x14ac:dyDescent="0.25">
      <c r="O20" s="81">
        <v>1.07</v>
      </c>
      <c r="P20" s="81">
        <f t="shared" si="2"/>
        <v>53.820893000000005</v>
      </c>
      <c r="T20" s="1">
        <v>43416</v>
      </c>
      <c r="U20" t="s">
        <v>1302</v>
      </c>
    </row>
    <row r="21" spans="1:21" x14ac:dyDescent="0.25">
      <c r="O21" s="81">
        <v>1.06</v>
      </c>
      <c r="P21" s="81">
        <f t="shared" si="2"/>
        <v>53.317894000000003</v>
      </c>
    </row>
    <row r="22" spans="1:21" x14ac:dyDescent="0.25">
      <c r="O22" s="81">
        <v>1.05</v>
      </c>
      <c r="P22" s="81">
        <f t="shared" si="2"/>
        <v>52.814895</v>
      </c>
    </row>
    <row r="23" spans="1:21" x14ac:dyDescent="0.25">
      <c r="O23" s="81">
        <v>1.04</v>
      </c>
      <c r="P23" s="81">
        <f t="shared" si="2"/>
        <v>52.311896000000004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51.808897000000002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51.305897999999999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50.802899000000004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50.299900000000001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49.796900999999998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49.293902000000003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48.790903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48.287903999999997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47.784905000000002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47.281905999999999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46.778907000000004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46.275908000000001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45.772909000000006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45.269910000000003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8" priority="43">
      <formula>F63&gt;0</formula>
    </cfRule>
    <cfRule type="expression" dxfId="1757" priority="44">
      <formula>F63&lt;0</formula>
    </cfRule>
  </conditionalFormatting>
  <conditionalFormatting sqref="Q7">
    <cfRule type="expression" dxfId="1756" priority="41">
      <formula>Q7&gt;0</formula>
    </cfRule>
    <cfRule type="expression" dxfId="1755" priority="42">
      <formula>Q7&lt;0</formula>
    </cfRule>
  </conditionalFormatting>
  <conditionalFormatting sqref="Q8">
    <cfRule type="expression" dxfId="1754" priority="39">
      <formula>Q8&gt;0</formula>
    </cfRule>
    <cfRule type="expression" dxfId="1753" priority="40">
      <formula>Q8&lt;0</formula>
    </cfRule>
  </conditionalFormatting>
  <conditionalFormatting sqref="F30:F62">
    <cfRule type="expression" dxfId="1752" priority="37">
      <formula>F30&gt;0</formula>
    </cfRule>
    <cfRule type="expression" dxfId="1751" priority="38">
      <formula>F30&lt;0</formula>
    </cfRule>
  </conditionalFormatting>
  <conditionalFormatting sqref="H30:H62">
    <cfRule type="expression" dxfId="1750" priority="35">
      <formula>H30&gt;0</formula>
    </cfRule>
    <cfRule type="expression" dxfId="1749" priority="36">
      <formula>H30&lt;0</formula>
    </cfRule>
  </conditionalFormatting>
  <conditionalFormatting sqref="Q10">
    <cfRule type="expression" dxfId="1748" priority="33">
      <formula>Q10&gt;0</formula>
    </cfRule>
    <cfRule type="expression" dxfId="1747" priority="34">
      <formula>Q10&lt;0</formula>
    </cfRule>
  </conditionalFormatting>
  <conditionalFormatting sqref="K25:K39">
    <cfRule type="expression" dxfId="1746" priority="29">
      <formula>K25&gt;0</formula>
    </cfRule>
    <cfRule type="expression" dxfId="1745" priority="30">
      <formula>K25&lt;0</formula>
    </cfRule>
  </conditionalFormatting>
  <conditionalFormatting sqref="L25">
    <cfRule type="expression" dxfId="1744" priority="27">
      <formula>L25&gt;0</formula>
    </cfRule>
    <cfRule type="expression" dxfId="1743" priority="28">
      <formula>L25&lt;0</formula>
    </cfRule>
  </conditionalFormatting>
  <conditionalFormatting sqref="F89:F110">
    <cfRule type="expression" dxfId="1742" priority="25">
      <formula>F89&gt;0</formula>
    </cfRule>
    <cfRule type="expression" dxfId="1741" priority="26">
      <formula>F89&lt;0</formula>
    </cfRule>
  </conditionalFormatting>
  <conditionalFormatting sqref="H89:H110">
    <cfRule type="expression" dxfId="1740" priority="23">
      <formula>H89&gt;0</formula>
    </cfRule>
    <cfRule type="expression" dxfId="1739" priority="24">
      <formula>H89&lt;0</formula>
    </cfRule>
  </conditionalFormatting>
  <conditionalFormatting sqref="J89:J102">
    <cfRule type="expression" dxfId="1738" priority="21">
      <formula>J89&gt;0</formula>
    </cfRule>
    <cfRule type="expression" dxfId="1737" priority="22">
      <formula>J89&lt;0</formula>
    </cfRule>
  </conditionalFormatting>
  <conditionalFormatting sqref="K89:K102">
    <cfRule type="expression" dxfId="1736" priority="19">
      <formula>K89&gt;0</formula>
    </cfRule>
    <cfRule type="expression" dxfId="1735" priority="20">
      <formula>K89&lt;0</formula>
    </cfRule>
  </conditionalFormatting>
  <conditionalFormatting sqref="L89:L102">
    <cfRule type="expression" dxfId="1734" priority="17">
      <formula>L89&gt;0</formula>
    </cfRule>
    <cfRule type="expression" dxfId="1733" priority="18">
      <formula>L89&lt;0</formula>
    </cfRule>
  </conditionalFormatting>
  <conditionalFormatting sqref="F25 F29">
    <cfRule type="expression" dxfId="1732" priority="15">
      <formula>F25&gt;0</formula>
    </cfRule>
    <cfRule type="expression" dxfId="1731" priority="16">
      <formula>F25&lt;0</formula>
    </cfRule>
  </conditionalFormatting>
  <conditionalFormatting sqref="H25 H29">
    <cfRule type="expression" dxfId="1730" priority="13">
      <formula>H25&gt;0</formula>
    </cfRule>
    <cfRule type="expression" dxfId="1729" priority="14">
      <formula>H25&lt;0</formula>
    </cfRule>
  </conditionalFormatting>
  <conditionalFormatting sqref="F26:F28">
    <cfRule type="expression" dxfId="1728" priority="11">
      <formula>F26&gt;0</formula>
    </cfRule>
    <cfRule type="expression" dxfId="1727" priority="12">
      <formula>F26&lt;0</formula>
    </cfRule>
  </conditionalFormatting>
  <conditionalFormatting sqref="H26:H28">
    <cfRule type="expression" dxfId="1726" priority="9">
      <formula>H26&gt;0</formula>
    </cfRule>
    <cfRule type="expression" dxfId="1725" priority="10">
      <formula>H26&lt;0</formula>
    </cfRule>
  </conditionalFormatting>
  <conditionalFormatting sqref="J25:J49">
    <cfRule type="expression" dxfId="1724" priority="5">
      <formula>J25&gt;0</formula>
    </cfRule>
    <cfRule type="expression" dxfId="1723" priority="6">
      <formula>J25&lt;0</formula>
    </cfRule>
  </conditionalFormatting>
  <conditionalFormatting sqref="J50:J51">
    <cfRule type="expression" dxfId="1722" priority="3">
      <formula>J50&gt;0</formula>
    </cfRule>
    <cfRule type="expression" dxfId="1721" priority="4">
      <formula>J50&lt;0</formula>
    </cfRule>
  </conditionalFormatting>
  <conditionalFormatting sqref="J52:J56">
    <cfRule type="expression" dxfId="1720" priority="1">
      <formula>J52&gt;0</formula>
    </cfRule>
    <cfRule type="expression" dxfId="1719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1113</v>
      </c>
      <c r="U3" t="s">
        <v>1230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30.3399</v>
      </c>
      <c r="R4" s="425">
        <v>2.5700000000000001E-2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30339.9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1888.179999999993</v>
      </c>
      <c r="R7">
        <v>1000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1888.179999999993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6.6364353367739895E-2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1004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6.5919795384955127E-2</v>
      </c>
      <c r="R11">
        <v>0.5</v>
      </c>
    </row>
    <row r="12" spans="1:21" x14ac:dyDescent="0.25">
      <c r="A12" s="888" t="s">
        <v>1293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1341</v>
      </c>
      <c r="T12" s="1">
        <v>43294</v>
      </c>
      <c r="U12" t="s">
        <v>1168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8.6685428571428567</v>
      </c>
      <c r="T13" s="694"/>
    </row>
    <row r="14" spans="1:21" x14ac:dyDescent="0.25">
      <c r="A14" s="888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33.373890000000003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33.070491000000004</v>
      </c>
    </row>
    <row r="20" spans="1:21" x14ac:dyDescent="0.25">
      <c r="O20" s="81">
        <v>1.08</v>
      </c>
      <c r="P20" s="81">
        <f t="shared" si="2"/>
        <v>32.767092000000005</v>
      </c>
      <c r="T20" s="1">
        <v>43320</v>
      </c>
      <c r="U20" t="s">
        <v>1227</v>
      </c>
    </row>
    <row r="21" spans="1:21" x14ac:dyDescent="0.25">
      <c r="O21" s="81">
        <v>1.07</v>
      </c>
      <c r="P21" s="81">
        <f t="shared" si="2"/>
        <v>32.463692999999999</v>
      </c>
    </row>
    <row r="22" spans="1:21" x14ac:dyDescent="0.25">
      <c r="O22" s="81">
        <v>1.06</v>
      </c>
      <c r="P22" s="81">
        <f t="shared" si="2"/>
        <v>32.160294</v>
      </c>
      <c r="T22" s="1">
        <v>43353</v>
      </c>
      <c r="U22" t="s">
        <v>1264</v>
      </c>
    </row>
    <row r="23" spans="1:21" x14ac:dyDescent="0.25">
      <c r="O23" s="81">
        <v>1.05</v>
      </c>
      <c r="P23" s="81">
        <f t="shared" si="2"/>
        <v>31.856895000000002</v>
      </c>
    </row>
    <row r="24" spans="1:21" x14ac:dyDescent="0.25">
      <c r="O24" s="81">
        <v>1.04</v>
      </c>
      <c r="P24" s="81">
        <f t="shared" si="2"/>
        <v>31.553496000000003</v>
      </c>
      <c r="T24" s="1">
        <v>43383</v>
      </c>
      <c r="U24" t="s">
        <v>1283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31.250097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30.946698000000001</v>
      </c>
    </row>
    <row r="27" spans="1:21" x14ac:dyDescent="0.25">
      <c r="O27" s="81">
        <v>1.01</v>
      </c>
      <c r="P27" s="81">
        <f t="shared" si="2"/>
        <v>30.643298999999999</v>
      </c>
      <c r="T27" s="1">
        <v>43397</v>
      </c>
      <c r="U27" t="s">
        <v>1296</v>
      </c>
    </row>
    <row r="28" spans="1:21" x14ac:dyDescent="0.25">
      <c r="O28" s="81">
        <v>1</v>
      </c>
      <c r="P28" s="81">
        <f t="shared" si="2"/>
        <v>30.3399</v>
      </c>
      <c r="T28" s="1">
        <v>43399</v>
      </c>
      <c r="U28" t="s">
        <v>1295</v>
      </c>
    </row>
    <row r="29" spans="1:21" x14ac:dyDescent="0.25">
      <c r="O29" s="81">
        <v>0.99</v>
      </c>
      <c r="P29" s="81">
        <f t="shared" si="2"/>
        <v>30.036501000000001</v>
      </c>
    </row>
    <row r="30" spans="1:21" x14ac:dyDescent="0.25">
      <c r="O30" s="81">
        <v>0.98</v>
      </c>
      <c r="P30" s="81">
        <f t="shared" si="2"/>
        <v>29.733101999999999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29.429703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29.126303999999998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28.822904999999999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28.519506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28.216107000000001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27.912708000000002</v>
      </c>
      <c r="T36" s="156">
        <v>43440</v>
      </c>
      <c r="U36" t="s">
        <v>1291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27.609309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27.305910000000001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" si="9">C76*(E76-D76)</f>
        <v>1088.3000000000002</v>
      </c>
      <c r="G76" s="39">
        <f t="shared" ref="G76" si="10">D76*C76</f>
        <v>28451.699999999997</v>
      </c>
      <c r="H76" s="179">
        <f t="shared" ref="H76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895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8" priority="43">
      <formula>F37&gt;0</formula>
    </cfRule>
    <cfRule type="expression" dxfId="1717" priority="44">
      <formula>F37&lt;0</formula>
    </cfRule>
  </conditionalFormatting>
  <conditionalFormatting sqref="Q7">
    <cfRule type="expression" dxfId="1716" priority="41">
      <formula>Q7&gt;0</formula>
    </cfRule>
    <cfRule type="expression" dxfId="1715" priority="42">
      <formula>Q7&lt;0</formula>
    </cfRule>
  </conditionalFormatting>
  <conditionalFormatting sqref="Q8">
    <cfRule type="expression" dxfId="1714" priority="39">
      <formula>Q8&gt;0</formula>
    </cfRule>
    <cfRule type="expression" dxfId="1713" priority="40">
      <formula>Q8&lt;0</formula>
    </cfRule>
  </conditionalFormatting>
  <conditionalFormatting sqref="Q10">
    <cfRule type="expression" dxfId="1712" priority="33">
      <formula>Q10&gt;0</formula>
    </cfRule>
    <cfRule type="expression" dxfId="1711" priority="34">
      <formula>Q10&lt;0</formula>
    </cfRule>
  </conditionalFormatting>
  <conditionalFormatting sqref="J32:J45">
    <cfRule type="expression" dxfId="1710" priority="31">
      <formula>J32&gt;0</formula>
    </cfRule>
    <cfRule type="expression" dxfId="1709" priority="32">
      <formula>J32&lt;0</formula>
    </cfRule>
  </conditionalFormatting>
  <conditionalFormatting sqref="K32:K45">
    <cfRule type="expression" dxfId="1708" priority="29">
      <formula>K32&gt;0</formula>
    </cfRule>
    <cfRule type="expression" dxfId="1707" priority="30">
      <formula>K32&lt;0</formula>
    </cfRule>
  </conditionalFormatting>
  <conditionalFormatting sqref="L32:L40">
    <cfRule type="expression" dxfId="1706" priority="27">
      <formula>L32&gt;0</formula>
    </cfRule>
    <cfRule type="expression" dxfId="1705" priority="28">
      <formula>L32&lt;0</formula>
    </cfRule>
  </conditionalFormatting>
  <conditionalFormatting sqref="F108:F129">
    <cfRule type="expression" dxfId="1704" priority="25">
      <formula>F108&gt;0</formula>
    </cfRule>
    <cfRule type="expression" dxfId="1703" priority="26">
      <formula>F108&lt;0</formula>
    </cfRule>
  </conditionalFormatting>
  <conditionalFormatting sqref="H108:H129">
    <cfRule type="expression" dxfId="1702" priority="23">
      <formula>H108&gt;0</formula>
    </cfRule>
    <cfRule type="expression" dxfId="1701" priority="24">
      <formula>H108&lt;0</formula>
    </cfRule>
  </conditionalFormatting>
  <conditionalFormatting sqref="J108:J121">
    <cfRule type="expression" dxfId="1700" priority="21">
      <formula>J108&gt;0</formula>
    </cfRule>
    <cfRule type="expression" dxfId="1699" priority="22">
      <formula>J108&lt;0</formula>
    </cfRule>
  </conditionalFormatting>
  <conditionalFormatting sqref="K108:K121">
    <cfRule type="expression" dxfId="1698" priority="19">
      <formula>K108&gt;0</formula>
    </cfRule>
    <cfRule type="expression" dxfId="1697" priority="20">
      <formula>K108&lt;0</formula>
    </cfRule>
  </conditionalFormatting>
  <conditionalFormatting sqref="L108:L121">
    <cfRule type="expression" dxfId="1696" priority="17">
      <formula>L108&gt;0</formula>
    </cfRule>
    <cfRule type="expression" dxfId="1695" priority="18">
      <formula>L108&lt;0</formula>
    </cfRule>
  </conditionalFormatting>
  <conditionalFormatting sqref="F32:F36">
    <cfRule type="expression" dxfId="1694" priority="15">
      <formula>F32&gt;0</formula>
    </cfRule>
    <cfRule type="expression" dxfId="1693" priority="16">
      <formula>F32&lt;0</formula>
    </cfRule>
  </conditionalFormatting>
  <conditionalFormatting sqref="H32:H36">
    <cfRule type="expression" dxfId="1692" priority="13">
      <formula>H32&gt;0</formula>
    </cfRule>
    <cfRule type="expression" dxfId="1691" priority="14">
      <formula>H32&lt;0</formula>
    </cfRule>
  </conditionalFormatting>
  <conditionalFormatting sqref="Q9">
    <cfRule type="expression" dxfId="1690" priority="11">
      <formula>Q9&gt;0</formula>
    </cfRule>
    <cfRule type="expression" dxfId="1689" priority="12">
      <formula>Q9&lt;0</formula>
    </cfRule>
  </conditionalFormatting>
  <conditionalFormatting sqref="H67:H69 F67:F69">
    <cfRule type="expression" dxfId="1688" priority="9">
      <formula>F67&gt;0</formula>
    </cfRule>
    <cfRule type="expression" dxfId="1687" priority="10">
      <formula>F67&lt;0</formula>
    </cfRule>
  </conditionalFormatting>
  <conditionalFormatting sqref="H70:H72 F70:F72">
    <cfRule type="expression" dxfId="1686" priority="7">
      <formula>F70&gt;0</formula>
    </cfRule>
    <cfRule type="expression" dxfId="1685" priority="8">
      <formula>F70&lt;0</formula>
    </cfRule>
  </conditionalFormatting>
  <conditionalFormatting sqref="F78:F79 H78:H79">
    <cfRule type="expression" dxfId="1684" priority="5">
      <formula>F78&gt;0</formula>
    </cfRule>
    <cfRule type="expression" dxfId="1683" priority="6">
      <formula>F78&lt;0</formula>
    </cfRule>
  </conditionalFormatting>
  <conditionalFormatting sqref="F77 H77">
    <cfRule type="expression" dxfId="1682" priority="3">
      <formula>F77&gt;0</formula>
    </cfRule>
    <cfRule type="expression" dxfId="1681" priority="4">
      <formula>F77&lt;0</formula>
    </cfRule>
  </conditionalFormatting>
  <conditionalFormatting sqref="F74:F76 H74:H76">
    <cfRule type="expression" dxfId="1680" priority="1">
      <formula>F74&gt;0</formula>
    </cfRule>
    <cfRule type="expression" dxfId="1679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206.23990000000001</v>
      </c>
      <c r="R4" s="425">
        <v>2.9000000000000001E-2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4124.7979999999998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1479.5680000000016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1336.5380000000014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0.47934482437075537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2.4243611444730142E-3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1359</v>
      </c>
      <c r="W12" s="134"/>
    </row>
    <row r="13" spans="1:23" x14ac:dyDescent="0.25">
      <c r="H13" s="70"/>
      <c r="O13" s="11" t="s">
        <v>947</v>
      </c>
      <c r="Q13">
        <f>Q4/6.86</f>
        <v>30.064125364431487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226.86389000000003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224.80149100000003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222.73909200000003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220.67669300000003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218.61429400000003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216.551895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214.489496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212.427097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210.364698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208.302299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206.23990000000001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204.17750100000001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202.11510200000001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200.05270300000001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197.99030400000001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195.92790500000001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193.86550599999998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191.80310700000001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189.74070800000001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187.67830900000001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185.61591000000001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8" priority="30">
      <formula>F51&gt;0</formula>
    </cfRule>
    <cfRule type="expression" dxfId="1677" priority="31">
      <formula>F51&lt;0</formula>
    </cfRule>
  </conditionalFormatting>
  <conditionalFormatting sqref="Q7">
    <cfRule type="expression" dxfId="1676" priority="28">
      <formula>Q7&gt;0</formula>
    </cfRule>
    <cfRule type="expression" dxfId="1675" priority="29">
      <formula>Q7&lt;0</formula>
    </cfRule>
  </conditionalFormatting>
  <conditionalFormatting sqref="Q8">
    <cfRule type="expression" dxfId="1674" priority="26">
      <formula>Q8&gt;0</formula>
    </cfRule>
    <cfRule type="expression" dxfId="1673" priority="27">
      <formula>Q8&lt;0</formula>
    </cfRule>
  </conditionalFormatting>
  <conditionalFormatting sqref="F25:F44 F46:F50">
    <cfRule type="expression" dxfId="1672" priority="24">
      <formula>F25&gt;0</formula>
    </cfRule>
    <cfRule type="expression" dxfId="1671" priority="25">
      <formula>F25&lt;0</formula>
    </cfRule>
  </conditionalFormatting>
  <conditionalFormatting sqref="H25:H44 H46:H50">
    <cfRule type="expression" dxfId="1670" priority="22">
      <formula>H25&gt;0</formula>
    </cfRule>
    <cfRule type="expression" dxfId="1669" priority="23">
      <formula>H25&lt;0</formula>
    </cfRule>
  </conditionalFormatting>
  <conditionalFormatting sqref="F89:F110">
    <cfRule type="expression" dxfId="1668" priority="20">
      <formula>F89&gt;0</formula>
    </cfRule>
    <cfRule type="expression" dxfId="1667" priority="21">
      <formula>F89&lt;0</formula>
    </cfRule>
  </conditionalFormatting>
  <conditionalFormatting sqref="H89:H110">
    <cfRule type="expression" dxfId="1666" priority="18">
      <formula>H89&gt;0</formula>
    </cfRule>
    <cfRule type="expression" dxfId="1665" priority="19">
      <formula>H89&lt;0</formula>
    </cfRule>
  </conditionalFormatting>
  <conditionalFormatting sqref="Q10">
    <cfRule type="expression" dxfId="1664" priority="16">
      <formula>Q10&gt;0</formula>
    </cfRule>
    <cfRule type="expression" dxfId="1663" priority="17">
      <formula>Q10&lt;0</formula>
    </cfRule>
  </conditionalFormatting>
  <conditionalFormatting sqref="J25:J39">
    <cfRule type="expression" dxfId="1662" priority="14">
      <formula>J25&gt;0</formula>
    </cfRule>
    <cfRule type="expression" dxfId="1661" priority="15">
      <formula>J25&lt;0</formula>
    </cfRule>
  </conditionalFormatting>
  <conditionalFormatting sqref="K25:K38">
    <cfRule type="expression" dxfId="1660" priority="12">
      <formula>K25&gt;0</formula>
    </cfRule>
    <cfRule type="expression" dxfId="1659" priority="13">
      <formula>K25&lt;0</formula>
    </cfRule>
  </conditionalFormatting>
  <conditionalFormatting sqref="L25:L38">
    <cfRule type="expression" dxfId="1658" priority="10">
      <formula>L25&gt;0</formula>
    </cfRule>
    <cfRule type="expression" dxfId="1657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6" priority="7">
      <formula>J40&gt;0</formula>
    </cfRule>
    <cfRule type="expression" dxfId="1655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4" priority="5">
      <formula>F45&gt;0</formula>
    </cfRule>
    <cfRule type="expression" dxfId="1653" priority="6">
      <formula>F45&lt;0</formula>
    </cfRule>
  </conditionalFormatting>
  <conditionalFormatting sqref="H45">
    <cfRule type="expression" dxfId="1652" priority="3">
      <formula>H45&gt;0</formula>
    </cfRule>
    <cfRule type="expression" dxfId="1651" priority="4">
      <formula>H45&lt;0</formula>
    </cfRule>
  </conditionalFormatting>
  <conditionalFormatting sqref="J45">
    <cfRule type="expression" dxfId="1650" priority="1">
      <formula>J45&gt;0</formula>
    </cfRule>
    <cfRule type="expression" dxfId="1649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8" priority="74">
      <formula>F12&gt;0</formula>
    </cfRule>
    <cfRule type="expression" dxfId="164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6" priority="67">
      <formula>F124&gt;0</formula>
    </cfRule>
    <cfRule type="expression" dxfId="1645" priority="68">
      <formula>F124&lt;0</formula>
    </cfRule>
  </conditionalFormatting>
  <conditionalFormatting sqref="H124:H130">
    <cfRule type="expression" dxfId="1644" priority="55">
      <formula>H124&gt;0</formula>
    </cfRule>
    <cfRule type="expression" dxfId="1643" priority="56">
      <formula>H124&lt;0</formula>
    </cfRule>
  </conditionalFormatting>
  <conditionalFormatting sqref="H131">
    <cfRule type="expression" dxfId="1642" priority="53">
      <formula>H131&gt;0</formula>
    </cfRule>
    <cfRule type="expression" dxfId="1641" priority="54">
      <formula>H131&lt;0</formula>
    </cfRule>
  </conditionalFormatting>
  <conditionalFormatting sqref="H132">
    <cfRule type="expression" dxfId="1640" priority="51">
      <formula>H132&gt;0</formula>
    </cfRule>
    <cfRule type="expression" dxfId="1639" priority="52">
      <formula>H132&lt;0</formula>
    </cfRule>
  </conditionalFormatting>
  <conditionalFormatting sqref="H133:H135">
    <cfRule type="expression" dxfId="1638" priority="49">
      <formula>H133&gt;0</formula>
    </cfRule>
    <cfRule type="expression" dxfId="1637" priority="50">
      <formula>H133&lt;0</formula>
    </cfRule>
  </conditionalFormatting>
  <conditionalFormatting sqref="H136">
    <cfRule type="expression" dxfId="1636" priority="45">
      <formula>H136&gt;0</formula>
    </cfRule>
    <cfRule type="expression" dxfId="1635" priority="46">
      <formula>H136&lt;0</formula>
    </cfRule>
  </conditionalFormatting>
  <conditionalFormatting sqref="Q7">
    <cfRule type="expression" dxfId="1634" priority="39">
      <formula>Q7&gt;0</formula>
    </cfRule>
    <cfRule type="expression" dxfId="1633" priority="40">
      <formula>Q7&lt;0</formula>
    </cfRule>
  </conditionalFormatting>
  <conditionalFormatting sqref="Q8">
    <cfRule type="expression" dxfId="1632" priority="37">
      <formula>Q8&gt;0</formula>
    </cfRule>
    <cfRule type="expression" dxfId="1631" priority="38">
      <formula>Q8&lt;0</formula>
    </cfRule>
  </conditionalFormatting>
  <conditionalFormatting sqref="F167:F178 H167:H178">
    <cfRule type="expression" dxfId="1630" priority="35">
      <formula>F167&gt;0</formula>
    </cfRule>
    <cfRule type="expression" dxfId="1629" priority="36">
      <formula>F167&lt;0</formula>
    </cfRule>
  </conditionalFormatting>
  <conditionalFormatting sqref="F183:F197 H183:H197">
    <cfRule type="expression" dxfId="1628" priority="33">
      <formula>F183&gt;0</formula>
    </cfRule>
    <cfRule type="expression" dxfId="1627" priority="34">
      <formula>F183&lt;0</formula>
    </cfRule>
  </conditionalFormatting>
  <conditionalFormatting sqref="F198:F206 H198:H206">
    <cfRule type="expression" dxfId="1626" priority="31">
      <formula>F198&gt;0</formula>
    </cfRule>
    <cfRule type="expression" dxfId="1625" priority="32">
      <formula>F198&lt;0</formula>
    </cfRule>
  </conditionalFormatting>
  <conditionalFormatting sqref="F141:F147 H141:H147">
    <cfRule type="expression" dxfId="1624" priority="29">
      <formula>F141&gt;0</formula>
    </cfRule>
    <cfRule type="expression" dxfId="1623" priority="30">
      <formula>F141&lt;0</formula>
    </cfRule>
  </conditionalFormatting>
  <conditionalFormatting sqref="H149:H152 F149:F152">
    <cfRule type="expression" dxfId="1622" priority="27">
      <formula>F149&gt;0</formula>
    </cfRule>
    <cfRule type="expression" dxfId="1621" priority="28">
      <formula>F149&lt;0</formula>
    </cfRule>
  </conditionalFormatting>
  <conditionalFormatting sqref="F226 H215:H218 H257:H260 F257:F260 H226 H231:H233 F231:F233 F235:F244 H235:H244">
    <cfRule type="expression" dxfId="1620" priority="25">
      <formula>F215&gt;0</formula>
    </cfRule>
    <cfRule type="expression" dxfId="1619" priority="26">
      <formula>F215&lt;0</formula>
    </cfRule>
  </conditionalFormatting>
  <conditionalFormatting sqref="F207:F218">
    <cfRule type="expression" dxfId="1618" priority="23">
      <formula>F207&gt;0</formula>
    </cfRule>
    <cfRule type="expression" dxfId="1617" priority="24">
      <formula>F207&lt;0</formula>
    </cfRule>
  </conditionalFormatting>
  <conditionalFormatting sqref="H207:H208">
    <cfRule type="expression" dxfId="1616" priority="21">
      <formula>H207&gt;0</formula>
    </cfRule>
    <cfRule type="expression" dxfId="1615" priority="22">
      <formula>H207&lt;0</formula>
    </cfRule>
  </conditionalFormatting>
  <conditionalFormatting sqref="H209">
    <cfRule type="expression" dxfId="1614" priority="19">
      <formula>H209&gt;0</formula>
    </cfRule>
    <cfRule type="expression" dxfId="1613" priority="20">
      <formula>H209&lt;0</formula>
    </cfRule>
  </conditionalFormatting>
  <conditionalFormatting sqref="H210">
    <cfRule type="expression" dxfId="1612" priority="17">
      <formula>H210&gt;0</formula>
    </cfRule>
    <cfRule type="expression" dxfId="1611" priority="18">
      <formula>H210&lt;0</formula>
    </cfRule>
  </conditionalFormatting>
  <conditionalFormatting sqref="H211:H213">
    <cfRule type="expression" dxfId="1610" priority="15">
      <formula>H211&gt;0</formula>
    </cfRule>
    <cfRule type="expression" dxfId="1609" priority="16">
      <formula>H211&lt;0</formula>
    </cfRule>
  </conditionalFormatting>
  <conditionalFormatting sqref="H214">
    <cfRule type="expression" dxfId="1608" priority="13">
      <formula>H214&gt;0</formula>
    </cfRule>
    <cfRule type="expression" dxfId="1607" priority="14">
      <formula>H214&lt;0</formula>
    </cfRule>
  </conditionalFormatting>
  <conditionalFormatting sqref="F245:F256 H245:H256">
    <cfRule type="expression" dxfId="1606" priority="11">
      <formula>F245&gt;0</formula>
    </cfRule>
    <cfRule type="expression" dxfId="1605" priority="12">
      <formula>F245&lt;0</formula>
    </cfRule>
  </conditionalFormatting>
  <conditionalFormatting sqref="F261:F275 H261:H275">
    <cfRule type="expression" dxfId="1604" priority="9">
      <formula>F261&gt;0</formula>
    </cfRule>
    <cfRule type="expression" dxfId="1603" priority="10">
      <formula>F261&lt;0</formula>
    </cfRule>
  </conditionalFormatting>
  <conditionalFormatting sqref="F276:F283 H276:H283">
    <cfRule type="expression" dxfId="1602" priority="7">
      <formula>F276&gt;0</formula>
    </cfRule>
    <cfRule type="expression" dxfId="1601" priority="8">
      <formula>F276&lt;0</formula>
    </cfRule>
  </conditionalFormatting>
  <conditionalFormatting sqref="F219:F225 H219:H225">
    <cfRule type="expression" dxfId="1600" priority="5">
      <formula>F219&gt;0</formula>
    </cfRule>
    <cfRule type="expression" dxfId="1599" priority="6">
      <formula>F219&lt;0</formula>
    </cfRule>
  </conditionalFormatting>
  <conditionalFormatting sqref="H227:H230 F227:F230">
    <cfRule type="expression" dxfId="1598" priority="3">
      <formula>F227&gt;0</formula>
    </cfRule>
    <cfRule type="expression" dxfId="1597" priority="4">
      <formula>F227&lt;0</formula>
    </cfRule>
  </conditionalFormatting>
  <conditionalFormatting sqref="H234 F234">
    <cfRule type="expression" dxfId="1596" priority="1">
      <formula>F234&gt;0</formula>
    </cfRule>
    <cfRule type="expression" dxfId="159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153.16999999999999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153.16999999999999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168.48699999999999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166.95529999999999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165.42359999999999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163.89189999999999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162.36019999999999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160.82849999999999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159.29679999999999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157.76509999999999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156.23339999999999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154.70169999999999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153.16999999999999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151.63829999999999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150.10659999999999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148.57489999999999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147.04319999999998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145.51149999999998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143.97979999999998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142.44809999999998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140.91639999999998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139.38469999999998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137.85299999999998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4" priority="43">
      <formula>F33&gt;0</formula>
    </cfRule>
    <cfRule type="expression" dxfId="1593" priority="44">
      <formula>F33&lt;0</formula>
    </cfRule>
  </conditionalFormatting>
  <conditionalFormatting sqref="Q7">
    <cfRule type="expression" dxfId="1592" priority="41">
      <formula>Q7&gt;0</formula>
    </cfRule>
    <cfRule type="expression" dxfId="1591" priority="42">
      <formula>Q7&lt;0</formula>
    </cfRule>
  </conditionalFormatting>
  <conditionalFormatting sqref="Q8">
    <cfRule type="expression" dxfId="1590" priority="39">
      <formula>Q8&gt;0</formula>
    </cfRule>
    <cfRule type="expression" dxfId="1589" priority="40">
      <formula>Q8&lt;0</formula>
    </cfRule>
  </conditionalFormatting>
  <conditionalFormatting sqref="F29 F32">
    <cfRule type="expression" dxfId="1588" priority="37">
      <formula>F29&gt;0</formula>
    </cfRule>
    <cfRule type="expression" dxfId="1587" priority="38">
      <formula>F29&lt;0</formula>
    </cfRule>
  </conditionalFormatting>
  <conditionalFormatting sqref="H29 H32">
    <cfRule type="expression" dxfId="1586" priority="35">
      <formula>H29&gt;0</formula>
    </cfRule>
    <cfRule type="expression" dxfId="1585" priority="36">
      <formula>H29&lt;0</formula>
    </cfRule>
  </conditionalFormatting>
  <conditionalFormatting sqref="F30:F31">
    <cfRule type="expression" dxfId="1584" priority="33">
      <formula>F30&gt;0</formula>
    </cfRule>
    <cfRule type="expression" dxfId="1583" priority="34">
      <formula>F30&lt;0</formula>
    </cfRule>
  </conditionalFormatting>
  <conditionalFormatting sqref="H30:H31">
    <cfRule type="expression" dxfId="1582" priority="31">
      <formula>H30&gt;0</formula>
    </cfRule>
    <cfRule type="expression" dxfId="1581" priority="32">
      <formula>H30&lt;0</formula>
    </cfRule>
  </conditionalFormatting>
  <conditionalFormatting sqref="F105:F140 H105:H140">
    <cfRule type="expression" dxfId="1580" priority="29">
      <formula>F105&gt;0</formula>
    </cfRule>
    <cfRule type="expression" dxfId="1579" priority="30">
      <formula>F105&lt;0</formula>
    </cfRule>
  </conditionalFormatting>
  <conditionalFormatting sqref="F96:F99">
    <cfRule type="expression" dxfId="1578" priority="27">
      <formula>F96&gt;0</formula>
    </cfRule>
    <cfRule type="expression" dxfId="1577" priority="28">
      <formula>F96&lt;0</formula>
    </cfRule>
  </conditionalFormatting>
  <conditionalFormatting sqref="H96:H99">
    <cfRule type="expression" dxfId="1576" priority="25">
      <formula>H96&gt;0</formula>
    </cfRule>
    <cfRule type="expression" dxfId="1575" priority="26">
      <formula>H96&lt;0</formula>
    </cfRule>
  </conditionalFormatting>
  <conditionalFormatting sqref="F25:F28">
    <cfRule type="expression" dxfId="1574" priority="19">
      <formula>F25&gt;0</formula>
    </cfRule>
    <cfRule type="expression" dxfId="1573" priority="20">
      <formula>F25&lt;0</formula>
    </cfRule>
  </conditionalFormatting>
  <conditionalFormatting sqref="H25:H28">
    <cfRule type="expression" dxfId="1572" priority="17">
      <formula>H25&gt;0</formula>
    </cfRule>
    <cfRule type="expression" dxfId="1571" priority="18">
      <formula>H25&lt;0</formula>
    </cfRule>
  </conditionalFormatting>
  <conditionalFormatting sqref="J27">
    <cfRule type="expression" dxfId="1570" priority="15">
      <formula>J27&gt;0</formula>
    </cfRule>
    <cfRule type="expression" dxfId="1569" priority="16">
      <formula>J27&lt;0</formula>
    </cfRule>
  </conditionalFormatting>
  <conditionalFormatting sqref="F104">
    <cfRule type="expression" dxfId="1568" priority="13">
      <formula>F104&gt;0</formula>
    </cfRule>
    <cfRule type="expression" dxfId="1567" priority="14">
      <formula>F104&lt;0</formula>
    </cfRule>
  </conditionalFormatting>
  <conditionalFormatting sqref="H104">
    <cfRule type="expression" dxfId="1566" priority="11">
      <formula>H104&gt;0</formula>
    </cfRule>
    <cfRule type="expression" dxfId="1565" priority="12">
      <formula>H104&lt;0</formula>
    </cfRule>
  </conditionalFormatting>
  <conditionalFormatting sqref="F100:F103">
    <cfRule type="expression" dxfId="1564" priority="9">
      <formula>F100&gt;0</formula>
    </cfRule>
    <cfRule type="expression" dxfId="1563" priority="10">
      <formula>F100&lt;0</formula>
    </cfRule>
  </conditionalFormatting>
  <conditionalFormatting sqref="H100:H103">
    <cfRule type="expression" dxfId="1562" priority="7">
      <formula>H100&gt;0</formula>
    </cfRule>
    <cfRule type="expression" dxfId="1561" priority="8">
      <formula>H100&lt;0</formula>
    </cfRule>
  </conditionalFormatting>
  <conditionalFormatting sqref="J102">
    <cfRule type="expression" dxfId="1560" priority="5">
      <formula>J102&gt;0</formula>
    </cfRule>
    <cfRule type="expression" dxfId="1559" priority="6">
      <formula>J102&lt;0</formula>
    </cfRule>
  </conditionalFormatting>
  <conditionalFormatting sqref="Q10">
    <cfRule type="expression" dxfId="1558" priority="3">
      <formula>Q10&gt;0</formula>
    </cfRule>
    <cfRule type="expression" dxfId="1557" priority="4">
      <formula>Q10&lt;0</formula>
    </cfRule>
  </conditionalFormatting>
  <conditionalFormatting sqref="M71">
    <cfRule type="expression" dxfId="1556" priority="1">
      <formula>M71&gt;0</formula>
    </cfRule>
    <cfRule type="expression" dxfId="155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44.74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44.74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49.214000000000006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48.766600000000004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48.319200000000002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47.871800000000007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47.424400000000006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46.977000000000004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46.529600000000002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46.0822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45.634800000000006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45.187400000000004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44.74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44.2926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43.845199999999998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43.397800000000004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42.950400000000002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42.503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42.055599999999998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41.608200000000004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41.160800000000002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40.7134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40.266000000000005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4" priority="33">
      <formula>F34&gt;0</formula>
    </cfRule>
    <cfRule type="expression" dxfId="1553" priority="34">
      <formula>F34&lt;0</formula>
    </cfRule>
  </conditionalFormatting>
  <conditionalFormatting sqref="Q7">
    <cfRule type="expression" dxfId="1552" priority="31">
      <formula>Q7&gt;0</formula>
    </cfRule>
    <cfRule type="expression" dxfId="1551" priority="32">
      <formula>Q7&lt;0</formula>
    </cfRule>
  </conditionalFormatting>
  <conditionalFormatting sqref="Q8">
    <cfRule type="expression" dxfId="1550" priority="29">
      <formula>Q8&gt;0</formula>
    </cfRule>
    <cfRule type="expression" dxfId="1549" priority="30">
      <formula>Q8&lt;0</formula>
    </cfRule>
  </conditionalFormatting>
  <conditionalFormatting sqref="F27:F33">
    <cfRule type="expression" dxfId="1548" priority="27">
      <formula>F27&gt;0</formula>
    </cfRule>
    <cfRule type="expression" dxfId="1547" priority="28">
      <formula>F27&lt;0</formula>
    </cfRule>
  </conditionalFormatting>
  <conditionalFormatting sqref="H27:H33">
    <cfRule type="expression" dxfId="1546" priority="25">
      <formula>H27&gt;0</formula>
    </cfRule>
    <cfRule type="expression" dxfId="1545" priority="26">
      <formula>H27&lt;0</formula>
    </cfRule>
  </conditionalFormatting>
  <conditionalFormatting sqref="M46">
    <cfRule type="expression" dxfId="1544" priority="23">
      <formula>M46&gt;0</formula>
    </cfRule>
    <cfRule type="expression" dxfId="1543" priority="24">
      <formula>M46&lt;0</formula>
    </cfRule>
  </conditionalFormatting>
  <conditionalFormatting sqref="F79:F87 H79:H87">
    <cfRule type="expression" dxfId="1542" priority="21">
      <formula>F79&gt;0</formula>
    </cfRule>
    <cfRule type="expression" dxfId="1541" priority="22">
      <formula>F79&lt;0</formula>
    </cfRule>
  </conditionalFormatting>
  <conditionalFormatting sqref="F73 F77:F78">
    <cfRule type="expression" dxfId="1540" priority="19">
      <formula>F73&gt;0</formula>
    </cfRule>
    <cfRule type="expression" dxfId="1539" priority="20">
      <formula>F73&lt;0</formula>
    </cfRule>
  </conditionalFormatting>
  <conditionalFormatting sqref="H73 H77:H78">
    <cfRule type="expression" dxfId="1538" priority="17">
      <formula>H73&gt;0</formula>
    </cfRule>
    <cfRule type="expression" dxfId="1537" priority="18">
      <formula>H73&lt;0</formula>
    </cfRule>
  </conditionalFormatting>
  <conditionalFormatting sqref="F70:F72">
    <cfRule type="expression" dxfId="1536" priority="15">
      <formula>F70&gt;0</formula>
    </cfRule>
    <cfRule type="expression" dxfId="1535" priority="16">
      <formula>F70&lt;0</formula>
    </cfRule>
  </conditionalFormatting>
  <conditionalFormatting sqref="H70:H72">
    <cfRule type="expression" dxfId="1534" priority="13">
      <formula>H70&gt;0</formula>
    </cfRule>
    <cfRule type="expression" dxfId="1533" priority="14">
      <formula>H70&lt;0</formula>
    </cfRule>
  </conditionalFormatting>
  <conditionalFormatting sqref="F25:F26">
    <cfRule type="expression" dxfId="1532" priority="11">
      <formula>F25&gt;0</formula>
    </cfRule>
    <cfRule type="expression" dxfId="1531" priority="12">
      <formula>F25&lt;0</formula>
    </cfRule>
  </conditionalFormatting>
  <conditionalFormatting sqref="H25:H26">
    <cfRule type="expression" dxfId="1530" priority="9">
      <formula>H25&gt;0</formula>
    </cfRule>
    <cfRule type="expression" dxfId="1529" priority="10">
      <formula>H25&lt;0</formula>
    </cfRule>
  </conditionalFormatting>
  <conditionalFormatting sqref="F76">
    <cfRule type="expression" dxfId="1528" priority="7">
      <formula>F76&gt;0</formula>
    </cfRule>
    <cfRule type="expression" dxfId="1527" priority="8">
      <formula>F76&lt;0</formula>
    </cfRule>
  </conditionalFormatting>
  <conditionalFormatting sqref="H76">
    <cfRule type="expression" dxfId="1526" priority="5">
      <formula>H76&gt;0</formula>
    </cfRule>
    <cfRule type="expression" dxfId="1525" priority="6">
      <formula>H76&lt;0</formula>
    </cfRule>
  </conditionalFormatting>
  <conditionalFormatting sqref="F74:F75">
    <cfRule type="expression" dxfId="1524" priority="3">
      <formula>F74&gt;0</formula>
    </cfRule>
    <cfRule type="expression" dxfId="1523" priority="4">
      <formula>F74&lt;0</formula>
    </cfRule>
  </conditionalFormatting>
  <conditionalFormatting sqref="H74:H75">
    <cfRule type="expression" dxfId="1522" priority="1">
      <formula>H74&gt;0</formula>
    </cfRule>
    <cfRule type="expression" dxfId="152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156.22989999999999</v>
      </c>
      <c r="R4" s="425">
        <v>4.2799999999999998E-2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12498.392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245.45199999999022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245.45199999999022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2.0032090257521059E-2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1300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8.1930539544607019E-3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171.85289</v>
      </c>
      <c r="Q23" s="2"/>
    </row>
    <row r="24" spans="1:17" x14ac:dyDescent="0.25">
      <c r="O24" s="81">
        <v>1.0900000000000001</v>
      </c>
      <c r="P24" s="81">
        <f t="shared" ref="P24:P43" si="2">O24*$Q$4</f>
        <v>170.29059100000001</v>
      </c>
      <c r="Q24" s="2"/>
    </row>
    <row r="25" spans="1:17" x14ac:dyDescent="0.25">
      <c r="O25" s="81">
        <v>1.08</v>
      </c>
      <c r="P25" s="81">
        <f t="shared" si="2"/>
        <v>168.72829200000001</v>
      </c>
      <c r="Q25" s="2"/>
    </row>
    <row r="26" spans="1:17" x14ac:dyDescent="0.25">
      <c r="O26" s="81">
        <v>1.07</v>
      </c>
      <c r="P26" s="81">
        <f t="shared" si="2"/>
        <v>167.16599299999999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165.60369399999999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164.04139499999999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162.479096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160.916797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159.35449799999998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157.79219899999998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156.22989999999999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154.66760099999999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153.10530199999999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151.54300299999997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149.98070399999997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148.41840499999998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146.85610599999998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145.29380699999999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143.73150799999999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142.169209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140.60691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0" priority="53">
      <formula>F66&gt;0</formula>
    </cfRule>
    <cfRule type="expression" dxfId="1519" priority="54">
      <formula>F66&lt;0</formula>
    </cfRule>
  </conditionalFormatting>
  <conditionalFormatting sqref="Q7">
    <cfRule type="expression" dxfId="1518" priority="51">
      <formula>Q7&gt;0</formula>
    </cfRule>
    <cfRule type="expression" dxfId="1517" priority="52">
      <formula>Q7&lt;0</formula>
    </cfRule>
  </conditionalFormatting>
  <conditionalFormatting sqref="Q8">
    <cfRule type="expression" dxfId="1516" priority="49">
      <formula>Q8&gt;0</formula>
    </cfRule>
    <cfRule type="expression" dxfId="1515" priority="50">
      <formula>Q8&lt;0</formula>
    </cfRule>
  </conditionalFormatting>
  <conditionalFormatting sqref="F34:F46 F49:F65">
    <cfRule type="expression" dxfId="1514" priority="47">
      <formula>F34&gt;0</formula>
    </cfRule>
    <cfRule type="expression" dxfId="1513" priority="48">
      <formula>F34&lt;0</formula>
    </cfRule>
  </conditionalFormatting>
  <conditionalFormatting sqref="H34:H46 H49:H65">
    <cfRule type="expression" dxfId="1512" priority="45">
      <formula>H34&gt;0</formula>
    </cfRule>
    <cfRule type="expression" dxfId="1511" priority="46">
      <formula>H34&lt;0</formula>
    </cfRule>
  </conditionalFormatting>
  <conditionalFormatting sqref="Q10">
    <cfRule type="expression" dxfId="1510" priority="43">
      <formula>Q10&gt;0</formula>
    </cfRule>
    <cfRule type="expression" dxfId="1509" priority="44">
      <formula>Q10&lt;0</formula>
    </cfRule>
  </conditionalFormatting>
  <conditionalFormatting sqref="J28:J41">
    <cfRule type="expression" dxfId="1508" priority="41">
      <formula>J28&gt;0</formula>
    </cfRule>
    <cfRule type="expression" dxfId="1507" priority="42">
      <formula>J28&lt;0</formula>
    </cfRule>
  </conditionalFormatting>
  <conditionalFormatting sqref="K28:K41">
    <cfRule type="expression" dxfId="1506" priority="39">
      <formula>K28&gt;0</formula>
    </cfRule>
    <cfRule type="expression" dxfId="1505" priority="40">
      <formula>K28&lt;0</formula>
    </cfRule>
  </conditionalFormatting>
  <conditionalFormatting sqref="L28:L41">
    <cfRule type="expression" dxfId="1504" priority="37">
      <formula>L28&gt;0</formula>
    </cfRule>
    <cfRule type="expression" dxfId="1503" priority="38">
      <formula>L28&lt;0</formula>
    </cfRule>
  </conditionalFormatting>
  <conditionalFormatting sqref="F92:F113">
    <cfRule type="expression" dxfId="1502" priority="35">
      <formula>F92&gt;0</formula>
    </cfRule>
    <cfRule type="expression" dxfId="1501" priority="36">
      <formula>F92&lt;0</formula>
    </cfRule>
  </conditionalFormatting>
  <conditionalFormatting sqref="H92:H113">
    <cfRule type="expression" dxfId="1500" priority="33">
      <formula>H92&gt;0</formula>
    </cfRule>
    <cfRule type="expression" dxfId="1499" priority="34">
      <formula>H92&lt;0</formula>
    </cfRule>
  </conditionalFormatting>
  <conditionalFormatting sqref="J92:J105">
    <cfRule type="expression" dxfId="1498" priority="31">
      <formula>J92&gt;0</formula>
    </cfRule>
    <cfRule type="expression" dxfId="1497" priority="32">
      <formula>J92&lt;0</formula>
    </cfRule>
  </conditionalFormatting>
  <conditionalFormatting sqref="K92:K105">
    <cfRule type="expression" dxfId="1496" priority="29">
      <formula>K92&gt;0</formula>
    </cfRule>
    <cfRule type="expression" dxfId="1495" priority="30">
      <formula>K92&lt;0</formula>
    </cfRule>
  </conditionalFormatting>
  <conditionalFormatting sqref="L92:L105">
    <cfRule type="expression" dxfId="1494" priority="27">
      <formula>L92&gt;0</formula>
    </cfRule>
    <cfRule type="expression" dxfId="1493" priority="28">
      <formula>L92&lt;0</formula>
    </cfRule>
  </conditionalFormatting>
  <conditionalFormatting sqref="F28:F31">
    <cfRule type="expression" dxfId="1492" priority="25">
      <formula>F28&gt;0</formula>
    </cfRule>
    <cfRule type="expression" dxfId="1491" priority="26">
      <formula>F28&lt;0</formula>
    </cfRule>
  </conditionalFormatting>
  <conditionalFormatting sqref="H28:H31">
    <cfRule type="expression" dxfId="1490" priority="23">
      <formula>H28&gt;0</formula>
    </cfRule>
    <cfRule type="expression" dxfId="1489" priority="24">
      <formula>H28&lt;0</formula>
    </cfRule>
  </conditionalFormatting>
  <conditionalFormatting sqref="F32:F33">
    <cfRule type="expression" dxfId="1488" priority="19">
      <formula>F32&gt;0</formula>
    </cfRule>
    <cfRule type="expression" dxfId="1487" priority="20">
      <formula>F32&lt;0</formula>
    </cfRule>
  </conditionalFormatting>
  <conditionalFormatting sqref="H32:H33">
    <cfRule type="expression" dxfId="1486" priority="17">
      <formula>H32&gt;0</formula>
    </cfRule>
    <cfRule type="expression" dxfId="1485" priority="18">
      <formula>H32&lt;0</formula>
    </cfRule>
  </conditionalFormatting>
  <conditionalFormatting sqref="J48">
    <cfRule type="expression" dxfId="1484" priority="15">
      <formula>J48&gt;0</formula>
    </cfRule>
    <cfRule type="expression" dxfId="1483" priority="16">
      <formula>J48&lt;0</formula>
    </cfRule>
  </conditionalFormatting>
  <conditionalFormatting sqref="F47:F48">
    <cfRule type="expression" dxfId="1482" priority="13">
      <formula>F47&gt;0</formula>
    </cfRule>
    <cfRule type="expression" dxfId="1481" priority="14">
      <formula>F47&lt;0</formula>
    </cfRule>
  </conditionalFormatting>
  <conditionalFormatting sqref="H47:H48">
    <cfRule type="expression" dxfId="1480" priority="11">
      <formula>H47&gt;0</formula>
    </cfRule>
    <cfRule type="expression" dxfId="1479" priority="12">
      <formula>H47&lt;0</formula>
    </cfRule>
  </conditionalFormatting>
  <conditionalFormatting sqref="J49:J53">
    <cfRule type="expression" dxfId="1478" priority="9">
      <formula>J49&gt;0</formula>
    </cfRule>
    <cfRule type="expression" dxfId="1477" priority="10">
      <formula>J49&lt;0</formula>
    </cfRule>
  </conditionalFormatting>
  <conditionalFormatting sqref="J54:J61">
    <cfRule type="expression" dxfId="1476" priority="7">
      <formula>J54&gt;0</formula>
    </cfRule>
    <cfRule type="expression" dxfId="1475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1232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68.33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68.33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2.341577637933558E-2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1279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11.435983263598327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3" t="s">
        <v>78</v>
      </c>
      <c r="P21" s="883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75.163000000000011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74.479700000000008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73.796400000000006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73.113100000000003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72.4298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71.746499999999997</v>
      </c>
      <c r="V27" s="134"/>
    </row>
    <row r="28" spans="1:22" x14ac:dyDescent="0.25">
      <c r="O28" s="81">
        <v>1.04</v>
      </c>
      <c r="P28" s="81">
        <f t="shared" si="2"/>
        <v>71.063199999999995</v>
      </c>
      <c r="V28" s="134"/>
    </row>
    <row r="29" spans="1:22" x14ac:dyDescent="0.25">
      <c r="O29" s="81">
        <v>1.03</v>
      </c>
      <c r="P29" s="81">
        <f t="shared" si="2"/>
        <v>70.379900000000006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69.696600000000004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69.013300000000001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68.33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67.646699999999996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66.963399999999993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66.28009999999999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65.596800000000002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64.913499999999999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64.230199999999996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63.546900000000001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62.863599999999998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62.180300000000003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61.497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4" priority="33">
      <formula>F7&gt;0</formula>
    </cfRule>
    <cfRule type="expression" dxfId="1473" priority="34">
      <formula>F7&lt;0</formula>
    </cfRule>
  </conditionalFormatting>
  <conditionalFormatting sqref="Q8">
    <cfRule type="expression" dxfId="1472" priority="31">
      <formula>Q8&gt;0</formula>
    </cfRule>
    <cfRule type="expression" dxfId="1471" priority="32">
      <formula>Q8&lt;0</formula>
    </cfRule>
  </conditionalFormatting>
  <conditionalFormatting sqref="F114:F135">
    <cfRule type="expression" dxfId="1470" priority="25">
      <formula>F114&gt;0</formula>
    </cfRule>
    <cfRule type="expression" dxfId="1469" priority="26">
      <formula>F114&lt;0</formula>
    </cfRule>
  </conditionalFormatting>
  <conditionalFormatting sqref="H114:H135">
    <cfRule type="expression" dxfId="1468" priority="23">
      <formula>H114&gt;0</formula>
    </cfRule>
    <cfRule type="expression" dxfId="1467" priority="24">
      <formula>H114&lt;0</formula>
    </cfRule>
  </conditionalFormatting>
  <conditionalFormatting sqref="Q10">
    <cfRule type="expression" dxfId="1466" priority="21">
      <formula>Q10&gt;0</formula>
    </cfRule>
    <cfRule type="expression" dxfId="1465" priority="22">
      <formula>Q10&lt;0</formula>
    </cfRule>
  </conditionalFormatting>
  <conditionalFormatting sqref="J31:J44">
    <cfRule type="expression" dxfId="1464" priority="19">
      <formula>J31&gt;0</formula>
    </cfRule>
    <cfRule type="expression" dxfId="1463" priority="20">
      <formula>J31&lt;0</formula>
    </cfRule>
  </conditionalFormatting>
  <conditionalFormatting sqref="K31:K44">
    <cfRule type="expression" dxfId="1462" priority="17">
      <formula>K31&gt;0</formula>
    </cfRule>
    <cfRule type="expression" dxfId="1461" priority="18">
      <formula>K31&lt;0</formula>
    </cfRule>
  </conditionalFormatting>
  <conditionalFormatting sqref="L31:L35 L37:L44">
    <cfRule type="expression" dxfId="1460" priority="15">
      <formula>L31&gt;0</formula>
    </cfRule>
    <cfRule type="expression" dxfId="1459" priority="16">
      <formula>L31&lt;0</formula>
    </cfRule>
  </conditionalFormatting>
  <conditionalFormatting sqref="M31:M44">
    <cfRule type="expression" dxfId="1458" priority="13">
      <formula>M31&gt;0</formula>
    </cfRule>
    <cfRule type="expression" dxfId="1457" priority="14">
      <formula>M31&lt;0</formula>
    </cfRule>
  </conditionalFormatting>
  <conditionalFormatting sqref="F82 H82">
    <cfRule type="expression" dxfId="1456" priority="9">
      <formula>F82&gt;0</formula>
    </cfRule>
    <cfRule type="expression" dxfId="1455" priority="10">
      <formula>F82&lt;0</formula>
    </cfRule>
  </conditionalFormatting>
  <conditionalFormatting sqref="F75:F81 H75:H81">
    <cfRule type="expression" dxfId="1454" priority="7">
      <formula>F75&gt;0</formula>
    </cfRule>
    <cfRule type="expression" dxfId="1453" priority="8">
      <formula>F75&lt;0</formula>
    </cfRule>
  </conditionalFormatting>
  <conditionalFormatting sqref="F71:F74 H71:H74">
    <cfRule type="expression" dxfId="1452" priority="5">
      <formula>F71&gt;0</formula>
    </cfRule>
    <cfRule type="expression" dxfId="1451" priority="6">
      <formula>F71&lt;0</formula>
    </cfRule>
  </conditionalFormatting>
  <conditionalFormatting sqref="F86 H84:H86">
    <cfRule type="expression" dxfId="1450" priority="3">
      <formula>F84&gt;0</formula>
    </cfRule>
    <cfRule type="expression" dxfId="1449" priority="4">
      <formula>F84&lt;0</formula>
    </cfRule>
  </conditionalFormatting>
  <conditionalFormatting sqref="J86">
    <cfRule type="expression" dxfId="1448" priority="1">
      <formula>J86&gt;0</formula>
    </cfRule>
    <cfRule type="expression" dxfId="144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838.34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838.34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922.17400000000009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913.79060000000015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905.4072000000001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897.02380000000005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888.64040000000011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880.25700000000006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871.87360000000001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863.49020000000007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855.10680000000002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846.72340000000008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838.34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829.95659999999998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821.57320000000004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813.18979999999999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804.80640000000005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796.423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788.03959999999995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779.65620000000013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771.27280000000007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762.88940000000002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754.50600000000009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6" priority="21">
      <formula>F47&gt;0</formula>
    </cfRule>
    <cfRule type="expression" dxfId="1445" priority="22">
      <formula>F47&lt;0</formula>
    </cfRule>
  </conditionalFormatting>
  <conditionalFormatting sqref="Q7">
    <cfRule type="expression" dxfId="1444" priority="19">
      <formula>Q7&gt;0</formula>
    </cfRule>
    <cfRule type="expression" dxfId="1443" priority="20">
      <formula>Q7&lt;0</formula>
    </cfRule>
  </conditionalFormatting>
  <conditionalFormatting sqref="Q8">
    <cfRule type="expression" dxfId="1442" priority="17">
      <formula>Q8&gt;0</formula>
    </cfRule>
    <cfRule type="expression" dxfId="1441" priority="18">
      <formula>Q8&lt;0</formula>
    </cfRule>
  </conditionalFormatting>
  <conditionalFormatting sqref="F25:F46">
    <cfRule type="expression" dxfId="1440" priority="15">
      <formula>F25&gt;0</formula>
    </cfRule>
    <cfRule type="expression" dxfId="1439" priority="16">
      <formula>F25&lt;0</formula>
    </cfRule>
  </conditionalFormatting>
  <conditionalFormatting sqref="H25:H46">
    <cfRule type="expression" dxfId="1438" priority="13">
      <formula>H25&gt;0</formula>
    </cfRule>
    <cfRule type="expression" dxfId="1437" priority="14">
      <formula>H25&lt;0</formula>
    </cfRule>
  </conditionalFormatting>
  <conditionalFormatting sqref="F89:F110">
    <cfRule type="expression" dxfId="1436" priority="11">
      <formula>F89&gt;0</formula>
    </cfRule>
    <cfRule type="expression" dxfId="1435" priority="12">
      <formula>F89&lt;0</formula>
    </cfRule>
  </conditionalFormatting>
  <conditionalFormatting sqref="H89:H110">
    <cfRule type="expression" dxfId="1434" priority="9">
      <formula>H89&gt;0</formula>
    </cfRule>
    <cfRule type="expression" dxfId="1433" priority="10">
      <formula>H89&lt;0</formula>
    </cfRule>
  </conditionalFormatting>
  <conditionalFormatting sqref="Q10">
    <cfRule type="expression" dxfId="1432" priority="7">
      <formula>Q10&gt;0</formula>
    </cfRule>
    <cfRule type="expression" dxfId="1431" priority="8">
      <formula>Q10&lt;0</formula>
    </cfRule>
  </conditionalFormatting>
  <conditionalFormatting sqref="J25:J38">
    <cfRule type="expression" dxfId="1430" priority="5">
      <formula>J25&gt;0</formula>
    </cfRule>
    <cfRule type="expression" dxfId="1429" priority="6">
      <formula>J25&lt;0</formula>
    </cfRule>
  </conditionalFormatting>
  <conditionalFormatting sqref="K25:K38">
    <cfRule type="expression" dxfId="1428" priority="3">
      <formula>K25&gt;0</formula>
    </cfRule>
    <cfRule type="expression" dxfId="1427" priority="4">
      <formula>K25&lt;0</formula>
    </cfRule>
  </conditionalFormatting>
  <conditionalFormatting sqref="L25:L38">
    <cfRule type="expression" dxfId="1426" priority="1">
      <formula>L25&gt;0</formula>
    </cfRule>
    <cfRule type="expression" dxfId="14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53.2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53.2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1241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2.5939849624060148E-2</v>
      </c>
      <c r="R11">
        <f>0.345</f>
        <v>0.34499999999999997</v>
      </c>
      <c r="U11" t="s">
        <v>1242</v>
      </c>
    </row>
    <row r="12" spans="1:21" x14ac:dyDescent="0.25">
      <c r="H12" s="70"/>
      <c r="O12" s="11" t="s">
        <v>921</v>
      </c>
      <c r="Q12" s="1" t="s">
        <v>1254</v>
      </c>
    </row>
    <row r="13" spans="1:21" x14ac:dyDescent="0.25">
      <c r="H13" s="70"/>
      <c r="O13" s="11" t="s">
        <v>947</v>
      </c>
      <c r="Q13" s="2">
        <f>Q4/4.4</f>
        <v>12.09090909090909</v>
      </c>
      <c r="T13" s="1">
        <v>43338</v>
      </c>
      <c r="U13" t="s">
        <v>1255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58.52000000000001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57.988000000000007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57.45600000000001</v>
      </c>
    </row>
    <row r="20" spans="1:16" x14ac:dyDescent="0.25">
      <c r="O20" s="81">
        <v>1.07</v>
      </c>
      <c r="P20" s="81">
        <f t="shared" si="2"/>
        <v>56.924000000000007</v>
      </c>
    </row>
    <row r="21" spans="1:16" x14ac:dyDescent="0.25">
      <c r="O21" s="81">
        <v>1.06</v>
      </c>
      <c r="P21" s="81">
        <f t="shared" si="2"/>
        <v>56.392000000000003</v>
      </c>
    </row>
    <row r="22" spans="1:16" x14ac:dyDescent="0.25">
      <c r="O22" s="81">
        <v>1.05</v>
      </c>
      <c r="P22" s="81">
        <f t="shared" si="2"/>
        <v>55.860000000000007</v>
      </c>
    </row>
    <row r="23" spans="1:16" x14ac:dyDescent="0.25">
      <c r="O23" s="81">
        <v>1.04</v>
      </c>
      <c r="P23" s="81">
        <f t="shared" si="2"/>
        <v>55.328000000000003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54.796000000000006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54.264000000000003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53.732000000000006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53.2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52.667999999999999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52.136000000000003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51.603999999999999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51.072000000000003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50.54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50.008000000000003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49.476000000000006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48.944000000000003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48.412000000000006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47.88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1253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4" priority="43">
      <formula>F54&gt;0</formula>
    </cfRule>
    <cfRule type="expression" dxfId="1423" priority="44">
      <formula>F54&lt;0</formula>
    </cfRule>
  </conditionalFormatting>
  <conditionalFormatting sqref="Q7">
    <cfRule type="expression" dxfId="1422" priority="41">
      <formula>Q7&gt;0</formula>
    </cfRule>
    <cfRule type="expression" dxfId="1421" priority="42">
      <formula>Q7&lt;0</formula>
    </cfRule>
  </conditionalFormatting>
  <conditionalFormatting sqref="Q8">
    <cfRule type="expression" dxfId="1420" priority="39">
      <formula>Q8&gt;0</formula>
    </cfRule>
    <cfRule type="expression" dxfId="1419" priority="40">
      <formula>Q8&lt;0</formula>
    </cfRule>
  </conditionalFormatting>
  <conditionalFormatting sqref="F33:F36 F38:F53">
    <cfRule type="expression" dxfId="1418" priority="37">
      <formula>F33&gt;0</formula>
    </cfRule>
    <cfRule type="expression" dxfId="1417" priority="38">
      <formula>F33&lt;0</formula>
    </cfRule>
  </conditionalFormatting>
  <conditionalFormatting sqref="H33:H36 H38:H53">
    <cfRule type="expression" dxfId="1416" priority="35">
      <formula>H33&gt;0</formula>
    </cfRule>
    <cfRule type="expression" dxfId="1415" priority="36">
      <formula>H33&lt;0</formula>
    </cfRule>
  </conditionalFormatting>
  <conditionalFormatting sqref="Q10">
    <cfRule type="expression" dxfId="1414" priority="33">
      <formula>Q10&gt;0</formula>
    </cfRule>
    <cfRule type="expression" dxfId="1413" priority="34">
      <formula>Q10&lt;0</formula>
    </cfRule>
  </conditionalFormatting>
  <conditionalFormatting sqref="J25:J37">
    <cfRule type="expression" dxfId="1412" priority="31">
      <formula>J25&gt;0</formula>
    </cfRule>
    <cfRule type="expression" dxfId="1411" priority="32">
      <formula>J25&lt;0</formula>
    </cfRule>
  </conditionalFormatting>
  <conditionalFormatting sqref="K25:K38">
    <cfRule type="expression" dxfId="1410" priority="29">
      <formula>K25&gt;0</formula>
    </cfRule>
    <cfRule type="expression" dxfId="1409" priority="30">
      <formula>K25&lt;0</formula>
    </cfRule>
  </conditionalFormatting>
  <conditionalFormatting sqref="L25">
    <cfRule type="expression" dxfId="1408" priority="27">
      <formula>L25&gt;0</formula>
    </cfRule>
    <cfRule type="expression" dxfId="1407" priority="28">
      <formula>L25&lt;0</formula>
    </cfRule>
  </conditionalFormatting>
  <conditionalFormatting sqref="F89:F110">
    <cfRule type="expression" dxfId="1406" priority="25">
      <formula>F89&gt;0</formula>
    </cfRule>
    <cfRule type="expression" dxfId="1405" priority="26">
      <formula>F89&lt;0</formula>
    </cfRule>
  </conditionalFormatting>
  <conditionalFormatting sqref="H89:H110">
    <cfRule type="expression" dxfId="1404" priority="23">
      <formula>H89&gt;0</formula>
    </cfRule>
    <cfRule type="expression" dxfId="1403" priority="24">
      <formula>H89&lt;0</formula>
    </cfRule>
  </conditionalFormatting>
  <conditionalFormatting sqref="J89:J102">
    <cfRule type="expression" dxfId="1402" priority="21">
      <formula>J89&gt;0</formula>
    </cfRule>
    <cfRule type="expression" dxfId="1401" priority="22">
      <formula>J89&lt;0</formula>
    </cfRule>
  </conditionalFormatting>
  <conditionalFormatting sqref="K89:K102">
    <cfRule type="expression" dxfId="1400" priority="19">
      <formula>K89&gt;0</formula>
    </cfRule>
    <cfRule type="expression" dxfId="1399" priority="20">
      <formula>K89&lt;0</formula>
    </cfRule>
  </conditionalFormatting>
  <conditionalFormatting sqref="L89:L102">
    <cfRule type="expression" dxfId="1398" priority="17">
      <formula>L89&gt;0</formula>
    </cfRule>
    <cfRule type="expression" dxfId="1397" priority="18">
      <formula>L89&lt;0</formula>
    </cfRule>
  </conditionalFormatting>
  <conditionalFormatting sqref="F29:F32">
    <cfRule type="expression" dxfId="1396" priority="15">
      <formula>F29&gt;0</formula>
    </cfRule>
    <cfRule type="expression" dxfId="1395" priority="16">
      <formula>F29&lt;0</formula>
    </cfRule>
  </conditionalFormatting>
  <conditionalFormatting sqref="H29:H32">
    <cfRule type="expression" dxfId="1394" priority="13">
      <formula>H29&gt;0</formula>
    </cfRule>
    <cfRule type="expression" dxfId="1393" priority="14">
      <formula>H29&lt;0</formula>
    </cfRule>
  </conditionalFormatting>
  <conditionalFormatting sqref="F25:F28">
    <cfRule type="expression" dxfId="1392" priority="11">
      <formula>F25&gt;0</formula>
    </cfRule>
    <cfRule type="expression" dxfId="1391" priority="12">
      <formula>F25&lt;0</formula>
    </cfRule>
  </conditionalFormatting>
  <conditionalFormatting sqref="H25:H28">
    <cfRule type="expression" dxfId="1390" priority="9">
      <formula>H25&gt;0</formula>
    </cfRule>
    <cfRule type="expression" dxfId="1389" priority="10">
      <formula>H25&lt;0</formula>
    </cfRule>
  </conditionalFormatting>
  <conditionalFormatting sqref="F37">
    <cfRule type="expression" dxfId="1388" priority="7">
      <formula>F37&gt;0</formula>
    </cfRule>
    <cfRule type="expression" dxfId="1387" priority="8">
      <formula>F37&lt;0</formula>
    </cfRule>
  </conditionalFormatting>
  <conditionalFormatting sqref="H37">
    <cfRule type="expression" dxfId="1386" priority="5">
      <formula>H37&gt;0</formula>
    </cfRule>
    <cfRule type="expression" dxfId="1385" priority="6">
      <formula>H37&lt;0</formula>
    </cfRule>
  </conditionalFormatting>
  <conditionalFormatting sqref="J49">
    <cfRule type="expression" dxfId="1384" priority="3">
      <formula>J49&gt;0</formula>
    </cfRule>
    <cfRule type="expression" dxfId="1383" priority="4">
      <formula>J49&lt;0</formula>
    </cfRule>
  </conditionalFormatting>
  <conditionalFormatting sqref="J38:J48">
    <cfRule type="expression" dxfId="1382" priority="1">
      <formula>J38&gt;0</formula>
    </cfRule>
    <cfRule type="expression" dxfId="138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1272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176.39</v>
      </c>
      <c r="R4" s="425">
        <v>3.4500000000000003E-2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10583.4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-482.82000000000153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-482.82000000000153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-4.3630074225887557E-2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1.0884970803333522E-2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20.462877030162414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194.029</v>
      </c>
    </row>
    <row r="23" spans="1:16" x14ac:dyDescent="0.25">
      <c r="O23" s="81">
        <v>1.0900000000000001</v>
      </c>
      <c r="P23" s="81">
        <f t="shared" ref="P23:P42" si="1">O23*$Q$4</f>
        <v>192.26509999999999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1343</v>
      </c>
      <c r="O24" s="81">
        <v>1.08</v>
      </c>
      <c r="P24" s="81">
        <f t="shared" si="1"/>
        <v>190.50120000000001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188.7373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186.9734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185.20949999999999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183.44559999999998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181.68169999999998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179.9178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178.15389999999999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176.39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174.62609999999998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172.86219999999997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171.09829999999999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169.33439999999999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167.57049999999998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165.80659999999997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164.0427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162.27879999999999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160.51489999999998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158.751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0" priority="37">
      <formula>F52&gt;0</formula>
    </cfRule>
    <cfRule type="expression" dxfId="1379" priority="38">
      <formula>F52&lt;0</formula>
    </cfRule>
  </conditionalFormatting>
  <conditionalFormatting sqref="Q7">
    <cfRule type="expression" dxfId="1378" priority="35">
      <formula>Q7&gt;0</formula>
    </cfRule>
    <cfRule type="expression" dxfId="1377" priority="36">
      <formula>Q7&lt;0</formula>
    </cfRule>
  </conditionalFormatting>
  <conditionalFormatting sqref="Q8">
    <cfRule type="expression" dxfId="1376" priority="33">
      <formula>Q8&gt;0</formula>
    </cfRule>
    <cfRule type="expression" dxfId="1375" priority="34">
      <formula>Q8&lt;0</formula>
    </cfRule>
  </conditionalFormatting>
  <conditionalFormatting sqref="F34:F41 F43:F51">
    <cfRule type="expression" dxfId="1374" priority="31">
      <formula>F34&gt;0</formula>
    </cfRule>
    <cfRule type="expression" dxfId="1373" priority="32">
      <formula>F34&lt;0</formula>
    </cfRule>
  </conditionalFormatting>
  <conditionalFormatting sqref="H34:H51">
    <cfRule type="expression" dxfId="1372" priority="29">
      <formula>H34&gt;0</formula>
    </cfRule>
    <cfRule type="expression" dxfId="1371" priority="30">
      <formula>H34&lt;0</formula>
    </cfRule>
  </conditionalFormatting>
  <conditionalFormatting sqref="Q10">
    <cfRule type="expression" dxfId="1370" priority="27">
      <formula>Q10&gt;0</formula>
    </cfRule>
    <cfRule type="expression" dxfId="1369" priority="28">
      <formula>Q10&lt;0</formula>
    </cfRule>
  </conditionalFormatting>
  <conditionalFormatting sqref="J25:J38">
    <cfRule type="expression" dxfId="1368" priority="25">
      <formula>J25&gt;0</formula>
    </cfRule>
    <cfRule type="expression" dxfId="1367" priority="26">
      <formula>J25&lt;0</formula>
    </cfRule>
  </conditionalFormatting>
  <conditionalFormatting sqref="K25:K29 K31:K38">
    <cfRule type="expression" dxfId="1366" priority="23">
      <formula>K25&gt;0</formula>
    </cfRule>
    <cfRule type="expression" dxfId="1365" priority="24">
      <formula>K25&lt;0</formula>
    </cfRule>
  </conditionalFormatting>
  <conditionalFormatting sqref="L25:L38">
    <cfRule type="expression" dxfId="1364" priority="21">
      <formula>L25&gt;0</formula>
    </cfRule>
    <cfRule type="expression" dxfId="1363" priority="22">
      <formula>L25&lt;0</formula>
    </cfRule>
  </conditionalFormatting>
  <conditionalFormatting sqref="F89:F110">
    <cfRule type="expression" dxfId="1362" priority="19">
      <formula>F89&gt;0</formula>
    </cfRule>
    <cfRule type="expression" dxfId="1361" priority="20">
      <formula>F89&lt;0</formula>
    </cfRule>
  </conditionalFormatting>
  <conditionalFormatting sqref="H89:H110">
    <cfRule type="expression" dxfId="1360" priority="17">
      <formula>H89&gt;0</formula>
    </cfRule>
    <cfRule type="expression" dxfId="1359" priority="18">
      <formula>H89&lt;0</formula>
    </cfRule>
  </conditionalFormatting>
  <conditionalFormatting sqref="J89:J102">
    <cfRule type="expression" dxfId="1358" priority="15">
      <formula>J89&gt;0</formula>
    </cfRule>
    <cfRule type="expression" dxfId="1357" priority="16">
      <formula>J89&lt;0</formula>
    </cfRule>
  </conditionalFormatting>
  <conditionalFormatting sqref="K89:K102">
    <cfRule type="expression" dxfId="1356" priority="13">
      <formula>K89&gt;0</formula>
    </cfRule>
    <cfRule type="expression" dxfId="1355" priority="14">
      <formula>K89&lt;0</formula>
    </cfRule>
  </conditionalFormatting>
  <conditionalFormatting sqref="L89:L102">
    <cfRule type="expression" dxfId="1354" priority="11">
      <formula>L89&gt;0</formula>
    </cfRule>
    <cfRule type="expression" dxfId="1353" priority="12">
      <formula>L89&lt;0</formula>
    </cfRule>
  </conditionalFormatting>
  <conditionalFormatting sqref="F25:F27">
    <cfRule type="expression" dxfId="1352" priority="9">
      <formula>F25&gt;0</formula>
    </cfRule>
    <cfRule type="expression" dxfId="1351" priority="10">
      <formula>F25&lt;0</formula>
    </cfRule>
  </conditionalFormatting>
  <conditionalFormatting sqref="H25:H27">
    <cfRule type="expression" dxfId="1350" priority="7">
      <formula>H25&gt;0</formula>
    </cfRule>
    <cfRule type="expression" dxfId="1349" priority="8">
      <formula>H25&lt;0</formula>
    </cfRule>
  </conditionalFormatting>
  <conditionalFormatting sqref="F28:F33">
    <cfRule type="expression" dxfId="1348" priority="5">
      <formula>F28&gt;0</formula>
    </cfRule>
    <cfRule type="expression" dxfId="1347" priority="6">
      <formula>F28&lt;0</formula>
    </cfRule>
  </conditionalFormatting>
  <conditionalFormatting sqref="H28:H33">
    <cfRule type="expression" dxfId="1346" priority="3">
      <formula>H28&gt;0</formula>
    </cfRule>
    <cfRule type="expression" dxfId="1345" priority="4">
      <formula>H28&lt;0</formula>
    </cfRule>
  </conditionalFormatting>
  <conditionalFormatting sqref="F42">
    <cfRule type="expression" dxfId="1344" priority="1">
      <formula>F42&gt;0</formula>
    </cfRule>
    <cfRule type="expression" dxfId="134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1205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1204</v>
      </c>
      <c r="U3" t="s">
        <v>1203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44.489899999999999</v>
      </c>
      <c r="R4" s="425">
        <v>2.7199999999999998E-2</v>
      </c>
      <c r="T4" t="s">
        <v>1113</v>
      </c>
      <c r="U4" s="11" t="s">
        <v>1297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22244.95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-5662.4599999999991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-5662.4599999999991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-0.2029016666182924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5.6192529090872315E-2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1349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12.189013698630136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1298</v>
      </c>
    </row>
    <row r="15" spans="1:21" x14ac:dyDescent="0.25">
      <c r="H15" s="70"/>
      <c r="U15" s="405" t="s">
        <v>1299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48.938890000000001</v>
      </c>
    </row>
    <row r="23" spans="1:16" x14ac:dyDescent="0.25">
      <c r="O23" s="81">
        <v>1.0900000000000001</v>
      </c>
      <c r="P23" s="81">
        <f t="shared" ref="P23:P42" si="1">O23*$Q$4</f>
        <v>48.493991000000001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48.049092000000002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47.604193000000002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47.159294000000003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46.714395000000003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46.269496000000004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45.824596999999997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45.379697999999998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44.934798999999998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44.489899999999999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44.045000999999999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43.600102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43.155203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42.710303999999994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42.265404999999994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41.820505999999995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41.375607000000002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40.930708000000003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40.485809000000003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40.040909999999997</v>
      </c>
      <c r="Q42" s="2"/>
      <c r="T42" s="1">
        <v>43421</v>
      </c>
      <c r="U42" t="s">
        <v>1311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1347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2" priority="37">
      <formula>F25&gt;0</formula>
    </cfRule>
    <cfRule type="expression" dxfId="1341" priority="38">
      <formula>F25&lt;0</formula>
    </cfRule>
  </conditionalFormatting>
  <conditionalFormatting sqref="Q7">
    <cfRule type="expression" dxfId="1340" priority="35">
      <formula>Q7&gt;0</formula>
    </cfRule>
    <cfRule type="expression" dxfId="1339" priority="36">
      <formula>Q7&lt;0</formula>
    </cfRule>
  </conditionalFormatting>
  <conditionalFormatting sqref="Q8">
    <cfRule type="expression" dxfId="1338" priority="33">
      <formula>Q8&gt;0</formula>
    </cfRule>
    <cfRule type="expression" dxfId="1337" priority="34">
      <formula>Q8&lt;0</formula>
    </cfRule>
  </conditionalFormatting>
  <conditionalFormatting sqref="Q10">
    <cfRule type="expression" dxfId="1336" priority="27">
      <formula>Q10&gt;0</formula>
    </cfRule>
    <cfRule type="expression" dxfId="1335" priority="28">
      <formula>Q10&lt;0</formula>
    </cfRule>
  </conditionalFormatting>
  <conditionalFormatting sqref="L25:L32">
    <cfRule type="expression" dxfId="1334" priority="21">
      <formula>L25&gt;0</formula>
    </cfRule>
    <cfRule type="expression" dxfId="1333" priority="22">
      <formula>L25&lt;0</formula>
    </cfRule>
  </conditionalFormatting>
  <conditionalFormatting sqref="F92:F113">
    <cfRule type="expression" dxfId="1332" priority="19">
      <formula>F92&gt;0</formula>
    </cfRule>
    <cfRule type="expression" dxfId="1331" priority="20">
      <formula>F92&lt;0</formula>
    </cfRule>
  </conditionalFormatting>
  <conditionalFormatting sqref="H92:H113">
    <cfRule type="expression" dxfId="1330" priority="17">
      <formula>H92&gt;0</formula>
    </cfRule>
    <cfRule type="expression" dxfId="1329" priority="18">
      <formula>H92&lt;0</formula>
    </cfRule>
  </conditionalFormatting>
  <conditionalFormatting sqref="J92:J105">
    <cfRule type="expression" dxfId="1328" priority="15">
      <formula>J92&gt;0</formula>
    </cfRule>
    <cfRule type="expression" dxfId="1327" priority="16">
      <formula>J92&lt;0</formula>
    </cfRule>
  </conditionalFormatting>
  <conditionalFormatting sqref="K92:K105">
    <cfRule type="expression" dxfId="1326" priority="13">
      <formula>K92&gt;0</formula>
    </cfRule>
    <cfRule type="expression" dxfId="1325" priority="14">
      <formula>K92&lt;0</formula>
    </cfRule>
  </conditionalFormatting>
  <conditionalFormatting sqref="L92:L105">
    <cfRule type="expression" dxfId="1324" priority="11">
      <formula>L92&gt;0</formula>
    </cfRule>
    <cfRule type="expression" dxfId="1323" priority="12">
      <formula>L92&lt;0</formula>
    </cfRule>
  </conditionalFormatting>
  <conditionalFormatting sqref="F25:F29">
    <cfRule type="expression" dxfId="1322" priority="9">
      <formula>F25&gt;0</formula>
    </cfRule>
    <cfRule type="expression" dxfId="1321" priority="10">
      <formula>F25&lt;0</formula>
    </cfRule>
  </conditionalFormatting>
  <conditionalFormatting sqref="H25:H29">
    <cfRule type="expression" dxfId="1320" priority="7">
      <formula>H25&gt;0</formula>
    </cfRule>
    <cfRule type="expression" dxfId="1319" priority="8">
      <formula>H25&lt;0</formula>
    </cfRule>
  </conditionalFormatting>
  <conditionalFormatting sqref="F35:F38">
    <cfRule type="expression" dxfId="1318" priority="5">
      <formula>F35&gt;0</formula>
    </cfRule>
    <cfRule type="expression" dxfId="1317" priority="6">
      <formula>F35&lt;0</formula>
    </cfRule>
  </conditionalFormatting>
  <conditionalFormatting sqref="H35:H38">
    <cfRule type="expression" dxfId="1316" priority="3">
      <formula>H35&gt;0</formula>
    </cfRule>
    <cfRule type="expression" dxfId="1315" priority="4">
      <formula>H35&lt;0</formula>
    </cfRule>
  </conditionalFormatting>
  <conditionalFormatting sqref="H61:H64 F61:F64">
    <cfRule type="expression" dxfId="1314" priority="1">
      <formula>F61&gt;0</formula>
    </cfRule>
    <cfRule type="expression" dxfId="131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28.61</v>
      </c>
      <c r="R4" s="425">
        <v>3.1399999999999997E-2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2861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744.18000000000029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744.18000000000029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0.35155563533980227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9.2275428171967849E-2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31.471000000000004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31.184900000000003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30.898800000000001</v>
      </c>
    </row>
    <row r="20" spans="1:16" x14ac:dyDescent="0.25">
      <c r="O20" s="81">
        <v>1.07</v>
      </c>
      <c r="P20" s="81">
        <f t="shared" si="0"/>
        <v>30.6127</v>
      </c>
    </row>
    <row r="21" spans="1:16" x14ac:dyDescent="0.25">
      <c r="O21" s="81">
        <v>1.06</v>
      </c>
      <c r="P21" s="81">
        <f t="shared" si="0"/>
        <v>30.326600000000003</v>
      </c>
    </row>
    <row r="22" spans="1:16" x14ac:dyDescent="0.25">
      <c r="O22" s="81">
        <v>1.05</v>
      </c>
      <c r="P22" s="81">
        <f t="shared" si="0"/>
        <v>30.040500000000002</v>
      </c>
    </row>
    <row r="23" spans="1:16" x14ac:dyDescent="0.25">
      <c r="O23" s="81">
        <v>1.04</v>
      </c>
      <c r="P23" s="81">
        <f t="shared" si="0"/>
        <v>29.7544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29.468299999999999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29.182200000000002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28.896100000000001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28.61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28.323899999999998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28.037799999999997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27.7517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27.465599999999998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27.179499999999997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26.893399999999996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26.607300000000002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26.321200000000001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26.0351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25.748999999999999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2" priority="39">
      <formula>F47&gt;0</formula>
    </cfRule>
    <cfRule type="expression" dxfId="1311" priority="40">
      <formula>F47&lt;0</formula>
    </cfRule>
  </conditionalFormatting>
  <conditionalFormatting sqref="Q7">
    <cfRule type="expression" dxfId="1310" priority="37">
      <formula>Q7&gt;0</formula>
    </cfRule>
    <cfRule type="expression" dxfId="1309" priority="38">
      <formula>Q7&lt;0</formula>
    </cfRule>
  </conditionalFormatting>
  <conditionalFormatting sqref="Q8">
    <cfRule type="expression" dxfId="1308" priority="35">
      <formula>Q8&gt;0</formula>
    </cfRule>
    <cfRule type="expression" dxfId="1307" priority="36">
      <formula>Q8&lt;0</formula>
    </cfRule>
  </conditionalFormatting>
  <conditionalFormatting sqref="F32:F38 F41:F46">
    <cfRule type="expression" dxfId="1306" priority="33">
      <formula>F32&gt;0</formula>
    </cfRule>
    <cfRule type="expression" dxfId="1305" priority="34">
      <formula>F32&lt;0</formula>
    </cfRule>
  </conditionalFormatting>
  <conditionalFormatting sqref="H32:H38 H41:H46">
    <cfRule type="expression" dxfId="1304" priority="31">
      <formula>H32&gt;0</formula>
    </cfRule>
    <cfRule type="expression" dxfId="1303" priority="32">
      <formula>H32&lt;0</formula>
    </cfRule>
  </conditionalFormatting>
  <conditionalFormatting sqref="Q10">
    <cfRule type="expression" dxfId="1302" priority="29">
      <formula>Q10&gt;0</formula>
    </cfRule>
    <cfRule type="expression" dxfId="1301" priority="30">
      <formula>Q10&lt;0</formula>
    </cfRule>
  </conditionalFormatting>
  <conditionalFormatting sqref="J25:J38">
    <cfRule type="expression" dxfId="1300" priority="27">
      <formula>J25&gt;0</formula>
    </cfRule>
    <cfRule type="expression" dxfId="1299" priority="28">
      <formula>J25&lt;0</formula>
    </cfRule>
  </conditionalFormatting>
  <conditionalFormatting sqref="K25:K38">
    <cfRule type="expression" dxfId="1298" priority="25">
      <formula>K25&gt;0</formula>
    </cfRule>
    <cfRule type="expression" dxfId="1297" priority="26">
      <formula>K25&lt;0</formula>
    </cfRule>
  </conditionalFormatting>
  <conditionalFormatting sqref="L25:L38">
    <cfRule type="expression" dxfId="1296" priority="23">
      <formula>L25&gt;0</formula>
    </cfRule>
    <cfRule type="expression" dxfId="1295" priority="24">
      <formula>L25&lt;0</formula>
    </cfRule>
  </conditionalFormatting>
  <conditionalFormatting sqref="F89:F110">
    <cfRule type="expression" dxfId="1294" priority="21">
      <formula>F89&gt;0</formula>
    </cfRule>
    <cfRule type="expression" dxfId="1293" priority="22">
      <formula>F89&lt;0</formula>
    </cfRule>
  </conditionalFormatting>
  <conditionalFormatting sqref="H89:H110">
    <cfRule type="expression" dxfId="1292" priority="19">
      <formula>H89&gt;0</formula>
    </cfRule>
    <cfRule type="expression" dxfId="1291" priority="20">
      <formula>H89&lt;0</formula>
    </cfRule>
  </conditionalFormatting>
  <conditionalFormatting sqref="J89:J102">
    <cfRule type="expression" dxfId="1290" priority="17">
      <formula>J89&gt;0</formula>
    </cfRule>
    <cfRule type="expression" dxfId="1289" priority="18">
      <formula>J89&lt;0</formula>
    </cfRule>
  </conditionalFormatting>
  <conditionalFormatting sqref="K89:K102">
    <cfRule type="expression" dxfId="1288" priority="15">
      <formula>K89&gt;0</formula>
    </cfRule>
    <cfRule type="expression" dxfId="1287" priority="16">
      <formula>K89&lt;0</formula>
    </cfRule>
  </conditionalFormatting>
  <conditionalFormatting sqref="L89:L102">
    <cfRule type="expression" dxfId="1286" priority="13">
      <formula>L89&gt;0</formula>
    </cfRule>
    <cfRule type="expression" dxfId="1285" priority="14">
      <formula>L89&lt;0</formula>
    </cfRule>
  </conditionalFormatting>
  <conditionalFormatting sqref="F25:F28">
    <cfRule type="expression" dxfId="1284" priority="11">
      <formula>F25&gt;0</formula>
    </cfRule>
    <cfRule type="expression" dxfId="1283" priority="12">
      <formula>F25&lt;0</formula>
    </cfRule>
  </conditionalFormatting>
  <conditionalFormatting sqref="H25:H28">
    <cfRule type="expression" dxfId="1282" priority="9">
      <formula>H25&gt;0</formula>
    </cfRule>
    <cfRule type="expression" dxfId="1281" priority="10">
      <formula>H25&lt;0</formula>
    </cfRule>
  </conditionalFormatting>
  <conditionalFormatting sqref="F29:F31">
    <cfRule type="expression" dxfId="1280" priority="7">
      <formula>F29&gt;0</formula>
    </cfRule>
    <cfRule type="expression" dxfId="1279" priority="8">
      <formula>F29&lt;0</formula>
    </cfRule>
  </conditionalFormatting>
  <conditionalFormatting sqref="H29:H31">
    <cfRule type="expression" dxfId="1278" priority="5">
      <formula>H29&gt;0</formula>
    </cfRule>
    <cfRule type="expression" dxfId="1277" priority="6">
      <formula>H29&lt;0</formula>
    </cfRule>
  </conditionalFormatting>
  <conditionalFormatting sqref="F39:F40">
    <cfRule type="expression" dxfId="1276" priority="3">
      <formula>F39&gt;0</formula>
    </cfRule>
    <cfRule type="expression" dxfId="1275" priority="4">
      <formula>F39&lt;0</formula>
    </cfRule>
  </conditionalFormatting>
  <conditionalFormatting sqref="H39:H40">
    <cfRule type="expression" dxfId="1274" priority="1">
      <formula>H39&gt;0</formula>
    </cfRule>
    <cfRule type="expression" dxfId="127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116.6699</v>
      </c>
      <c r="R4" s="425">
        <v>4.6800000000000001E-2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11666.99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670.4199999999928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670.4199999999928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6.0966283122827598E-2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4.4570193340356E-3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13.534791183294665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72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128.33689000000001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127.170191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126.00349200000001</v>
      </c>
    </row>
    <row r="22" spans="1:21" x14ac:dyDescent="0.25">
      <c r="O22" s="81">
        <v>1.07</v>
      </c>
      <c r="P22" s="81">
        <f t="shared" si="3"/>
        <v>124.836793</v>
      </c>
    </row>
    <row r="23" spans="1:21" x14ac:dyDescent="0.25">
      <c r="O23" s="81">
        <v>1.06</v>
      </c>
      <c r="P23" s="81">
        <f t="shared" si="3"/>
        <v>123.67009400000001</v>
      </c>
    </row>
    <row r="24" spans="1:21" x14ac:dyDescent="0.25">
      <c r="O24" s="81">
        <v>1.05</v>
      </c>
      <c r="P24" s="81">
        <f t="shared" si="3"/>
        <v>122.503395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SUM(H2:H14)</f>
        <v>310</v>
      </c>
      <c r="I25" s="18"/>
      <c r="J25" s="18"/>
      <c r="K25" s="18">
        <f>SUM(K2:K14)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121.336696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310</v>
      </c>
      <c r="D26" s="279"/>
      <c r="E26" s="279"/>
      <c r="F26" s="280">
        <f>SumByColor($A$26,F2:F24)</f>
        <v>39722</v>
      </c>
      <c r="G26" s="279"/>
      <c r="H26" s="279">
        <f>SumByColor($A$26,H2:H24)</f>
        <v>310</v>
      </c>
      <c r="I26" s="279"/>
      <c r="J26" s="279"/>
      <c r="K26" s="280">
        <f>SumByColor($A$26,K2:K24)</f>
        <v>41178</v>
      </c>
      <c r="L26" s="279"/>
      <c r="M26" s="280">
        <f>SumByColor($A$26,M2:M24)</f>
        <v>23</v>
      </c>
      <c r="O26" s="81">
        <v>1.03</v>
      </c>
      <c r="P26" s="81">
        <f t="shared" si="3"/>
        <v>120.169997</v>
      </c>
      <c r="T26" s="67"/>
    </row>
    <row r="27" spans="1:21" x14ac:dyDescent="0.25">
      <c r="O27" s="81">
        <v>1.02</v>
      </c>
      <c r="P27" s="81">
        <f t="shared" si="3"/>
        <v>119.003298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117.83659899999999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116.6699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115.503201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114.336502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113.169803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112.00310399999999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110.836405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109.66970599999999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108.50300700000001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107.336308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106.16960900000001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105.00291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9" si="19">C77*(E77-D77)</f>
        <v>540.09999999999968</v>
      </c>
      <c r="G77" s="39">
        <f t="shared" ref="G77:G79" si="20">D77*C77</f>
        <v>11030.9</v>
      </c>
      <c r="H77" s="179">
        <f t="shared" ref="H77:H79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893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72" priority="45">
      <formula>F7&gt;0</formula>
    </cfRule>
    <cfRule type="expression" dxfId="1271" priority="46">
      <formula>F7&lt;0</formula>
    </cfRule>
  </conditionalFormatting>
  <conditionalFormatting sqref="Q8">
    <cfRule type="expression" dxfId="1270" priority="43">
      <formula>Q8&gt;0</formula>
    </cfRule>
    <cfRule type="expression" dxfId="1269" priority="44">
      <formula>Q8&lt;0</formula>
    </cfRule>
  </conditionalFormatting>
  <conditionalFormatting sqref="F41:F61">
    <cfRule type="expression" dxfId="1268" priority="41">
      <formula>F41&gt;0</formula>
    </cfRule>
    <cfRule type="expression" dxfId="1267" priority="42">
      <formula>F41&lt;0</formula>
    </cfRule>
  </conditionalFormatting>
  <conditionalFormatting sqref="H41:H61">
    <cfRule type="expression" dxfId="1266" priority="39">
      <formula>H41&gt;0</formula>
    </cfRule>
    <cfRule type="expression" dxfId="1265" priority="40">
      <formula>H41&lt;0</formula>
    </cfRule>
  </conditionalFormatting>
  <conditionalFormatting sqref="Q10">
    <cfRule type="expression" dxfId="1264" priority="37">
      <formula>Q10&gt;0</formula>
    </cfRule>
    <cfRule type="expression" dxfId="1263" priority="38">
      <formula>Q10&lt;0</formula>
    </cfRule>
  </conditionalFormatting>
  <conditionalFormatting sqref="J32:J45">
    <cfRule type="expression" dxfId="1262" priority="35">
      <formula>J32&gt;0</formula>
    </cfRule>
    <cfRule type="expression" dxfId="1261" priority="36">
      <formula>J32&lt;0</formula>
    </cfRule>
  </conditionalFormatting>
  <conditionalFormatting sqref="K32:K42 K44:K45">
    <cfRule type="expression" dxfId="1260" priority="33">
      <formula>K32&gt;0</formula>
    </cfRule>
    <cfRule type="expression" dxfId="1259" priority="34">
      <formula>K32&lt;0</formula>
    </cfRule>
  </conditionalFormatting>
  <conditionalFormatting sqref="L32">
    <cfRule type="expression" dxfId="1258" priority="31">
      <formula>L32&gt;0</formula>
    </cfRule>
    <cfRule type="expression" dxfId="1257" priority="32">
      <formula>L32&lt;0</formula>
    </cfRule>
  </conditionalFormatting>
  <conditionalFormatting sqref="F108:F129">
    <cfRule type="expression" dxfId="1256" priority="29">
      <formula>F108&gt;0</formula>
    </cfRule>
    <cfRule type="expression" dxfId="1255" priority="30">
      <formula>F108&lt;0</formula>
    </cfRule>
  </conditionalFormatting>
  <conditionalFormatting sqref="H108:H129">
    <cfRule type="expression" dxfId="1254" priority="27">
      <formula>H108&gt;0</formula>
    </cfRule>
    <cfRule type="expression" dxfId="1253" priority="28">
      <formula>H108&lt;0</formula>
    </cfRule>
  </conditionalFormatting>
  <conditionalFormatting sqref="J108:J121">
    <cfRule type="expression" dxfId="1252" priority="25">
      <formula>J108&gt;0</formula>
    </cfRule>
    <cfRule type="expression" dxfId="1251" priority="26">
      <formula>J108&lt;0</formula>
    </cfRule>
  </conditionalFormatting>
  <conditionalFormatting sqref="K108:K121">
    <cfRule type="expression" dxfId="1250" priority="23">
      <formula>K108&gt;0</formula>
    </cfRule>
    <cfRule type="expression" dxfId="1249" priority="24">
      <formula>K108&lt;0</formula>
    </cfRule>
  </conditionalFormatting>
  <conditionalFormatting sqref="L108:L121">
    <cfRule type="expression" dxfId="1248" priority="21">
      <formula>L108&gt;0</formula>
    </cfRule>
    <cfRule type="expression" dxfId="1247" priority="22">
      <formula>L108&lt;0</formula>
    </cfRule>
  </conditionalFormatting>
  <conditionalFormatting sqref="F32:F40">
    <cfRule type="expression" dxfId="1246" priority="19">
      <formula>F32&gt;0</formula>
    </cfRule>
    <cfRule type="expression" dxfId="1245" priority="20">
      <formula>F32&lt;0</formula>
    </cfRule>
  </conditionalFormatting>
  <conditionalFormatting sqref="H32:H40">
    <cfRule type="expression" dxfId="1244" priority="17">
      <formula>H32&gt;0</formula>
    </cfRule>
    <cfRule type="expression" dxfId="1243" priority="18">
      <formula>H32&lt;0</formula>
    </cfRule>
  </conditionalFormatting>
  <conditionalFormatting sqref="J61">
    <cfRule type="expression" dxfId="1242" priority="15">
      <formula>J61&gt;0</formula>
    </cfRule>
    <cfRule type="expression" dxfId="1241" priority="16">
      <formula>J61&lt;0</formula>
    </cfRule>
  </conditionalFormatting>
  <conditionalFormatting sqref="F62:F64">
    <cfRule type="expression" dxfId="1240" priority="13">
      <formula>F62&gt;0</formula>
    </cfRule>
    <cfRule type="expression" dxfId="1239" priority="14">
      <formula>F62&lt;0</formula>
    </cfRule>
  </conditionalFormatting>
  <conditionalFormatting sqref="H62:H64">
    <cfRule type="expression" dxfId="1238" priority="11">
      <formula>H62&gt;0</formula>
    </cfRule>
    <cfRule type="expression" dxfId="1237" priority="12">
      <formula>H62&lt;0</formula>
    </cfRule>
  </conditionalFormatting>
  <conditionalFormatting sqref="H68:H70 F68:F70">
    <cfRule type="expression" dxfId="1236" priority="9">
      <formula>F68&gt;0</formula>
    </cfRule>
    <cfRule type="expression" dxfId="1235" priority="10">
      <formula>F68&lt;0</formula>
    </cfRule>
  </conditionalFormatting>
  <conditionalFormatting sqref="H71:H73 F71:F73">
    <cfRule type="expression" dxfId="1234" priority="7">
      <formula>F71&gt;0</formula>
    </cfRule>
    <cfRule type="expression" dxfId="1233" priority="8">
      <formula>F71&lt;0</formula>
    </cfRule>
  </conditionalFormatting>
  <conditionalFormatting sqref="F79:F80 H79:H80">
    <cfRule type="expression" dxfId="1232" priority="5">
      <formula>F79&gt;0</formula>
    </cfRule>
    <cfRule type="expression" dxfId="1231" priority="6">
      <formula>F79&lt;0</formula>
    </cfRule>
  </conditionalFormatting>
  <conditionalFormatting sqref="F78 H78">
    <cfRule type="expression" dxfId="1230" priority="3">
      <formula>F78&gt;0</formula>
    </cfRule>
    <cfRule type="expression" dxfId="1229" priority="4">
      <formula>F78&lt;0</formula>
    </cfRule>
  </conditionalFormatting>
  <conditionalFormatting sqref="F75:F77 H75:H77">
    <cfRule type="expression" dxfId="1228" priority="1">
      <formula>F75&gt;0</formula>
    </cfRule>
    <cfRule type="expression" dxfId="1227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233.2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233.2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256.52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254.18800000000002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251.85599999999999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249.524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247.19200000000001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244.85999999999999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242.52799999999999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240.196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237.864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235.53199999999998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233.2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230.86799999999999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228.53599999999997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226.20399999999998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223.87199999999999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221.54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219.20799999999997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216.876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214.54400000000001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212.21199999999999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209.88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6" priority="31">
      <formula>F60&gt;0</formula>
    </cfRule>
    <cfRule type="expression" dxfId="1225" priority="32">
      <formula>F60&lt;0</formula>
    </cfRule>
  </conditionalFormatting>
  <conditionalFormatting sqref="Q7">
    <cfRule type="expression" dxfId="1224" priority="29">
      <formula>Q7&gt;0</formula>
    </cfRule>
    <cfRule type="expression" dxfId="1223" priority="30">
      <formula>Q7&lt;0</formula>
    </cfRule>
  </conditionalFormatting>
  <conditionalFormatting sqref="Q8">
    <cfRule type="expression" dxfId="1222" priority="27">
      <formula>Q8&gt;0</formula>
    </cfRule>
    <cfRule type="expression" dxfId="1221" priority="28">
      <formula>Q8&lt;0</formula>
    </cfRule>
  </conditionalFormatting>
  <conditionalFormatting sqref="F32:F59">
    <cfRule type="expression" dxfId="1220" priority="25">
      <formula>F32&gt;0</formula>
    </cfRule>
    <cfRule type="expression" dxfId="1219" priority="26">
      <formula>F32&lt;0</formula>
    </cfRule>
  </conditionalFormatting>
  <conditionalFormatting sqref="H32:H59">
    <cfRule type="expression" dxfId="1218" priority="23">
      <formula>H32&gt;0</formula>
    </cfRule>
    <cfRule type="expression" dxfId="1217" priority="24">
      <formula>H32&lt;0</formula>
    </cfRule>
  </conditionalFormatting>
  <conditionalFormatting sqref="Q10">
    <cfRule type="expression" dxfId="1216" priority="21">
      <formula>Q10&gt;0</formula>
    </cfRule>
    <cfRule type="expression" dxfId="1215" priority="22">
      <formula>Q10&lt;0</formula>
    </cfRule>
  </conditionalFormatting>
  <conditionalFormatting sqref="J25:J38">
    <cfRule type="expression" dxfId="1214" priority="19">
      <formula>J25&gt;0</formula>
    </cfRule>
    <cfRule type="expression" dxfId="1213" priority="20">
      <formula>J25&lt;0</formula>
    </cfRule>
  </conditionalFormatting>
  <conditionalFormatting sqref="K25:K38">
    <cfRule type="expression" dxfId="1212" priority="17">
      <formula>K25&gt;0</formula>
    </cfRule>
    <cfRule type="expression" dxfId="1211" priority="18">
      <formula>K25&lt;0</formula>
    </cfRule>
  </conditionalFormatting>
  <conditionalFormatting sqref="L25:L38">
    <cfRule type="expression" dxfId="1210" priority="15">
      <formula>L25&gt;0</formula>
    </cfRule>
    <cfRule type="expression" dxfId="1209" priority="16">
      <formula>L25&lt;0</formula>
    </cfRule>
  </conditionalFormatting>
  <conditionalFormatting sqref="F89:F110">
    <cfRule type="expression" dxfId="1208" priority="13">
      <formula>F89&gt;0</formula>
    </cfRule>
    <cfRule type="expression" dxfId="1207" priority="14">
      <formula>F89&lt;0</formula>
    </cfRule>
  </conditionalFormatting>
  <conditionalFormatting sqref="H89:H110">
    <cfRule type="expression" dxfId="1206" priority="11">
      <formula>H89&gt;0</formula>
    </cfRule>
    <cfRule type="expression" dxfId="1205" priority="12">
      <formula>H89&lt;0</formula>
    </cfRule>
  </conditionalFormatting>
  <conditionalFormatting sqref="J89:J102">
    <cfRule type="expression" dxfId="1204" priority="9">
      <formula>J89&gt;0</formula>
    </cfRule>
    <cfRule type="expression" dxfId="1203" priority="10">
      <formula>J89&lt;0</formula>
    </cfRule>
  </conditionalFormatting>
  <conditionalFormatting sqref="K89:K102">
    <cfRule type="expression" dxfId="1202" priority="7">
      <formula>K89&gt;0</formula>
    </cfRule>
    <cfRule type="expression" dxfId="1201" priority="8">
      <formula>K89&lt;0</formula>
    </cfRule>
  </conditionalFormatting>
  <conditionalFormatting sqref="L89:L102">
    <cfRule type="expression" dxfId="1200" priority="5">
      <formula>L89&gt;0</formula>
    </cfRule>
    <cfRule type="expression" dxfId="1199" priority="6">
      <formula>L89&lt;0</formula>
    </cfRule>
  </conditionalFormatting>
  <conditionalFormatting sqref="F25:F31">
    <cfRule type="expression" dxfId="1198" priority="3">
      <formula>F25&gt;0</formula>
    </cfRule>
    <cfRule type="expression" dxfId="1197" priority="4">
      <formula>F25&lt;0</formula>
    </cfRule>
  </conditionalFormatting>
  <conditionalFormatting sqref="H25:H31">
    <cfRule type="expression" dxfId="1196" priority="1">
      <formula>H25&gt;0</formula>
    </cfRule>
    <cfRule type="expression" dxfId="119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75.33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75.33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1.2743926722421346E-2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21.219718309859154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82.863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82.109700000000004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81.356400000000008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80.603099999999998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79.849800000000002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79.096500000000006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78.343199999999996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77.5899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76.836600000000004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76.083299999999994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75.33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74.576700000000002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73.823399999999992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73.070099999999996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72.316800000000001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71.563499999999991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70.810199999999995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70.056899999999999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69.303600000000003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68.550300000000007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67.796999999999997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4" priority="39">
      <formula>F47&gt;0</formula>
    </cfRule>
    <cfRule type="expression" dxfId="1193" priority="40">
      <formula>F47&lt;0</formula>
    </cfRule>
  </conditionalFormatting>
  <conditionalFormatting sqref="Q7">
    <cfRule type="expression" dxfId="1192" priority="37">
      <formula>Q7&gt;0</formula>
    </cfRule>
    <cfRule type="expression" dxfId="1191" priority="38">
      <formula>Q7&lt;0</formula>
    </cfRule>
  </conditionalFormatting>
  <conditionalFormatting sqref="Q8">
    <cfRule type="expression" dxfId="1190" priority="35">
      <formula>Q8&gt;0</formula>
    </cfRule>
    <cfRule type="expression" dxfId="1189" priority="36">
      <formula>Q8&lt;0</formula>
    </cfRule>
  </conditionalFormatting>
  <conditionalFormatting sqref="F30:F33 F38:F46">
    <cfRule type="expression" dxfId="1188" priority="33">
      <formula>F30&gt;0</formula>
    </cfRule>
    <cfRule type="expression" dxfId="1187" priority="34">
      <formula>F30&lt;0</formula>
    </cfRule>
  </conditionalFormatting>
  <conditionalFormatting sqref="H30:H33 H37:H46">
    <cfRule type="expression" dxfId="1186" priority="31">
      <formula>H30&gt;0</formula>
    </cfRule>
    <cfRule type="expression" dxfId="1185" priority="32">
      <formula>H30&lt;0</formula>
    </cfRule>
  </conditionalFormatting>
  <conditionalFormatting sqref="Q10">
    <cfRule type="expression" dxfId="1184" priority="29">
      <formula>Q10&gt;0</formula>
    </cfRule>
    <cfRule type="expression" dxfId="1183" priority="30">
      <formula>Q10&lt;0</formula>
    </cfRule>
  </conditionalFormatting>
  <conditionalFormatting sqref="K25:K38">
    <cfRule type="expression" dxfId="1182" priority="25">
      <formula>K25&gt;0</formula>
    </cfRule>
    <cfRule type="expression" dxfId="1181" priority="26">
      <formula>K25&lt;0</formula>
    </cfRule>
  </conditionalFormatting>
  <conditionalFormatting sqref="L25:L38">
    <cfRule type="expression" dxfId="1180" priority="23">
      <formula>L25&gt;0</formula>
    </cfRule>
    <cfRule type="expression" dxfId="1179" priority="24">
      <formula>L25&lt;0</formula>
    </cfRule>
  </conditionalFormatting>
  <conditionalFormatting sqref="F89:F110">
    <cfRule type="expression" dxfId="1178" priority="21">
      <formula>F89&gt;0</formula>
    </cfRule>
    <cfRule type="expression" dxfId="1177" priority="22">
      <formula>F89&lt;0</formula>
    </cfRule>
  </conditionalFormatting>
  <conditionalFormatting sqref="H89:H110">
    <cfRule type="expression" dxfId="1176" priority="19">
      <formula>H89&gt;0</formula>
    </cfRule>
    <cfRule type="expression" dxfId="1175" priority="20">
      <formula>H89&lt;0</formula>
    </cfRule>
  </conditionalFormatting>
  <conditionalFormatting sqref="J89:J102">
    <cfRule type="expression" dxfId="1174" priority="17">
      <formula>J89&gt;0</formula>
    </cfRule>
    <cfRule type="expression" dxfId="1173" priority="18">
      <formula>J89&lt;0</formula>
    </cfRule>
  </conditionalFormatting>
  <conditionalFormatting sqref="K89:K102">
    <cfRule type="expression" dxfId="1172" priority="15">
      <formula>K89&gt;0</formula>
    </cfRule>
    <cfRule type="expression" dxfId="1171" priority="16">
      <formula>K89&lt;0</formula>
    </cfRule>
  </conditionalFormatting>
  <conditionalFormatting sqref="L89:L102">
    <cfRule type="expression" dxfId="1170" priority="13">
      <formula>L89&gt;0</formula>
    </cfRule>
    <cfRule type="expression" dxfId="1169" priority="14">
      <formula>L89&lt;0</formula>
    </cfRule>
  </conditionalFormatting>
  <conditionalFormatting sqref="F25:F29">
    <cfRule type="expression" dxfId="1168" priority="11">
      <formula>F25&gt;0</formula>
    </cfRule>
    <cfRule type="expression" dxfId="1167" priority="12">
      <formula>F25&lt;0</formula>
    </cfRule>
  </conditionalFormatting>
  <conditionalFormatting sqref="H25:H29">
    <cfRule type="expression" dxfId="1166" priority="9">
      <formula>H25&gt;0</formula>
    </cfRule>
    <cfRule type="expression" dxfId="1165" priority="10">
      <formula>H25&lt;0</formula>
    </cfRule>
  </conditionalFormatting>
  <conditionalFormatting sqref="F34:F37">
    <cfRule type="expression" dxfId="1164" priority="7">
      <formula>F34&gt;0</formula>
    </cfRule>
    <cfRule type="expression" dxfId="1163" priority="8">
      <formula>F34&lt;0</formula>
    </cfRule>
  </conditionalFormatting>
  <conditionalFormatting sqref="H34:H36">
    <cfRule type="expression" dxfId="1162" priority="5">
      <formula>H34&gt;0</formula>
    </cfRule>
    <cfRule type="expression" dxfId="1161" priority="6">
      <formula>H34&lt;0</formula>
    </cfRule>
  </conditionalFormatting>
  <conditionalFormatting sqref="J39">
    <cfRule type="expression" dxfId="1160" priority="3">
      <formula>J39&gt;0</formula>
    </cfRule>
    <cfRule type="expression" dxfId="1159" priority="4">
      <formula>J39&lt;0</formula>
    </cfRule>
  </conditionalFormatting>
  <conditionalFormatting sqref="J25:J38">
    <cfRule type="expression" dxfId="1158" priority="1">
      <formula>J25&gt;0</formula>
    </cfRule>
    <cfRule type="expression" dxfId="115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74.14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74.14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81.554000000000002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80.812600000000003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80.071200000000005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79.329800000000006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78.588400000000007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77.847000000000008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77.10560000000001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76.364199999999997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75.622799999999998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74.881399999999999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74.14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73.398600000000002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72.657200000000003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71.915800000000004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71.174399999999991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70.432999999999993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69.691599999999994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68.950200000000009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68.208799999999997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67.467399999999998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66.725999999999999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6" priority="57">
      <formula>F27&gt;0</formula>
    </cfRule>
    <cfRule type="expression" dxfId="1155" priority="58">
      <formula>F27&lt;0</formula>
    </cfRule>
  </conditionalFormatting>
  <conditionalFormatting sqref="H28:H33">
    <cfRule type="expression" dxfId="1154" priority="53">
      <formula>H28&gt;0</formula>
    </cfRule>
    <cfRule type="expression" dxfId="1153" priority="54">
      <formula>H28&lt;0</formula>
    </cfRule>
  </conditionalFormatting>
  <conditionalFormatting sqref="F24:F26">
    <cfRule type="expression" dxfId="1152" priority="39">
      <formula>F24&gt;0</formula>
    </cfRule>
    <cfRule type="expression" dxfId="1151" priority="40">
      <formula>F24&lt;0</formula>
    </cfRule>
  </conditionalFormatting>
  <conditionalFormatting sqref="Q8">
    <cfRule type="expression" dxfId="1150" priority="33">
      <formula>Q8&gt;0</formula>
    </cfRule>
    <cfRule type="expression" dxfId="1149" priority="34">
      <formula>Q8&lt;0</formula>
    </cfRule>
  </conditionalFormatting>
  <conditionalFormatting sqref="Q7">
    <cfRule type="expression" dxfId="1148" priority="35">
      <formula>Q7&gt;0</formula>
    </cfRule>
    <cfRule type="expression" dxfId="1147" priority="36">
      <formula>Q7&lt;0</formula>
    </cfRule>
  </conditionalFormatting>
  <conditionalFormatting sqref="F34">
    <cfRule type="expression" dxfId="1146" priority="31">
      <formula>F34&gt;0</formula>
    </cfRule>
    <cfRule type="expression" dxfId="1145" priority="32">
      <formula>F34&lt;0</formula>
    </cfRule>
  </conditionalFormatting>
  <conditionalFormatting sqref="H34">
    <cfRule type="expression" dxfId="1144" priority="29">
      <formula>H34&gt;0</formula>
    </cfRule>
    <cfRule type="expression" dxfId="1143" priority="30">
      <formula>H34&lt;0</formula>
    </cfRule>
  </conditionalFormatting>
  <conditionalFormatting sqref="M36">
    <cfRule type="expression" dxfId="1142" priority="19">
      <formula>M36&gt;0</formula>
    </cfRule>
    <cfRule type="expression" dxfId="1141" priority="20">
      <formula>M36&lt;0</formula>
    </cfRule>
  </conditionalFormatting>
  <conditionalFormatting sqref="Q10">
    <cfRule type="expression" dxfId="1140" priority="15">
      <formula>Q10&gt;0</formula>
    </cfRule>
    <cfRule type="expression" dxfId="1139" priority="16">
      <formula>Q10&lt;0</formula>
    </cfRule>
  </conditionalFormatting>
  <conditionalFormatting sqref="F23">
    <cfRule type="expression" dxfId="1138" priority="13">
      <formula>F23&gt;0</formula>
    </cfRule>
    <cfRule type="expression" dxfId="1137" priority="14">
      <formula>F23&lt;0</formula>
    </cfRule>
  </conditionalFormatting>
  <conditionalFormatting sqref="I25:J25">
    <cfRule type="expression" dxfId="1136" priority="9">
      <formula>I25&gt;0</formula>
    </cfRule>
    <cfRule type="expression" dxfId="1135" priority="10">
      <formula>I25&lt;0</formula>
    </cfRule>
  </conditionalFormatting>
  <conditionalFormatting sqref="I26:J27">
    <cfRule type="expression" dxfId="1134" priority="7">
      <formula>I26&gt;0</formula>
    </cfRule>
    <cfRule type="expression" dxfId="1133" priority="8">
      <formula>I26&lt;0</formula>
    </cfRule>
  </conditionalFormatting>
  <conditionalFormatting sqref="K25:K27">
    <cfRule type="expression" dxfId="1132" priority="5">
      <formula>K25&gt;0</formula>
    </cfRule>
    <cfRule type="expression" dxfId="1131" priority="6">
      <formula>K25&lt;0</formula>
    </cfRule>
  </conditionalFormatting>
  <conditionalFormatting sqref="I23:J23">
    <cfRule type="expression" dxfId="1130" priority="3">
      <formula>I23&gt;0</formula>
    </cfRule>
    <cfRule type="expression" dxfId="11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8" activePane="bottomLeft" state="frozen"/>
      <selection activeCell="A2" sqref="A2"/>
      <selection pane="bottomLeft" activeCell="Q13" sqref="Q1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30.389900000000001</v>
      </c>
      <c r="R4" s="424">
        <v>6.8199999999999997E-2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18233.939999999999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8172.2500000000291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6719.9900000000307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0.58363897706695356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3.2905669317766758E-3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1353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15.994684210526318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33.428890000000003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33.124991000000001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32.821092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32.517193000000006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32.213294000000005</v>
      </c>
      <c r="V23" t="s">
        <v>1211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31.909395000000004</v>
      </c>
      <c r="V24" t="s">
        <v>1212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31.605496000000002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31.301597000000001</v>
      </c>
      <c r="U26" s="1">
        <v>43339</v>
      </c>
      <c r="V26" t="s">
        <v>1257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30.997698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30.693799000000002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30.389900000000001</v>
      </c>
      <c r="U29" s="1">
        <v>43417</v>
      </c>
      <c r="V29" t="s">
        <v>1306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30.086001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H31" s="161"/>
      <c r="I31" s="3"/>
      <c r="J31" s="3"/>
      <c r="K31" s="3"/>
      <c r="O31" s="81">
        <v>0.98</v>
      </c>
      <c r="P31" s="81">
        <f t="shared" si="3"/>
        <v>29.782102000000002</v>
      </c>
      <c r="U31" s="156">
        <v>43431</v>
      </c>
      <c r="V31" t="s">
        <v>1305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29.478203000000001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29.174303999999999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28.870404999999998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28.566506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28.262607000000003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27.958708000000001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27.654809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27.350910000000002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1251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1256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1251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8" priority="112">
      <formula>F95&gt;0</formula>
    </cfRule>
    <cfRule type="expression" dxfId="1127" priority="113">
      <formula>F95&lt;0</formula>
    </cfRule>
  </conditionalFormatting>
  <conditionalFormatting sqref="Q7">
    <cfRule type="expression" dxfId="1126" priority="100">
      <formula>Q7&gt;0</formula>
    </cfRule>
    <cfRule type="expression" dxfId="1125" priority="101">
      <formula>Q7&lt;0</formula>
    </cfRule>
  </conditionalFormatting>
  <conditionalFormatting sqref="Q8">
    <cfRule type="expression" dxfId="1124" priority="98">
      <formula>Q8&gt;0</formula>
    </cfRule>
    <cfRule type="expression" dxfId="1123" priority="99">
      <formula>Q8&lt;0</formula>
    </cfRule>
  </conditionalFormatting>
  <conditionalFormatting sqref="F152:F164">
    <cfRule type="expression" dxfId="1122" priority="96">
      <formula>F152&gt;0</formula>
    </cfRule>
    <cfRule type="expression" dxfId="1121" priority="97">
      <formula>F152&lt;0</formula>
    </cfRule>
  </conditionalFormatting>
  <conditionalFormatting sqref="H152:H164">
    <cfRule type="expression" dxfId="1120" priority="94">
      <formula>H152&gt;0</formula>
    </cfRule>
    <cfRule type="expression" dxfId="1119" priority="95">
      <formula>H152&lt;0</formula>
    </cfRule>
  </conditionalFormatting>
  <conditionalFormatting sqref="H168:H171">
    <cfRule type="expression" dxfId="1118" priority="90">
      <formula>H168&gt;0</formula>
    </cfRule>
    <cfRule type="expression" dxfId="1117" priority="91">
      <formula>H168&lt;0</formula>
    </cfRule>
  </conditionalFormatting>
  <conditionalFormatting sqref="F168:F171">
    <cfRule type="expression" dxfId="1116" priority="92">
      <formula>F168&gt;0</formula>
    </cfRule>
    <cfRule type="expression" dxfId="1115" priority="93">
      <formula>F168&lt;0</formula>
    </cfRule>
  </conditionalFormatting>
  <conditionalFormatting sqref="M194">
    <cfRule type="expression" dxfId="1114" priority="88">
      <formula>M194&gt;0</formula>
    </cfRule>
    <cfRule type="expression" dxfId="1113" priority="89">
      <formula>M194&lt;0</formula>
    </cfRule>
  </conditionalFormatting>
  <conditionalFormatting sqref="F47:F48 F55:F92">
    <cfRule type="expression" dxfId="1112" priority="86">
      <formula>F47&gt;0</formula>
    </cfRule>
    <cfRule type="expression" dxfId="1111" priority="87">
      <formula>F47&lt;0</formula>
    </cfRule>
  </conditionalFormatting>
  <conditionalFormatting sqref="H47:H48 H55:H92">
    <cfRule type="expression" dxfId="1110" priority="84">
      <formula>H47&gt;0</formula>
    </cfRule>
    <cfRule type="expression" dxfId="1109" priority="85">
      <formula>H47&lt;0</formula>
    </cfRule>
  </conditionalFormatting>
  <conditionalFormatting sqref="Q10">
    <cfRule type="expression" dxfId="1108" priority="82">
      <formula>Q10&gt;0</formula>
    </cfRule>
    <cfRule type="expression" dxfId="1107" priority="83">
      <formula>Q10&lt;0</formula>
    </cfRule>
  </conditionalFormatting>
  <conditionalFormatting sqref="F49:F54">
    <cfRule type="expression" dxfId="1106" priority="80">
      <formula>F49&gt;0</formula>
    </cfRule>
    <cfRule type="expression" dxfId="1105" priority="81">
      <formula>F49&lt;0</formula>
    </cfRule>
  </conditionalFormatting>
  <conditionalFormatting sqref="H49:H54">
    <cfRule type="expression" dxfId="1104" priority="78">
      <formula>H49&gt;0</formula>
    </cfRule>
    <cfRule type="expression" dxfId="1103" priority="79">
      <formula>H49&lt;0</formula>
    </cfRule>
  </conditionalFormatting>
  <conditionalFormatting sqref="K52:K59">
    <cfRule type="expression" dxfId="1102" priority="76">
      <formula>K52&gt;0</formula>
    </cfRule>
    <cfRule type="expression" dxfId="1101" priority="77">
      <formula>K52&lt;0</formula>
    </cfRule>
  </conditionalFormatting>
  <conditionalFormatting sqref="K60:K92">
    <cfRule type="expression" dxfId="1100" priority="74">
      <formula>K60&gt;0</formula>
    </cfRule>
    <cfRule type="expression" dxfId="1099" priority="75">
      <formula>K60&lt;0</formula>
    </cfRule>
  </conditionalFormatting>
  <conditionalFormatting sqref="F93:F94">
    <cfRule type="expression" dxfId="1098" priority="71">
      <formula>F93&gt;0</formula>
    </cfRule>
    <cfRule type="expression" dxfId="1097" priority="72">
      <formula>F93&lt;0</formula>
    </cfRule>
  </conditionalFormatting>
  <conditionalFormatting sqref="H93:H94">
    <cfRule type="expression" dxfId="1096" priority="69">
      <formula>H93&gt;0</formula>
    </cfRule>
    <cfRule type="expression" dxfId="1095" priority="70">
      <formula>H93&lt;0</formula>
    </cfRule>
  </conditionalFormatting>
  <conditionalFormatting sqref="K93:K94">
    <cfRule type="expression" dxfId="1094" priority="67">
      <formula>K93&gt;0</formula>
    </cfRule>
    <cfRule type="expression" dxfId="1093" priority="68">
      <formula>K93&lt;0</formula>
    </cfRule>
  </conditionalFormatting>
  <conditionalFormatting sqref="F103:F105 H103:H105 K103:K105">
    <cfRule type="expression" dxfId="1092" priority="63">
      <formula>F103&gt;0</formula>
    </cfRule>
    <cfRule type="expression" dxfId="1091" priority="64">
      <formula>F103&lt;0</formula>
    </cfRule>
  </conditionalFormatting>
  <conditionalFormatting sqref="L95:L101 L149">
    <cfRule type="expression" dxfId="1090" priority="61">
      <formula>L95&gt;0</formula>
    </cfRule>
    <cfRule type="expression" dxfId="1089" priority="62">
      <formula>L95&lt;0</formula>
    </cfRule>
  </conditionalFormatting>
  <conditionalFormatting sqref="L52:L59">
    <cfRule type="expression" dxfId="1088" priority="59">
      <formula>L52&gt;0</formula>
    </cfRule>
    <cfRule type="expression" dxfId="1087" priority="60">
      <formula>L52&lt;0</formula>
    </cfRule>
  </conditionalFormatting>
  <conditionalFormatting sqref="L60:L92">
    <cfRule type="expression" dxfId="1086" priority="57">
      <formula>L60&gt;0</formula>
    </cfRule>
    <cfRule type="expression" dxfId="1085" priority="58">
      <formula>L60&lt;0</formula>
    </cfRule>
  </conditionalFormatting>
  <conditionalFormatting sqref="L93:L94">
    <cfRule type="expression" dxfId="1084" priority="55">
      <formula>L93&gt;0</formula>
    </cfRule>
    <cfRule type="expression" dxfId="1083" priority="56">
      <formula>L93&lt;0</formula>
    </cfRule>
  </conditionalFormatting>
  <conditionalFormatting sqref="L103:L105">
    <cfRule type="expression" dxfId="1082" priority="53">
      <formula>L103&gt;0</formula>
    </cfRule>
    <cfRule type="expression" dxfId="1081" priority="54">
      <formula>L103&lt;0</formula>
    </cfRule>
  </conditionalFormatting>
  <conditionalFormatting sqref="F112:F115 H112:H115">
    <cfRule type="expression" dxfId="1080" priority="51">
      <formula>F112&gt;0</formula>
    </cfRule>
    <cfRule type="expression" dxfId="1079" priority="52">
      <formula>F112&lt;0</formula>
    </cfRule>
  </conditionalFormatting>
  <conditionalFormatting sqref="K109:K111 F109:F111 H109:H111">
    <cfRule type="expression" dxfId="1078" priority="47">
      <formula>F109&gt;0</formula>
    </cfRule>
    <cfRule type="expression" dxfId="1077" priority="48">
      <formula>F109&lt;0</formula>
    </cfRule>
  </conditionalFormatting>
  <conditionalFormatting sqref="L109:L110">
    <cfRule type="expression" dxfId="1076" priority="45">
      <formula>L109&gt;0</formula>
    </cfRule>
    <cfRule type="expression" dxfId="1075" priority="46">
      <formula>L109&lt;0</formula>
    </cfRule>
  </conditionalFormatting>
  <conditionalFormatting sqref="K106:K108 F106:F108 H106:H108">
    <cfRule type="expression" dxfId="1074" priority="43">
      <formula>F106&gt;0</formula>
    </cfRule>
    <cfRule type="expression" dxfId="1073" priority="44">
      <formula>F106&lt;0</formula>
    </cfRule>
  </conditionalFormatting>
  <conditionalFormatting sqref="L107:L108">
    <cfRule type="expression" dxfId="1072" priority="41">
      <formula>L107&gt;0</formula>
    </cfRule>
    <cfRule type="expression" dxfId="1071" priority="42">
      <formula>L107&lt;0</formula>
    </cfRule>
  </conditionalFormatting>
  <conditionalFormatting sqref="H117:H120 F117:F120">
    <cfRule type="expression" dxfId="1070" priority="35">
      <formula>F117&gt;0</formula>
    </cfRule>
    <cfRule type="expression" dxfId="1069" priority="36">
      <formula>F117&lt;0</formula>
    </cfRule>
  </conditionalFormatting>
  <conditionalFormatting sqref="H121:H124 F121:F124">
    <cfRule type="expression" dxfId="1068" priority="31">
      <formula>F121&gt;0</formula>
    </cfRule>
    <cfRule type="expression" dxfId="1067" priority="32">
      <formula>F121&lt;0</formula>
    </cfRule>
  </conditionalFormatting>
  <conditionalFormatting sqref="F126:F131 H126:H131 K126:K131">
    <cfRule type="expression" dxfId="1066" priority="27">
      <formula>F126&gt;0</formula>
    </cfRule>
    <cfRule type="expression" dxfId="1065" priority="28">
      <formula>F126&lt;0</formula>
    </cfRule>
  </conditionalFormatting>
  <conditionalFormatting sqref="L130:L131">
    <cfRule type="expression" dxfId="1064" priority="21">
      <formula>L130&gt;0</formula>
    </cfRule>
    <cfRule type="expression" dxfId="1063" priority="22">
      <formula>L130&lt;0</formula>
    </cfRule>
  </conditionalFormatting>
  <conditionalFormatting sqref="F132:F134 H132:H134 K132:K135">
    <cfRule type="expression" dxfId="1062" priority="19">
      <formula>F132&gt;0</formula>
    </cfRule>
    <cfRule type="expression" dxfId="1061" priority="20">
      <formula>F132&lt;0</formula>
    </cfRule>
  </conditionalFormatting>
  <conditionalFormatting sqref="F135:F137 H135:H137 K136:K137">
    <cfRule type="expression" dxfId="1060" priority="15">
      <formula>F135&gt;0</formula>
    </cfRule>
    <cfRule type="expression" dxfId="1059" priority="16">
      <formula>F135&lt;0</formula>
    </cfRule>
  </conditionalFormatting>
  <conditionalFormatting sqref="F138:F140 H138:H140 K138:K140">
    <cfRule type="expression" dxfId="1058" priority="11">
      <formula>F138&gt;0</formula>
    </cfRule>
    <cfRule type="expression" dxfId="1057" priority="12">
      <formula>F138&lt;0</formula>
    </cfRule>
  </conditionalFormatting>
  <conditionalFormatting sqref="F141:F143 H141:H143 K141:K143">
    <cfRule type="expression" dxfId="1056" priority="7">
      <formula>F141&gt;0</formula>
    </cfRule>
    <cfRule type="expression" dxfId="1055" priority="8">
      <formula>F141&lt;0</formula>
    </cfRule>
  </conditionalFormatting>
  <conditionalFormatting sqref="F144:F146 H144:H146 K144:K146">
    <cfRule type="expression" dxfId="1054" priority="3">
      <formula>F144&gt;0</formula>
    </cfRule>
    <cfRule type="expression" dxfId="1053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48.62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48.62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53.481999999999999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52.995800000000003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52.509599999999999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52.023400000000002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51.537199999999999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51.051000000000002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50.564799999999998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50.078600000000002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49.592399999999998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49.106200000000001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48.62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48.133799999999994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47.647599999999997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47.161399999999993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46.675199999999997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46.188999999999993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45.702799999999996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45.2166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44.730400000000003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44.244199999999999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43.757999999999996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2" priority="9">
      <formula>F39&gt;0</formula>
    </cfRule>
    <cfRule type="expression" dxfId="1051" priority="10">
      <formula>F39&lt;0</formula>
    </cfRule>
  </conditionalFormatting>
  <conditionalFormatting sqref="F25:F38">
    <cfRule type="expression" dxfId="1050" priority="7">
      <formula>F25&gt;0</formula>
    </cfRule>
    <cfRule type="expression" dxfId="1049" priority="8">
      <formula>F25&lt;0</formula>
    </cfRule>
  </conditionalFormatting>
  <conditionalFormatting sqref="H25:H38">
    <cfRule type="expression" dxfId="1048" priority="5">
      <formula>H25&gt;0</formula>
    </cfRule>
    <cfRule type="expression" dxfId="1047" priority="6">
      <formula>H25&lt;0</formula>
    </cfRule>
  </conditionalFormatting>
  <conditionalFormatting sqref="Q7">
    <cfRule type="expression" dxfId="1046" priority="3">
      <formula>Q7&gt;0</formula>
    </cfRule>
    <cfRule type="expression" dxfId="1045" priority="4">
      <formula>Q7&lt;0</formula>
    </cfRule>
  </conditionalFormatting>
  <conditionalFormatting sqref="Q8">
    <cfRule type="expression" dxfId="1044" priority="1">
      <formula>Q8&gt;0</formula>
    </cfRule>
    <cfRule type="expression" dxfId="104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431.79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431.79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474.96900000000005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470.65110000000004</v>
      </c>
      <c r="W16" s="134"/>
    </row>
    <row r="17" spans="1:23" x14ac:dyDescent="0.25">
      <c r="O17" s="81">
        <v>1.08</v>
      </c>
      <c r="P17" s="81">
        <f t="shared" si="0"/>
        <v>466.33320000000003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462.01530000000002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457.69740000000007</v>
      </c>
      <c r="W19" s="134"/>
    </row>
    <row r="20" spans="1:23" x14ac:dyDescent="0.25">
      <c r="O20" s="81">
        <v>1.05</v>
      </c>
      <c r="P20" s="81">
        <f t="shared" si="0"/>
        <v>453.37950000000006</v>
      </c>
      <c r="W20" s="134"/>
    </row>
    <row r="21" spans="1:23" x14ac:dyDescent="0.25">
      <c r="O21" s="81">
        <v>1.04</v>
      </c>
      <c r="P21" s="81">
        <f t="shared" si="0"/>
        <v>449.06160000000006</v>
      </c>
      <c r="W21" s="134"/>
    </row>
    <row r="22" spans="1:23" x14ac:dyDescent="0.25">
      <c r="O22" s="81">
        <v>1.03</v>
      </c>
      <c r="P22" s="81">
        <f t="shared" si="0"/>
        <v>444.74370000000005</v>
      </c>
      <c r="W22" s="134"/>
    </row>
    <row r="23" spans="1:23" x14ac:dyDescent="0.25">
      <c r="O23" s="81">
        <v>1.02</v>
      </c>
      <c r="P23" s="81">
        <f t="shared" si="0"/>
        <v>440.42580000000004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436.10790000000003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431.79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427.47210000000001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423.1542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418.83629999999999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414.51839999999999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410.20049999999998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405.88259999999997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401.56470000000002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397.24680000000006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392.92890000000006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388.61100000000005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2" priority="29">
      <formula>F29&gt;0</formula>
    </cfRule>
    <cfRule type="expression" dxfId="1041" priority="30">
      <formula>F29&lt;0</formula>
    </cfRule>
  </conditionalFormatting>
  <conditionalFormatting sqref="Q7">
    <cfRule type="expression" dxfId="1040" priority="27">
      <formula>Q7&gt;0</formula>
    </cfRule>
    <cfRule type="expression" dxfId="1039" priority="28">
      <formula>Q7&lt;0</formula>
    </cfRule>
  </conditionalFormatting>
  <conditionalFormatting sqref="Q8">
    <cfRule type="expression" dxfId="1038" priority="25">
      <formula>Q8&gt;0</formula>
    </cfRule>
    <cfRule type="expression" dxfId="1037" priority="26">
      <formula>Q8&lt;0</formula>
    </cfRule>
  </conditionalFormatting>
  <conditionalFormatting sqref="F96:F110">
    <cfRule type="expression" dxfId="1036" priority="19">
      <formula>F96&gt;0</formula>
    </cfRule>
    <cfRule type="expression" dxfId="1035" priority="20">
      <formula>F96&lt;0</formula>
    </cfRule>
  </conditionalFormatting>
  <conditionalFormatting sqref="H96:H110">
    <cfRule type="expression" dxfId="1034" priority="17">
      <formula>H96&gt;0</formula>
    </cfRule>
    <cfRule type="expression" dxfId="1033" priority="18">
      <formula>H96&lt;0</formula>
    </cfRule>
  </conditionalFormatting>
  <conditionalFormatting sqref="Q10">
    <cfRule type="expression" dxfId="1032" priority="15">
      <formula>Q10&gt;0</formula>
    </cfRule>
    <cfRule type="expression" dxfId="1031" priority="16">
      <formula>Q10&lt;0</formula>
    </cfRule>
  </conditionalFormatting>
  <conditionalFormatting sqref="L29:L38">
    <cfRule type="expression" dxfId="1030" priority="9">
      <formula>L29&gt;0</formula>
    </cfRule>
    <cfRule type="expression" dxfId="1029" priority="10">
      <formula>L29&lt;0</formula>
    </cfRule>
  </conditionalFormatting>
  <conditionalFormatting sqref="F27:F29 H27:H29 J25:K29">
    <cfRule type="expression" dxfId="1028" priority="7">
      <formula>F25&gt;0</formula>
    </cfRule>
    <cfRule type="expression" dxfId="1027" priority="8">
      <formula>F25&lt;0</formula>
    </cfRule>
  </conditionalFormatting>
  <conditionalFormatting sqref="L25:L29">
    <cfRule type="expression" dxfId="1026" priority="5">
      <formula>L25&gt;0</formula>
    </cfRule>
    <cfRule type="expression" dxfId="1025" priority="6">
      <formula>L25&lt;0</formula>
    </cfRule>
  </conditionalFormatting>
  <conditionalFormatting sqref="F25:F26">
    <cfRule type="expression" dxfId="1024" priority="3">
      <formula>F25&gt;0</formula>
    </cfRule>
    <cfRule type="expression" dxfId="1023" priority="4">
      <formula>F25&lt;0</formula>
    </cfRule>
  </conditionalFormatting>
  <conditionalFormatting sqref="H25:H26">
    <cfRule type="expression" dxfId="1022" priority="1">
      <formula>H25&gt;0</formula>
    </cfRule>
    <cfRule type="expression" dxfId="102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7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96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77.76114583333333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80.789900000000003</v>
      </c>
      <c r="R4" s="425">
        <v>3.7100000000000001E-2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7755.8304000000007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7465.07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290.76040000000103</v>
      </c>
      <c r="R7">
        <v>76</v>
      </c>
      <c r="T7" s="1">
        <v>43138</v>
      </c>
      <c r="U7" t="s">
        <v>957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290.76040000000103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3.8949453923406083E-2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2.8221349450859572E-2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16.972668067226891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SUM(H2:H8)</f>
        <v>224</v>
      </c>
      <c r="I18" s="18"/>
      <c r="J18" s="18"/>
      <c r="K18" s="18">
        <f>SUM(K2:K8)</f>
        <v>21222.73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88.868890000000007</v>
      </c>
      <c r="W19" s="134"/>
    </row>
    <row r="20" spans="1:23" x14ac:dyDescent="0.25">
      <c r="O20" s="81">
        <v>1.0900000000000001</v>
      </c>
      <c r="P20" s="81">
        <f t="shared" ref="P20:P39" si="2">O20*$Q$4</f>
        <v>88.060991000000016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87.253092000000009</v>
      </c>
      <c r="W21" s="134"/>
    </row>
    <row r="22" spans="1:23" x14ac:dyDescent="0.25">
      <c r="O22" s="81">
        <v>1.07</v>
      </c>
      <c r="P22" s="81">
        <f t="shared" si="2"/>
        <v>86.445193000000003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85.637294000000011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84.829395000000005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84.021495999999999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83.213597000000007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82.405698000000001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81.597799000000009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80.789900000000003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79.982000999999997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79.174102000000005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78.366202999999999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77.558304000000007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76.750405000000001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75.942505999999995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75.134607000000003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74.326708000000011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73.518809000000005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72.710909999999998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9" si="6">C41*(E41-D41)</f>
        <v>0</v>
      </c>
      <c r="G41" s="39">
        <f t="shared" ref="G41:G49" si="7">D41*C41</f>
        <v>0</v>
      </c>
      <c r="H41" s="179">
        <f t="shared" ref="H41:H49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0" priority="37">
      <formula>F60&gt;0</formula>
    </cfRule>
    <cfRule type="expression" dxfId="1019" priority="38">
      <formula>F60&lt;0</formula>
    </cfRule>
  </conditionalFormatting>
  <conditionalFormatting sqref="Q7">
    <cfRule type="expression" dxfId="1018" priority="35">
      <formula>Q7&gt;0</formula>
    </cfRule>
    <cfRule type="expression" dxfId="1017" priority="36">
      <formula>Q7&lt;0</formula>
    </cfRule>
  </conditionalFormatting>
  <conditionalFormatting sqref="Q8">
    <cfRule type="expression" dxfId="1016" priority="33">
      <formula>Q8&gt;0</formula>
    </cfRule>
    <cfRule type="expression" dxfId="1015" priority="34">
      <formula>Q8&lt;0</formula>
    </cfRule>
  </conditionalFormatting>
  <conditionalFormatting sqref="F25:F29 F34:F59">
    <cfRule type="expression" dxfId="1014" priority="31">
      <formula>F25&gt;0</formula>
    </cfRule>
    <cfRule type="expression" dxfId="1013" priority="32">
      <formula>F25&lt;0</formula>
    </cfRule>
  </conditionalFormatting>
  <conditionalFormatting sqref="H25:H29 H34:H59">
    <cfRule type="expression" dxfId="1012" priority="29">
      <formula>H25&gt;0</formula>
    </cfRule>
    <cfRule type="expression" dxfId="1011" priority="30">
      <formula>H25&lt;0</formula>
    </cfRule>
  </conditionalFormatting>
  <conditionalFormatting sqref="F89:F110">
    <cfRule type="expression" dxfId="1010" priority="27">
      <formula>F89&gt;0</formula>
    </cfRule>
    <cfRule type="expression" dxfId="1009" priority="28">
      <formula>F89&lt;0</formula>
    </cfRule>
  </conditionalFormatting>
  <conditionalFormatting sqref="H89:H110">
    <cfRule type="expression" dxfId="1008" priority="25">
      <formula>H89&gt;0</formula>
    </cfRule>
    <cfRule type="expression" dxfId="1007" priority="26">
      <formula>H89&lt;0</formula>
    </cfRule>
  </conditionalFormatting>
  <conditionalFormatting sqref="Q10">
    <cfRule type="expression" dxfId="1006" priority="23">
      <formula>Q10&gt;0</formula>
    </cfRule>
    <cfRule type="expression" dxfId="1005" priority="24">
      <formula>Q10&lt;0</formula>
    </cfRule>
  </conditionalFormatting>
  <conditionalFormatting sqref="J25:J32 J34:J38">
    <cfRule type="expression" dxfId="1004" priority="21">
      <formula>J25&gt;0</formula>
    </cfRule>
    <cfRule type="expression" dxfId="1003" priority="22">
      <formula>J25&lt;0</formula>
    </cfRule>
  </conditionalFormatting>
  <conditionalFormatting sqref="K25:K30">
    <cfRule type="expression" dxfId="1002" priority="19">
      <formula>K25&gt;0</formula>
    </cfRule>
    <cfRule type="expression" dxfId="1001" priority="20">
      <formula>K25&lt;0</formula>
    </cfRule>
  </conditionalFormatting>
  <conditionalFormatting sqref="L25:L38">
    <cfRule type="expression" dxfId="1000" priority="17">
      <formula>L25&gt;0</formula>
    </cfRule>
    <cfRule type="expression" dxfId="999" priority="18">
      <formula>L25&lt;0</formula>
    </cfRule>
  </conditionalFormatting>
  <conditionalFormatting sqref="F30:F33">
    <cfRule type="expression" dxfId="998" priority="15">
      <formula>F30&gt;0</formula>
    </cfRule>
    <cfRule type="expression" dxfId="997" priority="16">
      <formula>F30&lt;0</formula>
    </cfRule>
  </conditionalFormatting>
  <conditionalFormatting sqref="H30:H33">
    <cfRule type="expression" dxfId="996" priority="13">
      <formula>H30&gt;0</formula>
    </cfRule>
    <cfRule type="expression" dxfId="995" priority="14">
      <formula>H30&lt;0</formula>
    </cfRule>
  </conditionalFormatting>
  <conditionalFormatting sqref="L39:L44">
    <cfRule type="expression" dxfId="994" priority="5">
      <formula>L39&gt;0</formula>
    </cfRule>
    <cfRule type="expression" dxfId="993" priority="6">
      <formula>L39&lt;0</formula>
    </cfRule>
  </conditionalFormatting>
  <conditionalFormatting sqref="L45:L46">
    <cfRule type="expression" dxfId="992" priority="3">
      <formula>L45&gt;0</formula>
    </cfRule>
    <cfRule type="expression" dxfId="991" priority="4">
      <formula>L45&lt;0</formula>
    </cfRule>
  </conditionalFormatting>
  <conditionalFormatting sqref="L47">
    <cfRule type="expression" dxfId="990" priority="1">
      <formula>L47&gt;0</formula>
    </cfRule>
    <cfRule type="expression" dxfId="989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78.52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78.52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19.221542227662177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86.372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85.586799999999997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84.801600000000008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84.016400000000004</v>
      </c>
      <c r="Q20" s="2"/>
      <c r="W20" s="134"/>
    </row>
    <row r="21" spans="1:23" x14ac:dyDescent="0.25">
      <c r="O21" s="81">
        <v>1.06</v>
      </c>
      <c r="P21" s="81">
        <f t="shared" si="0"/>
        <v>83.231200000000001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82.445999999999998</v>
      </c>
      <c r="Q22" s="2"/>
      <c r="W22" s="134"/>
    </row>
    <row r="23" spans="1:23" x14ac:dyDescent="0.25">
      <c r="O23" s="81">
        <v>1.04</v>
      </c>
      <c r="P23" s="81">
        <f t="shared" si="0"/>
        <v>81.660799999999995</v>
      </c>
      <c r="Q23" s="2"/>
      <c r="T23" s="1">
        <v>43318</v>
      </c>
      <c r="U23" t="s">
        <v>1209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80.875599999999991</v>
      </c>
      <c r="Q24" s="2"/>
      <c r="U24" t="s">
        <v>1210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80.090400000000002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79.305199999999999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78.52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77.734799999999993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76.94959999999999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76.164400000000001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75.379199999999997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74.593999999999994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73.808799999999991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73.023600000000002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72.238399999999999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71.453199999999995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70.667999999999992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8" priority="49">
      <formula>Q7&gt;0</formula>
    </cfRule>
    <cfRule type="expression" dxfId="987" priority="50">
      <formula>Q7&lt;0</formula>
    </cfRule>
  </conditionalFormatting>
  <conditionalFormatting sqref="Q8">
    <cfRule type="expression" dxfId="986" priority="47">
      <formula>Q8&gt;0</formula>
    </cfRule>
    <cfRule type="expression" dxfId="985" priority="48">
      <formula>Q8&lt;0</formula>
    </cfRule>
  </conditionalFormatting>
  <conditionalFormatting sqref="F26:F38">
    <cfRule type="expression" dxfId="984" priority="45">
      <formula>F26&gt;0</formula>
    </cfRule>
    <cfRule type="expression" dxfId="983" priority="46">
      <formula>F26&lt;0</formula>
    </cfRule>
  </conditionalFormatting>
  <conditionalFormatting sqref="H26:H38">
    <cfRule type="expression" dxfId="982" priority="43">
      <formula>H26&gt;0</formula>
    </cfRule>
    <cfRule type="expression" dxfId="981" priority="44">
      <formula>H26&lt;0</formula>
    </cfRule>
  </conditionalFormatting>
  <conditionalFormatting sqref="H25">
    <cfRule type="expression" dxfId="980" priority="23">
      <formula>H25&gt;0</formula>
    </cfRule>
    <cfRule type="expression" dxfId="979" priority="24">
      <formula>H25&lt;0</formula>
    </cfRule>
  </conditionalFormatting>
  <conditionalFormatting sqref="Q10">
    <cfRule type="expression" dxfId="978" priority="37">
      <formula>Q10&gt;0</formula>
    </cfRule>
    <cfRule type="expression" dxfId="977" priority="38">
      <formula>Q10&lt;0</formula>
    </cfRule>
  </conditionalFormatting>
  <conditionalFormatting sqref="F25">
    <cfRule type="expression" dxfId="976" priority="25">
      <formula>F25&gt;0</formula>
    </cfRule>
    <cfRule type="expression" dxfId="975" priority="26">
      <formula>F25&lt;0</formula>
    </cfRule>
  </conditionalFormatting>
  <conditionalFormatting sqref="J65:K72">
    <cfRule type="expression" dxfId="974" priority="19">
      <formula>J65&gt;0</formula>
    </cfRule>
    <cfRule type="expression" dxfId="973" priority="20">
      <formula>J65&lt;0</formula>
    </cfRule>
  </conditionalFormatting>
  <conditionalFormatting sqref="F65:F83 F89">
    <cfRule type="expression" dxfId="972" priority="17">
      <formula>F65&gt;0</formula>
    </cfRule>
    <cfRule type="expression" dxfId="971" priority="18">
      <formula>F65&lt;0</formula>
    </cfRule>
  </conditionalFormatting>
  <conditionalFormatting sqref="H65:H83 H89">
    <cfRule type="expression" dxfId="970" priority="15">
      <formula>H65&gt;0</formula>
    </cfRule>
    <cfRule type="expression" dxfId="969" priority="16">
      <formula>H65&lt;0</formula>
    </cfRule>
  </conditionalFormatting>
  <conditionalFormatting sqref="J76:J78">
    <cfRule type="expression" dxfId="968" priority="13">
      <formula>J76&gt;0</formula>
    </cfRule>
    <cfRule type="expression" dxfId="967" priority="14">
      <formula>J76&lt;0</formula>
    </cfRule>
  </conditionalFormatting>
  <conditionalFormatting sqref="K76:K78">
    <cfRule type="expression" dxfId="966" priority="11">
      <formula>K76&gt;0</formula>
    </cfRule>
    <cfRule type="expression" dxfId="965" priority="12">
      <formula>K76&lt;0</formula>
    </cfRule>
  </conditionalFormatting>
  <conditionalFormatting sqref="L65:L78">
    <cfRule type="expression" dxfId="964" priority="9">
      <formula>L65&gt;0</formula>
    </cfRule>
    <cfRule type="expression" dxfId="963" priority="10">
      <formula>L65&lt;0</formula>
    </cfRule>
  </conditionalFormatting>
  <conditionalFormatting sqref="F84:F88">
    <cfRule type="expression" dxfId="962" priority="7">
      <formula>F84&gt;0</formula>
    </cfRule>
    <cfRule type="expression" dxfId="961" priority="8">
      <formula>F84&lt;0</formula>
    </cfRule>
  </conditionalFormatting>
  <conditionalFormatting sqref="H84:H88">
    <cfRule type="expression" dxfId="960" priority="5">
      <formula>H84&gt;0</formula>
    </cfRule>
    <cfRule type="expression" dxfId="959" priority="6">
      <formula>H84&lt;0</formula>
    </cfRule>
  </conditionalFormatting>
  <conditionalFormatting sqref="M65:M78">
    <cfRule type="expression" dxfId="958" priority="3">
      <formula>M65&gt;0</formula>
    </cfRule>
    <cfRule type="expression" dxfId="957" priority="4">
      <formula>M65&lt;0</formula>
    </cfRule>
  </conditionalFormatting>
  <conditionalFormatting sqref="M26:M31">
    <cfRule type="expression" dxfId="956" priority="1">
      <formula>M26&gt;0</formula>
    </cfRule>
    <cfRule type="expression" dxfId="95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373</v>
      </c>
      <c r="AJ2">
        <f>$Q$2*$Q$4</f>
        <v>6165</v>
      </c>
      <c r="AK2">
        <f ca="1">AJ2*EXP(-$X$2 * AI2/365.25)</f>
        <v>18574.765159631534</v>
      </c>
      <c r="AM2" s="2">
        <f>Q10</f>
        <v>0</v>
      </c>
      <c r="AO2">
        <f ca="1" xml:space="preserve"> (SUM(AB:AB) - SUM(AE:AE) - SUM(AH:AH) - SUM(AK:AK))/SUM(AB:AB)</f>
        <v>-1.0851707681167164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373</v>
      </c>
      <c r="AJ3">
        <f t="shared" ref="AJ3:AJ17" si="11">$Q$2*$Q$4</f>
        <v>6165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20.55</v>
      </c>
      <c r="R4" s="425">
        <v>3.2099999999999997E-2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373</v>
      </c>
      <c r="AJ4">
        <f t="shared" si="11"/>
        <v>6165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6165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373</v>
      </c>
      <c r="AJ5">
        <f t="shared" si="11"/>
        <v>6165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373</v>
      </c>
      <c r="AJ6">
        <f t="shared" si="11"/>
        <v>6165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-2736.8899999999921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373</v>
      </c>
      <c r="AJ7">
        <f t="shared" si="11"/>
        <v>6165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-2736.8899999999921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373</v>
      </c>
      <c r="AJ8">
        <f t="shared" si="11"/>
        <v>6165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-0.30745044029975593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373</v>
      </c>
      <c r="AJ9">
        <f t="shared" si="11"/>
        <v>6165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373</v>
      </c>
      <c r="AJ10">
        <f t="shared" si="11"/>
        <v>6165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5.0608272506082727E-2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373</v>
      </c>
      <c r="AJ11">
        <f t="shared" si="11"/>
        <v>6165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373</v>
      </c>
      <c r="AJ12">
        <f t="shared" si="11"/>
        <v>6165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12.088235294117649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373</v>
      </c>
      <c r="AJ13">
        <f t="shared" si="11"/>
        <v>6165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373</v>
      </c>
      <c r="AJ14">
        <f t="shared" si="11"/>
        <v>6165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373</v>
      </c>
      <c r="AJ15">
        <f t="shared" si="11"/>
        <v>6165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373</v>
      </c>
      <c r="AJ16">
        <f t="shared" si="11"/>
        <v>6165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373</v>
      </c>
      <c r="AJ17">
        <f t="shared" si="11"/>
        <v>6165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22.605000000000004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22.399500000000003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22.194000000000003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21.988500000000002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21.783000000000001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21.577500000000001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21.372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21.166500000000003</v>
      </c>
      <c r="T26" s="709"/>
      <c r="W26" s="134"/>
    </row>
    <row r="27" spans="1:39" x14ac:dyDescent="0.25">
      <c r="O27" s="81">
        <v>1.02</v>
      </c>
      <c r="P27" s="81">
        <f t="shared" si="13"/>
        <v>20.961000000000002</v>
      </c>
      <c r="T27" s="1">
        <v>43342</v>
      </c>
      <c r="U27" t="s">
        <v>1259</v>
      </c>
      <c r="W27" s="134"/>
    </row>
    <row r="28" spans="1:39" x14ac:dyDescent="0.25">
      <c r="O28" s="81">
        <v>1.01</v>
      </c>
      <c r="P28" s="81">
        <f t="shared" si="13"/>
        <v>20.755500000000001</v>
      </c>
      <c r="U28" s="405" t="s">
        <v>1260</v>
      </c>
      <c r="W28" s="134"/>
    </row>
    <row r="29" spans="1:39" x14ac:dyDescent="0.25">
      <c r="O29" s="81">
        <v>1</v>
      </c>
      <c r="P29" s="81">
        <f t="shared" si="13"/>
        <v>20.55</v>
      </c>
      <c r="U29" t="s">
        <v>1261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20.3445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20.138999999999999</v>
      </c>
      <c r="T31" s="1">
        <v>43432</v>
      </c>
      <c r="U31" t="s">
        <v>1324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19.933499999999999</v>
      </c>
      <c r="U32" t="s">
        <v>1322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19.728000000000002</v>
      </c>
      <c r="U33" t="s">
        <v>1323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19.522500000000001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19.317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19.111500000000003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18.906000000000002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18.700500000000002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18.495000000000001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4" priority="31">
      <formula>F31&gt;0</formula>
    </cfRule>
    <cfRule type="expression" dxfId="953" priority="32">
      <formula>F31&lt;0</formula>
    </cfRule>
  </conditionalFormatting>
  <conditionalFormatting sqref="Q7">
    <cfRule type="expression" dxfId="952" priority="29">
      <formula>Q7&gt;0</formula>
    </cfRule>
    <cfRule type="expression" dxfId="951" priority="30">
      <formula>Q7&lt;0</formula>
    </cfRule>
  </conditionalFormatting>
  <conditionalFormatting sqref="Q8">
    <cfRule type="expression" dxfId="950" priority="27">
      <formula>Q8&gt;0</formula>
    </cfRule>
    <cfRule type="expression" dxfId="949" priority="28">
      <formula>Q8&lt;0</formula>
    </cfRule>
  </conditionalFormatting>
  <conditionalFormatting sqref="F111:F132">
    <cfRule type="expression" dxfId="948" priority="21">
      <formula>F111&gt;0</formula>
    </cfRule>
    <cfRule type="expression" dxfId="947" priority="22">
      <formula>F111&lt;0</formula>
    </cfRule>
  </conditionalFormatting>
  <conditionalFormatting sqref="H111:H132">
    <cfRule type="expression" dxfId="946" priority="19">
      <formula>H111&gt;0</formula>
    </cfRule>
    <cfRule type="expression" dxfId="945" priority="20">
      <formula>H111&lt;0</formula>
    </cfRule>
  </conditionalFormatting>
  <conditionalFormatting sqref="Q10">
    <cfRule type="expression" dxfId="944" priority="17">
      <formula>Q10&gt;0</formula>
    </cfRule>
    <cfRule type="expression" dxfId="943" priority="18">
      <formula>Q10&lt;0</formula>
    </cfRule>
  </conditionalFormatting>
  <conditionalFormatting sqref="J31:J44">
    <cfRule type="expression" dxfId="942" priority="15">
      <formula>J31&gt;0</formula>
    </cfRule>
    <cfRule type="expression" dxfId="941" priority="16">
      <formula>J31&lt;0</formula>
    </cfRule>
  </conditionalFormatting>
  <conditionalFormatting sqref="K31:K44">
    <cfRule type="expression" dxfId="940" priority="13">
      <formula>K31&gt;0</formula>
    </cfRule>
    <cfRule type="expression" dxfId="939" priority="14">
      <formula>K31&lt;0</formula>
    </cfRule>
  </conditionalFormatting>
  <conditionalFormatting sqref="L31:L44">
    <cfRule type="expression" dxfId="938" priority="11">
      <formula>L31&gt;0</formula>
    </cfRule>
    <cfRule type="expression" dxfId="937" priority="12">
      <formula>L31&lt;0</formula>
    </cfRule>
  </conditionalFormatting>
  <conditionalFormatting sqref="H66:H72 F66:F72">
    <cfRule type="expression" dxfId="936" priority="9">
      <formula>F66&gt;0</formula>
    </cfRule>
    <cfRule type="expression" dxfId="935" priority="10">
      <formula>F66&lt;0</formula>
    </cfRule>
  </conditionalFormatting>
  <conditionalFormatting sqref="H73:H76 F73:F76">
    <cfRule type="expression" dxfId="934" priority="7">
      <formula>F73&gt;0</formula>
    </cfRule>
    <cfRule type="expression" dxfId="933" priority="8">
      <formula>F73&lt;0</formula>
    </cfRule>
  </conditionalFormatting>
  <conditionalFormatting sqref="F83:F84 H83:H84">
    <cfRule type="expression" dxfId="932" priority="5">
      <formula>F83&gt;0</formula>
    </cfRule>
    <cfRule type="expression" dxfId="931" priority="6">
      <formula>F83&lt;0</formula>
    </cfRule>
  </conditionalFormatting>
  <conditionalFormatting sqref="F81:F82 H81:H82">
    <cfRule type="expression" dxfId="930" priority="3">
      <formula>F81&gt;0</formula>
    </cfRule>
    <cfRule type="expression" dxfId="929" priority="4">
      <formula>F81&lt;0</formula>
    </cfRule>
  </conditionalFormatting>
  <conditionalFormatting sqref="F79:F80 H79:H80">
    <cfRule type="expression" dxfId="928" priority="1">
      <formula>F79&gt;0</formula>
    </cfRule>
    <cfRule type="expression" dxfId="927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31.73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31.73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34.903000000000006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34.585700000000003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34.2684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33.951100000000004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33.633800000000001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33.316500000000005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32.999200000000002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32.681899999999999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32.364600000000003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32.0473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31.73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31.412700000000001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31.095400000000001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30.778099999999998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30.460799999999999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30.1435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29.8262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29.508900000000001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29.191600000000001</v>
      </c>
    </row>
    <row r="44" spans="1:32" x14ac:dyDescent="0.25">
      <c r="N44" s="4"/>
      <c r="O44" s="81">
        <v>0.91</v>
      </c>
      <c r="P44" s="81">
        <f t="shared" si="0"/>
        <v>28.874300000000002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28.557000000000002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6" priority="137">
      <formula>F30&gt;0</formula>
    </cfRule>
    <cfRule type="expression" dxfId="925" priority="138">
      <formula>F30&lt;0</formula>
    </cfRule>
  </conditionalFormatting>
  <conditionalFormatting sqref="H47:H58">
    <cfRule type="expression" dxfId="924" priority="129">
      <formula>H47&gt;0</formula>
    </cfRule>
    <cfRule type="expression" dxfId="923" priority="130">
      <formula>H47&lt;0</formula>
    </cfRule>
  </conditionalFormatting>
  <conditionalFormatting sqref="H59">
    <cfRule type="expression" dxfId="922" priority="119">
      <formula>H59&gt;0</formula>
    </cfRule>
    <cfRule type="expression" dxfId="921" priority="120">
      <formula>H59&lt;0</formula>
    </cfRule>
  </conditionalFormatting>
  <conditionalFormatting sqref="H60">
    <cfRule type="expression" dxfId="920" priority="115">
      <formula>H60&gt;0</formula>
    </cfRule>
    <cfRule type="expression" dxfId="919" priority="116">
      <formula>H60&lt;0</formula>
    </cfRule>
  </conditionalFormatting>
  <conditionalFormatting sqref="H61:H66">
    <cfRule type="expression" dxfId="918" priority="111">
      <formula>H61&gt;0</formula>
    </cfRule>
    <cfRule type="expression" dxfId="917" priority="112">
      <formula>H61&lt;0</formula>
    </cfRule>
  </conditionalFormatting>
  <conditionalFormatting sqref="Q8">
    <cfRule type="expression" dxfId="916" priority="95">
      <formula>Q8&gt;0</formula>
    </cfRule>
    <cfRule type="expression" dxfId="915" priority="96">
      <formula>Q8&lt;0</formula>
    </cfRule>
  </conditionalFormatting>
  <conditionalFormatting sqref="Q7">
    <cfRule type="expression" dxfId="914" priority="97">
      <formula>Q7&gt;0</formula>
    </cfRule>
    <cfRule type="expression" dxfId="913" priority="98">
      <formula>Q7&lt;0</formula>
    </cfRule>
  </conditionalFormatting>
  <conditionalFormatting sqref="F178 H178">
    <cfRule type="expression" dxfId="912" priority="93">
      <formula>F178&gt;0</formula>
    </cfRule>
    <cfRule type="expression" dxfId="911" priority="94">
      <formula>F178&lt;0</formula>
    </cfRule>
  </conditionalFormatting>
  <conditionalFormatting sqref="Q10">
    <cfRule type="expression" dxfId="910" priority="87">
      <formula>Q10&gt;0</formula>
    </cfRule>
    <cfRule type="expression" dxfId="909" priority="88">
      <formula>Q10&lt;0</formula>
    </cfRule>
  </conditionalFormatting>
  <conditionalFormatting sqref="Q9">
    <cfRule type="expression" dxfId="908" priority="81">
      <formula>Q9&gt;0</formula>
    </cfRule>
    <cfRule type="expression" dxfId="907" priority="82">
      <formula>Q9&lt;0</formula>
    </cfRule>
  </conditionalFormatting>
  <conditionalFormatting sqref="F201:F248">
    <cfRule type="expression" dxfId="906" priority="41">
      <formula>F201&gt;0</formula>
    </cfRule>
    <cfRule type="expression" dxfId="905" priority="42">
      <formula>F201&lt;0</formula>
    </cfRule>
  </conditionalFormatting>
  <conditionalFormatting sqref="H201:H248">
    <cfRule type="expression" dxfId="904" priority="39">
      <formula>H201&gt;0</formula>
    </cfRule>
    <cfRule type="expression" dxfId="903" priority="40">
      <formula>H201&lt;0</formula>
    </cfRule>
  </conditionalFormatting>
  <conditionalFormatting sqref="J208">
    <cfRule type="expression" dxfId="902" priority="37">
      <formula>J208&gt;0</formula>
    </cfRule>
    <cfRule type="expression" dxfId="901" priority="38">
      <formula>J208&lt;0</formula>
    </cfRule>
  </conditionalFormatting>
  <conditionalFormatting sqref="J214:J215">
    <cfRule type="expression" dxfId="900" priority="35">
      <formula>J214&gt;0</formula>
    </cfRule>
    <cfRule type="expression" dxfId="899" priority="36">
      <formula>J214&lt;0</formula>
    </cfRule>
  </conditionalFormatting>
  <conditionalFormatting sqref="J216">
    <cfRule type="expression" dxfId="898" priority="33">
      <formula>J216&gt;0</formula>
    </cfRule>
    <cfRule type="expression" dxfId="897" priority="34">
      <formula>J216&lt;0</formula>
    </cfRule>
  </conditionalFormatting>
  <conditionalFormatting sqref="J217:J219 J221:J224">
    <cfRule type="expression" dxfId="896" priority="31">
      <formula>J217&gt;0</formula>
    </cfRule>
    <cfRule type="expression" dxfId="895" priority="32">
      <formula>J217&lt;0</formula>
    </cfRule>
  </conditionalFormatting>
  <conditionalFormatting sqref="K208">
    <cfRule type="expression" dxfId="894" priority="29">
      <formula>K208&gt;0</formula>
    </cfRule>
    <cfRule type="expression" dxfId="893" priority="30">
      <formula>K208&lt;0</formula>
    </cfRule>
  </conditionalFormatting>
  <conditionalFormatting sqref="K214:K215">
    <cfRule type="expression" dxfId="892" priority="27">
      <formula>K214&gt;0</formula>
    </cfRule>
    <cfRule type="expression" dxfId="891" priority="28">
      <formula>K214&lt;0</formula>
    </cfRule>
  </conditionalFormatting>
  <conditionalFormatting sqref="K216">
    <cfRule type="expression" dxfId="890" priority="25">
      <formula>K216&gt;0</formula>
    </cfRule>
    <cfRule type="expression" dxfId="889" priority="26">
      <formula>K216&lt;0</formula>
    </cfRule>
  </conditionalFormatting>
  <conditionalFormatting sqref="K217:K224">
    <cfRule type="expression" dxfId="888" priority="23">
      <formula>K217&gt;0</formula>
    </cfRule>
    <cfRule type="expression" dxfId="887" priority="24">
      <formula>K217&lt;0</formula>
    </cfRule>
  </conditionalFormatting>
  <conditionalFormatting sqref="L208">
    <cfRule type="expression" dxfId="886" priority="21">
      <formula>L208&gt;0</formula>
    </cfRule>
    <cfRule type="expression" dxfId="885" priority="22">
      <formula>L208&lt;0</formula>
    </cfRule>
  </conditionalFormatting>
  <conditionalFormatting sqref="L214:L215">
    <cfRule type="expression" dxfId="884" priority="19">
      <formula>L214&gt;0</formula>
    </cfRule>
    <cfRule type="expression" dxfId="883" priority="20">
      <formula>L214&lt;0</formula>
    </cfRule>
  </conditionalFormatting>
  <conditionalFormatting sqref="L216">
    <cfRule type="expression" dxfId="882" priority="17">
      <formula>L216&gt;0</formula>
    </cfRule>
    <cfRule type="expression" dxfId="881" priority="18">
      <formula>L216&lt;0</formula>
    </cfRule>
  </conditionalFormatting>
  <conditionalFormatting sqref="L217:L224">
    <cfRule type="expression" dxfId="880" priority="15">
      <formula>L217&gt;0</formula>
    </cfRule>
    <cfRule type="expression" dxfId="879" priority="16">
      <formula>L217&lt;0</formula>
    </cfRule>
  </conditionalFormatting>
  <conditionalFormatting sqref="K225">
    <cfRule type="expression" dxfId="878" priority="13">
      <formula>K225&gt;0</formula>
    </cfRule>
    <cfRule type="expression" dxfId="877" priority="14">
      <formula>K225&lt;0</formula>
    </cfRule>
  </conditionalFormatting>
  <conditionalFormatting sqref="L225:L232">
    <cfRule type="expression" dxfId="876" priority="11">
      <formula>L225&gt;0</formula>
    </cfRule>
    <cfRule type="expression" dxfId="875" priority="12">
      <formula>L225&lt;0</formula>
    </cfRule>
  </conditionalFormatting>
  <conditionalFormatting sqref="K226">
    <cfRule type="expression" dxfId="874" priority="9">
      <formula>K226&gt;0</formula>
    </cfRule>
    <cfRule type="expression" dxfId="873" priority="10">
      <formula>K226&lt;0</formula>
    </cfRule>
  </conditionalFormatting>
  <conditionalFormatting sqref="K227">
    <cfRule type="expression" dxfId="872" priority="7">
      <formula>K227&gt;0</formula>
    </cfRule>
    <cfRule type="expression" dxfId="871" priority="8">
      <formula>K227&lt;0</formula>
    </cfRule>
  </conditionalFormatting>
  <conditionalFormatting sqref="K228:K248">
    <cfRule type="expression" dxfId="870" priority="5">
      <formula>K228&gt;0</formula>
    </cfRule>
    <cfRule type="expression" dxfId="869" priority="6">
      <formula>K228&lt;0</formula>
    </cfRule>
  </conditionalFormatting>
  <conditionalFormatting sqref="L233:L237">
    <cfRule type="expression" dxfId="868" priority="3">
      <formula>L233&gt;0</formula>
    </cfRule>
    <cfRule type="expression" dxfId="867" priority="4">
      <formula>L233&lt;0</formula>
    </cfRule>
  </conditionalFormatting>
  <conditionalFormatting sqref="L238:L243">
    <cfRule type="expression" dxfId="866" priority="1">
      <formula>L238&gt;0</formula>
    </cfRule>
    <cfRule type="expression" dxfId="86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40.36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40.36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44.396000000000001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43.992400000000004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43.588799999999999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43.185200000000002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42.781600000000005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42.378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41.974400000000003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41.570799999999998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41.167200000000001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40.763599999999997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40.36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39.956400000000002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39.552799999999998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39.1492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38.745599999999996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38.341999999999999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37.938399999999994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37.534800000000004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37.1312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36.727600000000002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36.323999999999998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4" priority="11">
      <formula>F27&gt;0</formula>
    </cfRule>
    <cfRule type="expression" dxfId="863" priority="12">
      <formula>F27&lt;0</formula>
    </cfRule>
  </conditionalFormatting>
  <conditionalFormatting sqref="H27:H29">
    <cfRule type="expression" dxfId="862" priority="9">
      <formula>H27&gt;0</formula>
    </cfRule>
    <cfRule type="expression" dxfId="861" priority="10">
      <formula>H27&lt;0</formula>
    </cfRule>
  </conditionalFormatting>
  <conditionalFormatting sqref="F23:F26">
    <cfRule type="expression" dxfId="860" priority="7">
      <formula>F23&gt;0</formula>
    </cfRule>
    <cfRule type="expression" dxfId="859" priority="8">
      <formula>F23&lt;0</formula>
    </cfRule>
  </conditionalFormatting>
  <conditionalFormatting sqref="H23:H26">
    <cfRule type="expression" dxfId="858" priority="5">
      <formula>H23&gt;0</formula>
    </cfRule>
    <cfRule type="expression" dxfId="857" priority="6">
      <formula>H23&lt;0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46.93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51.623000000000005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51.153700000000001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50.684400000000004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50.2151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49.745800000000003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49.276499999999999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48.807200000000002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48.337899999999998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47.868600000000001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47.399299999999997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46.93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46.460700000000003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45.991399999999999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45.522100000000002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45.052799999999998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44.583500000000001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44.114199999999997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43.6449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43.175600000000003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42.706299999999999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42.237000000000002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2" priority="7">
      <formula>F21&gt;0</formula>
    </cfRule>
    <cfRule type="expression" dxfId="851" priority="8">
      <formula>F21&lt;0</formula>
    </cfRule>
  </conditionalFormatting>
  <conditionalFormatting sqref="F22">
    <cfRule type="expression" dxfId="850" priority="5">
      <formula>F22&gt;0</formula>
    </cfRule>
    <cfRule type="expression" dxfId="849" priority="6">
      <formula>F22&lt;0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40.5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40.5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44.550000000000004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44.145000000000003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43.74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43.335000000000001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42.93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42.524999999999999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42.120000000000005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41.715000000000003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41.31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40.905000000000001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40.5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40.094999999999999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39.69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39.284999999999997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38.879999999999995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38.475000000000001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38.07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37.664999999999999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37.260000000000005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36.855000000000004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36.450000000000003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4" priority="17">
      <formula>F38&gt;0</formula>
    </cfRule>
    <cfRule type="expression" dxfId="843" priority="18">
      <formula>F38&lt;0</formula>
    </cfRule>
  </conditionalFormatting>
  <conditionalFormatting sqref="H38:H72">
    <cfRule type="expression" dxfId="842" priority="9">
      <formula>H38&gt;0</formula>
    </cfRule>
    <cfRule type="expression" dxfId="841" priority="10">
      <formula>H38&lt;0</formula>
    </cfRule>
  </conditionalFormatting>
  <conditionalFormatting sqref="F21:F37">
    <cfRule type="expression" dxfId="840" priority="7">
      <formula>F21&gt;0</formula>
    </cfRule>
    <cfRule type="expression" dxfId="839" priority="8">
      <formula>F21&lt;0</formula>
    </cfRule>
  </conditionalFormatting>
  <conditionalFormatting sqref="H21:H37">
    <cfRule type="expression" dxfId="838" priority="5">
      <formula>H21&gt;0</formula>
    </cfRule>
    <cfRule type="expression" dxfId="837" priority="6">
      <formula>H21&lt;0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conditionalFormatting sqref="Q7">
    <cfRule type="expression" dxfId="834" priority="3">
      <formula>Q7&gt;0</formula>
    </cfRule>
    <cfRule type="expression" dxfId="83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138.22999999999999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138.22999999999999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152.053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150.67070000000001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149.2884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147.90610000000001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146.52379999999999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145.14150000000001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143.75919999999999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142.37690000000001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140.99459999999999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139.6123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138.22999999999999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136.84769999999997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135.46539999999999</v>
      </c>
      <c r="Q59" s="81"/>
      <c r="R59"/>
    </row>
    <row r="60" spans="1:21" x14ac:dyDescent="0.25">
      <c r="O60" s="81">
        <v>0.97</v>
      </c>
      <c r="P60" s="81">
        <f t="shared" si="1"/>
        <v>134.08309999999997</v>
      </c>
      <c r="Q60" s="81"/>
      <c r="R60"/>
    </row>
    <row r="61" spans="1:21" x14ac:dyDescent="0.25">
      <c r="O61" s="81">
        <v>0.96</v>
      </c>
      <c r="P61" s="81">
        <f t="shared" si="1"/>
        <v>132.70079999999999</v>
      </c>
      <c r="Q61" s="81"/>
      <c r="R61"/>
    </row>
    <row r="62" spans="1:21" x14ac:dyDescent="0.25">
      <c r="O62" s="81">
        <v>0.95</v>
      </c>
      <c r="P62" s="81">
        <f t="shared" si="1"/>
        <v>131.31849999999997</v>
      </c>
      <c r="Q62" s="81"/>
      <c r="R62"/>
    </row>
    <row r="63" spans="1:21" x14ac:dyDescent="0.25">
      <c r="O63" s="81">
        <v>0.94</v>
      </c>
      <c r="P63" s="81">
        <f t="shared" si="1"/>
        <v>129.93619999999999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128.5539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127.1716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125.7893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124.407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2" priority="11">
      <formula>F24&gt;0</formula>
    </cfRule>
    <cfRule type="expression" dxfId="831" priority="12">
      <formula>F24&lt;0</formula>
    </cfRule>
  </conditionalFormatting>
  <conditionalFormatting sqref="H27:H30">
    <cfRule type="expression" dxfId="830" priority="9">
      <formula>H27&gt;0</formula>
    </cfRule>
    <cfRule type="expression" dxfId="829" priority="10">
      <formula>H27&lt;0</formula>
    </cfRule>
  </conditionalFormatting>
  <conditionalFormatting sqref="F25">
    <cfRule type="expression" dxfId="828" priority="7">
      <formula>F25&gt;0</formula>
    </cfRule>
    <cfRule type="expression" dxfId="827" priority="8">
      <formula>F25&lt;0</formula>
    </cfRule>
  </conditionalFormatting>
  <conditionalFormatting sqref="H24:H26">
    <cfRule type="expression" dxfId="826" priority="5">
      <formula>H24&gt;0</formula>
    </cfRule>
    <cfRule type="expression" dxfId="825" priority="6">
      <formula>H24&lt;0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42.39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42.39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46.629000000000005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46.205100000000002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45.781200000000005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45.357300000000002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44.933400000000006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44.509500000000003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44.085599999999999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43.661700000000003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43.2378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42.813900000000004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42.39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41.966099999999997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41.542200000000001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41.118299999999998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40.694400000000002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40.270499999999998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39.846599999999995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39.422700000000006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38.998800000000003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38.5749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38.151000000000003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0" priority="17">
      <formula>F28&gt;0</formula>
    </cfRule>
    <cfRule type="expression" dxfId="819" priority="18">
      <formula>F28&lt;0</formula>
    </cfRule>
  </conditionalFormatting>
  <conditionalFormatting sqref="F28 F33:F35">
    <cfRule type="expression" dxfId="818" priority="19">
      <formula>F28&gt;0</formula>
    </cfRule>
    <cfRule type="expression" dxfId="817" priority="20">
      <formula>F28&lt;0</formula>
    </cfRule>
  </conditionalFormatting>
  <conditionalFormatting sqref="H28 H33:H35">
    <cfRule type="expression" dxfId="816" priority="15">
      <formula>H28&gt;0</formula>
    </cfRule>
    <cfRule type="expression" dxfId="815" priority="16">
      <formula>H28&lt;0</formula>
    </cfRule>
  </conditionalFormatting>
  <conditionalFormatting sqref="F21:F27">
    <cfRule type="expression" dxfId="814" priority="13">
      <formula>F21&gt;0</formula>
    </cfRule>
    <cfRule type="expression" dxfId="813" priority="14">
      <formula>F21&lt;0</formula>
    </cfRule>
  </conditionalFormatting>
  <conditionalFormatting sqref="H21:H27">
    <cfRule type="expression" dxfId="812" priority="11">
      <formula>H21&gt;0</formula>
    </cfRule>
    <cfRule type="expression" dxfId="811" priority="12">
      <formula>H21&lt;0</formula>
    </cfRule>
  </conditionalFormatting>
  <conditionalFormatting sqref="Q8">
    <cfRule type="expression" dxfId="810" priority="7">
      <formula>Q8&gt;0</formula>
    </cfRule>
    <cfRule type="expression" dxfId="809" priority="8">
      <formula>Q8&lt;0</formula>
    </cfRule>
  </conditionalFormatting>
  <conditionalFormatting sqref="Q7">
    <cfRule type="expression" dxfId="808" priority="9">
      <formula>Q7&gt;0</formula>
    </cfRule>
    <cfRule type="expression" dxfId="807" priority="10">
      <formula>Q7&lt;0</formula>
    </cfRule>
  </conditionalFormatting>
  <conditionalFormatting sqref="F29:F32">
    <cfRule type="expression" dxfId="806" priority="5">
      <formula>F29&gt;0</formula>
    </cfRule>
    <cfRule type="expression" dxfId="805" priority="6">
      <formula>F29&lt;0</formula>
    </cfRule>
  </conditionalFormatting>
  <conditionalFormatting sqref="H29:H32">
    <cfRule type="expression" dxfId="804" priority="3">
      <formula>H29&gt;0</formula>
    </cfRule>
    <cfRule type="expression" dxfId="803" priority="4">
      <formula>H29&lt;0</formula>
    </cfRule>
  </conditionalFormatting>
  <conditionalFormatting sqref="M37">
    <cfRule type="expression" dxfId="802" priority="1">
      <formula>M37&gt;0</formula>
    </cfRule>
    <cfRule type="expression" dxfId="80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252.39</v>
      </c>
      <c r="R4" s="405">
        <v>3.3500000000000002E-2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5047.7999999999993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874.62000000000444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713.79000000000451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0.1646950514650416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19.414615384615384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277.62900000000002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275.10509999999999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272.58120000000002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270.0573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267.53339999999997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265.0095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262.48559999999998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259.96170000000001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257.43779999999998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254.91389999999998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252.39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249.86609999999999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247.34219999999999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244.81829999999999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242.29439999999997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239.77049999999997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237.24659999999997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234.7227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232.19880000000001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229.67490000000001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227.15099999999998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0" priority="51">
      <formula>F26&gt;0</formula>
    </cfRule>
    <cfRule type="expression" dxfId="799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8" priority="39">
      <formula>F22&gt;0</formula>
    </cfRule>
    <cfRule type="expression" dxfId="797" priority="40">
      <formula>F22&lt;0</formula>
    </cfRule>
  </conditionalFormatting>
  <conditionalFormatting sqref="H22:H25">
    <cfRule type="expression" dxfId="796" priority="37">
      <formula>H22&gt;0</formula>
    </cfRule>
    <cfRule type="expression" dxfId="795" priority="38">
      <formula>H22&lt;0</formula>
    </cfRule>
  </conditionalFormatting>
  <conditionalFormatting sqref="Q8">
    <cfRule type="expression" dxfId="794" priority="33">
      <formula>Q8&gt;0</formula>
    </cfRule>
    <cfRule type="expression" dxfId="793" priority="34">
      <formula>Q8&lt;0</formula>
    </cfRule>
  </conditionalFormatting>
  <conditionalFormatting sqref="Q7">
    <cfRule type="expression" dxfId="792" priority="35">
      <formula>Q7&gt;0</formula>
    </cfRule>
    <cfRule type="expression" dxfId="791" priority="36">
      <formula>Q7&lt;0</formula>
    </cfRule>
  </conditionalFormatting>
  <conditionalFormatting sqref="F74:F76">
    <cfRule type="expression" dxfId="790" priority="31">
      <formula>F74&gt;0</formula>
    </cfRule>
    <cfRule type="expression" dxfId="789" priority="32">
      <formula>F74&lt;0</formula>
    </cfRule>
  </conditionalFormatting>
  <conditionalFormatting sqref="F77:F84">
    <cfRule type="expression" dxfId="788" priority="27">
      <formula>F77&gt;0</formula>
    </cfRule>
    <cfRule type="expression" dxfId="787" priority="28">
      <formula>F77&lt;0</formula>
    </cfRule>
  </conditionalFormatting>
  <conditionalFormatting sqref="F77:F84">
    <cfRule type="expression" dxfId="786" priority="29">
      <formula>F77&gt;0</formula>
    </cfRule>
    <cfRule type="expression" dxfId="785" priority="30">
      <formula>F77&lt;0</formula>
    </cfRule>
  </conditionalFormatting>
  <conditionalFormatting sqref="H74:H84">
    <cfRule type="expression" dxfId="784" priority="25">
      <formula>H74&gt;0</formula>
    </cfRule>
    <cfRule type="expression" dxfId="783" priority="26">
      <formula>H74&lt;0</formula>
    </cfRule>
  </conditionalFormatting>
  <conditionalFormatting sqref="F70:F73">
    <cfRule type="expression" dxfId="782" priority="23">
      <formula>F70&gt;0</formula>
    </cfRule>
    <cfRule type="expression" dxfId="781" priority="24">
      <formula>F70&lt;0</formula>
    </cfRule>
  </conditionalFormatting>
  <conditionalFormatting sqref="H70:H73">
    <cfRule type="expression" dxfId="780" priority="21">
      <formula>H70&gt;0</formula>
    </cfRule>
    <cfRule type="expression" dxfId="779" priority="22">
      <formula>H70&lt;0</formula>
    </cfRule>
  </conditionalFormatting>
  <conditionalFormatting sqref="Q10">
    <cfRule type="expression" dxfId="778" priority="19">
      <formula>Q10&gt;0</formula>
    </cfRule>
    <cfRule type="expression" dxfId="777" priority="20">
      <formula>Q10&lt;0</formula>
    </cfRule>
  </conditionalFormatting>
  <conditionalFormatting sqref="H43 F43">
    <cfRule type="expression" dxfId="776" priority="15">
      <formula>F43&gt;0</formula>
    </cfRule>
    <cfRule type="expression" dxfId="775" priority="16">
      <formula>F43&lt;0</formula>
    </cfRule>
  </conditionalFormatting>
  <conditionalFormatting sqref="H37:H39 F37:F39">
    <cfRule type="expression" dxfId="774" priority="13">
      <formula>F37&gt;0</formula>
    </cfRule>
    <cfRule type="expression" dxfId="773" priority="14">
      <formula>F37&lt;0</formula>
    </cfRule>
  </conditionalFormatting>
  <conditionalFormatting sqref="H35:H36 F35:F36">
    <cfRule type="expression" dxfId="772" priority="11">
      <formula>F35&gt;0</formula>
    </cfRule>
    <cfRule type="expression" dxfId="771" priority="12">
      <formula>F35&lt;0</formula>
    </cfRule>
  </conditionalFormatting>
  <conditionalFormatting sqref="H41:H42 F41:F42 J40:J41">
    <cfRule type="expression" dxfId="770" priority="9">
      <formula>F40&gt;0</formula>
    </cfRule>
    <cfRule type="expression" dxfId="769" priority="10">
      <formula>F40&lt;0</formula>
    </cfRule>
  </conditionalFormatting>
  <conditionalFormatting sqref="H40 F40">
    <cfRule type="expression" dxfId="768" priority="7">
      <formula>F40&gt;0</formula>
    </cfRule>
    <cfRule type="expression" dxfId="767" priority="8">
      <formula>F40&lt;0</formula>
    </cfRule>
  </conditionalFormatting>
  <conditionalFormatting sqref="H45 F45 J44:J45">
    <cfRule type="expression" dxfId="766" priority="3">
      <formula>F44&gt;0</formula>
    </cfRule>
    <cfRule type="expression" dxfId="765" priority="4">
      <formula>F44&lt;0</formula>
    </cfRule>
  </conditionalFormatting>
  <conditionalFormatting sqref="H44 F44">
    <cfRule type="expression" dxfId="764" priority="1">
      <formula>F44&gt;0</formula>
    </cfRule>
    <cfRule type="expression" dxfId="763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67.02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67.02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73.722000000000008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73.0518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72.381600000000006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71.711399999999998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71.041200000000003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70.370999999999995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69.700800000000001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69.030599999999993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68.360399999999998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67.69019999999999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67.02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66.349800000000002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65.679599999999994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65.009399999999999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64.339199999999991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63.66899999999999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62.998799999999996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62.328600000000002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61.6584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60.988199999999999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60.317999999999998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2" priority="29">
      <formula>F40&gt;0</formula>
    </cfRule>
    <cfRule type="expression" dxfId="761" priority="30">
      <formula>F40&lt;0</formula>
    </cfRule>
  </conditionalFormatting>
  <conditionalFormatting sqref="F40:F45">
    <cfRule type="expression" dxfId="760" priority="31">
      <formula>F40&gt;0</formula>
    </cfRule>
    <cfRule type="expression" dxfId="759" priority="32">
      <formula>F40&lt;0</formula>
    </cfRule>
  </conditionalFormatting>
  <conditionalFormatting sqref="H40:H45">
    <cfRule type="expression" dxfId="758" priority="27">
      <formula>H40&gt;0</formula>
    </cfRule>
    <cfRule type="expression" dxfId="757" priority="28">
      <formula>H40&lt;0</formula>
    </cfRule>
  </conditionalFormatting>
  <conditionalFormatting sqref="F23:F39">
    <cfRule type="expression" dxfId="756" priority="13">
      <formula>F23&gt;0</formula>
    </cfRule>
    <cfRule type="expression" dxfId="755" priority="14">
      <formula>F23&lt;0</formula>
    </cfRule>
  </conditionalFormatting>
  <conditionalFormatting sqref="H23:H39">
    <cfRule type="expression" dxfId="754" priority="11">
      <formula>H23&gt;0</formula>
    </cfRule>
    <cfRule type="expression" dxfId="753" priority="12">
      <formula>H23&lt;0</formula>
    </cfRule>
  </conditionalFormatting>
  <conditionalFormatting sqref="Q7">
    <cfRule type="expression" dxfId="752" priority="9">
      <formula>Q7&gt;0</formula>
    </cfRule>
    <cfRule type="expression" dxfId="751" priority="10">
      <formula>Q7&lt;0</formula>
    </cfRule>
  </conditionalFormatting>
  <conditionalFormatting sqref="Q8">
    <cfRule type="expression" dxfId="750" priority="7">
      <formula>Q8&gt;0</formula>
    </cfRule>
    <cfRule type="expression" dxfId="749" priority="8">
      <formula>Q8&lt;0</formula>
    </cfRule>
  </conditionalFormatting>
  <conditionalFormatting sqref="Q10">
    <cfRule type="expression" dxfId="748" priority="1">
      <formula>Q10&gt;0</formula>
    </cfRule>
    <cfRule type="expression" dxfId="74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74.11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74.11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81.521000000000001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80.779900000000012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80.038800000000009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79.297700000000006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78.556600000000003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77.8155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77.074399999999997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76.333300000000008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75.592200000000005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74.851100000000002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74.11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73.368899999999996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72.627799999999993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71.88669999999999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71.145600000000002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70.404499999999999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69.663399999999996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68.922300000000007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68.181200000000004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67.440100000000001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66.698999999999998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6" priority="39">
      <formula>Q12&gt;0</formula>
    </cfRule>
    <cfRule type="expression" dxfId="74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4" priority="33">
      <formula>F25&gt;0</formula>
    </cfRule>
    <cfRule type="expression" dxfId="743" priority="34">
      <formula>F25&lt;0</formula>
    </cfRule>
  </conditionalFormatting>
  <conditionalFormatting sqref="F30">
    <cfRule type="expression" dxfId="742" priority="31">
      <formula>F30&gt;0</formula>
    </cfRule>
    <cfRule type="expression" dxfId="741" priority="32">
      <formula>F30&lt;0</formula>
    </cfRule>
  </conditionalFormatting>
  <conditionalFormatting sqref="F31">
    <cfRule type="expression" dxfId="740" priority="29">
      <formula>F31&gt;0</formula>
    </cfRule>
    <cfRule type="expression" dxfId="739" priority="30">
      <formula>F31&lt;0</formula>
    </cfRule>
  </conditionalFormatting>
  <conditionalFormatting sqref="F32:F34">
    <cfRule type="expression" dxfId="738" priority="27">
      <formula>F32&gt;0</formula>
    </cfRule>
    <cfRule type="expression" dxfId="737" priority="28">
      <formula>F32&lt;0</formula>
    </cfRule>
  </conditionalFormatting>
  <conditionalFormatting sqref="H25:H29">
    <cfRule type="expression" dxfId="736" priority="25">
      <formula>H25&gt;0</formula>
    </cfRule>
    <cfRule type="expression" dxfId="735" priority="26">
      <formula>H25&lt;0</formula>
    </cfRule>
  </conditionalFormatting>
  <conditionalFormatting sqref="H30">
    <cfRule type="expression" dxfId="734" priority="23">
      <formula>H30&gt;0</formula>
    </cfRule>
    <cfRule type="expression" dxfId="733" priority="24">
      <formula>H30&lt;0</formula>
    </cfRule>
  </conditionalFormatting>
  <conditionalFormatting sqref="H31">
    <cfRule type="expression" dxfId="732" priority="21">
      <formula>H31&gt;0</formula>
    </cfRule>
    <cfRule type="expression" dxfId="731" priority="22">
      <formula>H31&lt;0</formula>
    </cfRule>
  </conditionalFormatting>
  <conditionalFormatting sqref="H32:H34">
    <cfRule type="expression" dxfId="730" priority="19">
      <formula>H32&gt;0</formula>
    </cfRule>
    <cfRule type="expression" dxfId="729" priority="20">
      <formula>H32&lt;0</formula>
    </cfRule>
  </conditionalFormatting>
  <conditionalFormatting sqref="F35">
    <cfRule type="expression" dxfId="728" priority="17">
      <formula>F35&gt;0</formula>
    </cfRule>
    <cfRule type="expression" dxfId="727" priority="18">
      <formula>F35&lt;0</formula>
    </cfRule>
  </conditionalFormatting>
  <conditionalFormatting sqref="H35">
    <cfRule type="expression" dxfId="726" priority="15">
      <formula>H35&gt;0</formula>
    </cfRule>
    <cfRule type="expression" dxfId="725" priority="16">
      <formula>H35&lt;0</formula>
    </cfRule>
  </conditionalFormatting>
  <conditionalFormatting sqref="F36">
    <cfRule type="expression" dxfId="724" priority="13">
      <formula>F36&gt;0</formula>
    </cfRule>
    <cfRule type="expression" dxfId="723" priority="14">
      <formula>F36&lt;0</formula>
    </cfRule>
  </conditionalFormatting>
  <conditionalFormatting sqref="H36">
    <cfRule type="expression" dxfId="722" priority="11">
      <formula>H36&gt;0</formula>
    </cfRule>
    <cfRule type="expression" dxfId="721" priority="12">
      <formula>H36&lt;0</formula>
    </cfRule>
  </conditionalFormatting>
  <conditionalFormatting sqref="H23:H24">
    <cfRule type="expression" dxfId="720" priority="5">
      <formula>H23&gt;0</formula>
    </cfRule>
    <cfRule type="expression" dxfId="719" priority="6">
      <formula>H23&lt;0</formula>
    </cfRule>
  </conditionalFormatting>
  <conditionalFormatting sqref="F23:F24">
    <cfRule type="expression" dxfId="718" priority="7">
      <formula>F23&gt;0</formula>
    </cfRule>
    <cfRule type="expression" dxfId="717" priority="8">
      <formula>F23&lt;0</formula>
    </cfRule>
  </conditionalFormatting>
  <conditionalFormatting sqref="Q7">
    <cfRule type="expression" dxfId="716" priority="3">
      <formula>Q7&gt;0</formula>
    </cfRule>
    <cfRule type="expression" dxfId="715" priority="4">
      <formula>Q7&lt;0</formula>
    </cfRule>
  </conditionalFormatting>
  <conditionalFormatting sqref="Q8">
    <cfRule type="expression" dxfId="714" priority="1">
      <formula>Q8&gt;0</formula>
    </cfRule>
    <cfRule type="expression" dxfId="71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47.95</v>
      </c>
      <c r="R4" s="405">
        <v>2.9600000000000001E-2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5754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1971.8999999999978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367.31999999999607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6.8190425271223792E-2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3.5870698644421273E-2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1355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10.608407079646019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52.745000000000005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52.26550000000001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51.786000000000008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51.306500000000007</v>
      </c>
      <c r="W20" s="2"/>
      <c r="X20" s="134"/>
    </row>
    <row r="21" spans="1:33" x14ac:dyDescent="0.25">
      <c r="P21" s="81">
        <v>1.06</v>
      </c>
      <c r="Q21" s="81">
        <f t="shared" si="2"/>
        <v>50.827000000000005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50.347500000000004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49.868000000000002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49.388500000000008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48.909000000000006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48.429500000000004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47.95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47.470500000000001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46.991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46.511499999999998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46.032000000000004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45.552500000000002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45.073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44.593500000000006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44.114000000000004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43.634500000000003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43.155000000000001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1237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2" priority="77">
      <formula>J8&gt;0</formula>
    </cfRule>
    <cfRule type="expression" dxfId="711" priority="78">
      <formula>J8&lt;0</formula>
    </cfRule>
  </conditionalFormatting>
  <conditionalFormatting sqref="Q7">
    <cfRule type="expression" dxfId="710" priority="79">
      <formula>Q7&gt;0</formula>
    </cfRule>
    <cfRule type="expression" dxfId="709" priority="80">
      <formula>Q7&lt;0</formula>
    </cfRule>
  </conditionalFormatting>
  <conditionalFormatting sqref="M66">
    <cfRule type="expression" dxfId="708" priority="67">
      <formula>M66&gt;0</formula>
    </cfRule>
    <cfRule type="expression" dxfId="707" priority="68">
      <formula>M66&lt;0</formula>
    </cfRule>
  </conditionalFormatting>
  <conditionalFormatting sqref="M66">
    <cfRule type="expression" dxfId="706" priority="69">
      <formula>M66&gt;0</formula>
    </cfRule>
    <cfRule type="expression" dxfId="705" priority="70">
      <formula>M66&lt;0</formula>
    </cfRule>
  </conditionalFormatting>
  <conditionalFormatting sqref="F24:F58">
    <cfRule type="expression" dxfId="704" priority="55">
      <formula>F24&gt;0</formula>
    </cfRule>
    <cfRule type="expression" dxfId="703" priority="56">
      <formula>F24&lt;0</formula>
    </cfRule>
  </conditionalFormatting>
  <conditionalFormatting sqref="F24:F58">
    <cfRule type="expression" dxfId="702" priority="57">
      <formula>F24&gt;0</formula>
    </cfRule>
    <cfRule type="expression" dxfId="701" priority="58">
      <formula>F24&lt;0</formula>
    </cfRule>
  </conditionalFormatting>
  <conditionalFormatting sqref="H24:H58">
    <cfRule type="expression" dxfId="700" priority="53">
      <formula>H24&gt;0</formula>
    </cfRule>
    <cfRule type="expression" dxfId="699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8" priority="7">
      <formula>J59&gt;0</formula>
    </cfRule>
    <cfRule type="expression" dxfId="697" priority="8">
      <formula>J59&lt;0</formula>
    </cfRule>
  </conditionalFormatting>
  <conditionalFormatting sqref="F59:F61">
    <cfRule type="expression" dxfId="696" priority="3">
      <formula>F59&gt;0</formula>
    </cfRule>
    <cfRule type="expression" dxfId="695" priority="4">
      <formula>F59&lt;0</formula>
    </cfRule>
  </conditionalFormatting>
  <conditionalFormatting sqref="F59:F61">
    <cfRule type="expression" dxfId="694" priority="5">
      <formula>F59&gt;0</formula>
    </cfRule>
    <cfRule type="expression" dxfId="693" priority="6">
      <formula>F59&lt;0</formula>
    </cfRule>
  </conditionalFormatting>
  <conditionalFormatting sqref="H59">
    <cfRule type="expression" dxfId="692" priority="1">
      <formula>H59&gt;0</formula>
    </cfRule>
    <cfRule type="expression" dxfId="691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26.58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26.58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29.238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28.972200000000001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28.706399999999999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28.4406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28.174800000000001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27.908999999999999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27.6432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27.377399999999998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27.111599999999999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26.845799999999997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26.58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26.3142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26.048399999999997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25.782599999999999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25.516799999999996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25.250999999999998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24.985199999999995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24.7194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24.453599999999998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24.187799999999999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23.922000000000001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0" priority="66">
      <formula>F22&gt;0</formula>
    </cfRule>
    <cfRule type="expression" dxfId="6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8" priority="53">
      <formula>F41&gt;0</formula>
    </cfRule>
    <cfRule type="expression" dxfId="687" priority="54">
      <formula>F41&lt;0</formula>
    </cfRule>
  </conditionalFormatting>
  <conditionalFormatting sqref="F41">
    <cfRule type="expression" dxfId="686" priority="57">
      <formula>F41&gt;0</formula>
    </cfRule>
    <cfRule type="expression" dxfId="685" priority="58">
      <formula>F41&lt;0</formula>
    </cfRule>
  </conditionalFormatting>
  <conditionalFormatting sqref="H41">
    <cfRule type="expression" dxfId="684" priority="35">
      <formula>H41&gt;0</formula>
    </cfRule>
    <cfRule type="expression" dxfId="683" priority="36">
      <formula>H41&lt;0</formula>
    </cfRule>
  </conditionalFormatting>
  <conditionalFormatting sqref="F89:F95">
    <cfRule type="expression" dxfId="682" priority="29">
      <formula>F89&gt;0</formula>
    </cfRule>
    <cfRule type="expression" dxfId="681" priority="30">
      <formula>F89&lt;0</formula>
    </cfRule>
  </conditionalFormatting>
  <conditionalFormatting sqref="F96:F110">
    <cfRule type="expression" dxfId="680" priority="25">
      <formula>F96&gt;0</formula>
    </cfRule>
    <cfRule type="expression" dxfId="679" priority="26">
      <formula>F96&lt;0</formula>
    </cfRule>
  </conditionalFormatting>
  <conditionalFormatting sqref="F96:F110">
    <cfRule type="expression" dxfId="678" priority="27">
      <formula>F96&gt;0</formula>
    </cfRule>
    <cfRule type="expression" dxfId="677" priority="28">
      <formula>F96&lt;0</formula>
    </cfRule>
  </conditionalFormatting>
  <conditionalFormatting sqref="H89:H100">
    <cfRule type="expression" dxfId="676" priority="23">
      <formula>H89&gt;0</formula>
    </cfRule>
    <cfRule type="expression" dxfId="675" priority="24">
      <formula>H89&lt;0</formula>
    </cfRule>
  </conditionalFormatting>
  <conditionalFormatting sqref="H101">
    <cfRule type="expression" dxfId="674" priority="21">
      <formula>H101&gt;0</formula>
    </cfRule>
    <cfRule type="expression" dxfId="673" priority="22">
      <formula>H101&lt;0</formula>
    </cfRule>
  </conditionalFormatting>
  <conditionalFormatting sqref="F111:F116">
    <cfRule type="expression" dxfId="672" priority="19">
      <formula>F111&gt;0</formula>
    </cfRule>
    <cfRule type="expression" dxfId="671" priority="20">
      <formula>F111&lt;0</formula>
    </cfRule>
  </conditionalFormatting>
  <conditionalFormatting sqref="H103:H116">
    <cfRule type="expression" dxfId="670" priority="17">
      <formula>H103&gt;0</formula>
    </cfRule>
    <cfRule type="expression" dxfId="669" priority="18">
      <formula>H103&lt;0</formula>
    </cfRule>
  </conditionalFormatting>
  <conditionalFormatting sqref="H102">
    <cfRule type="expression" dxfId="668" priority="15">
      <formula>H102&gt;0</formula>
    </cfRule>
    <cfRule type="expression" dxfId="667" priority="16">
      <formula>H102&lt;0</formula>
    </cfRule>
  </conditionalFormatting>
  <conditionalFormatting sqref="M42">
    <cfRule type="expression" dxfId="666" priority="13">
      <formula>M42&gt;0</formula>
    </cfRule>
    <cfRule type="expression" dxfId="665" priority="14">
      <formula>M42&lt;0</formula>
    </cfRule>
  </conditionalFormatting>
  <conditionalFormatting sqref="Q7">
    <cfRule type="expression" dxfId="664" priority="9">
      <formula>Q7&gt;0</formula>
    </cfRule>
    <cfRule type="expression" dxfId="663" priority="10">
      <formula>Q7&lt;0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F117:F130 H117:H130">
    <cfRule type="expression" dxfId="660" priority="1">
      <formula>F117&gt;0</formula>
    </cfRule>
    <cfRule type="expression" dxfId="6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43.51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43.51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47.861000000000004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47.425899999999999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46.9908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46.555700000000002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46.120600000000003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45.685499999999998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45.250399999999999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44.815300000000001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44.380200000000002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43.945099999999996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43.51</v>
      </c>
      <c r="W39" s="134"/>
    </row>
    <row r="40" spans="1:23" x14ac:dyDescent="0.25">
      <c r="O40" s="81">
        <v>0.99</v>
      </c>
      <c r="P40" s="81">
        <f t="shared" si="0"/>
        <v>43.0749</v>
      </c>
      <c r="W40" s="134"/>
    </row>
    <row r="41" spans="1:23" x14ac:dyDescent="0.25">
      <c r="O41" s="81">
        <v>0.98</v>
      </c>
      <c r="P41" s="81">
        <f t="shared" si="0"/>
        <v>42.639799999999994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42.204699999999995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41.769599999999997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41.334499999999998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40.899399999999993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40.464300000000001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40.029200000000003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39.594099999999997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39.158999999999999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8" priority="84">
      <formula>F7&gt;0</formula>
    </cfRule>
    <cfRule type="expression" dxfId="657" priority="85">
      <formula>F7&lt;0</formula>
    </cfRule>
  </conditionalFormatting>
  <conditionalFormatting sqref="Q8">
    <cfRule type="expression" dxfId="656" priority="82">
      <formula>Q8&gt;0</formula>
    </cfRule>
    <cfRule type="expression" dxfId="655" priority="83">
      <formula>Q8&lt;0</formula>
    </cfRule>
  </conditionalFormatting>
  <conditionalFormatting sqref="F29:F36">
    <cfRule type="expression" dxfId="654" priority="62">
      <formula>F29&gt;0</formula>
    </cfRule>
    <cfRule type="expression" dxfId="653" priority="63">
      <formula>F29&lt;0</formula>
    </cfRule>
  </conditionalFormatting>
  <conditionalFormatting sqref="J32:J38">
    <cfRule type="expression" dxfId="652" priority="57">
      <formula>J32&gt;0</formula>
    </cfRule>
    <cfRule type="expression" dxfId="651" priority="58">
      <formula>J32&lt;0</formula>
    </cfRule>
  </conditionalFormatting>
  <conditionalFormatting sqref="M42">
    <cfRule type="expression" dxfId="650" priority="55">
      <formula>M42&gt;0</formula>
    </cfRule>
    <cfRule type="expression" dxfId="649" priority="56">
      <formula>M42&lt;0</formula>
    </cfRule>
  </conditionalFormatting>
  <conditionalFormatting sqref="F98:F134 H98:H134 H137:H142 F137:F142 F144:F153 H144:H153">
    <cfRule type="expression" dxfId="648" priority="53">
      <formula>F98&gt;0</formula>
    </cfRule>
    <cfRule type="expression" dxfId="647" priority="54">
      <formula>F98&lt;0</formula>
    </cfRule>
  </conditionalFormatting>
  <conditionalFormatting sqref="F90:F97">
    <cfRule type="expression" dxfId="646" priority="51">
      <formula>F90&gt;0</formula>
    </cfRule>
    <cfRule type="expression" dxfId="645" priority="52">
      <formula>F90&lt;0</formula>
    </cfRule>
  </conditionalFormatting>
  <conditionalFormatting sqref="H90:H97">
    <cfRule type="expression" dxfId="644" priority="49">
      <formula>H90&gt;0</formula>
    </cfRule>
    <cfRule type="expression" dxfId="643" priority="50">
      <formula>H90&lt;0</formula>
    </cfRule>
  </conditionalFormatting>
  <conditionalFormatting sqref="F135:F136 H135:H136">
    <cfRule type="expression" dxfId="642" priority="47">
      <formula>F135&gt;0</formula>
    </cfRule>
    <cfRule type="expression" dxfId="641" priority="48">
      <formula>F135&lt;0</formula>
    </cfRule>
  </conditionalFormatting>
  <conditionalFormatting sqref="H143 F143">
    <cfRule type="expression" dxfId="640" priority="45">
      <formula>F143&gt;0</formula>
    </cfRule>
    <cfRule type="expression" dxfId="639" priority="46">
      <formula>F143&lt;0</formula>
    </cfRule>
  </conditionalFormatting>
  <conditionalFormatting sqref="F154:F161">
    <cfRule type="expression" dxfId="638" priority="31">
      <formula>F154&gt;0</formula>
    </cfRule>
    <cfRule type="expression" dxfId="637" priority="32">
      <formula>F154&lt;0</formula>
    </cfRule>
  </conditionalFormatting>
  <conditionalFormatting sqref="H154:H161">
    <cfRule type="expression" dxfId="636" priority="29">
      <formula>H154&gt;0</formula>
    </cfRule>
    <cfRule type="expression" dxfId="635" priority="30">
      <formula>H154&lt;0</formula>
    </cfRule>
  </conditionalFormatting>
  <conditionalFormatting sqref="Q10">
    <cfRule type="expression" dxfId="634" priority="27">
      <formula>Q10&gt;0</formula>
    </cfRule>
    <cfRule type="expression" dxfId="633" priority="28">
      <formula>Q10&lt;0</formula>
    </cfRule>
  </conditionalFormatting>
  <conditionalFormatting sqref="F37:F38">
    <cfRule type="expression" dxfId="632" priority="25">
      <formula>F37&gt;0</formula>
    </cfRule>
    <cfRule type="expression" dxfId="631" priority="26">
      <formula>F37&lt;0</formula>
    </cfRule>
  </conditionalFormatting>
  <conditionalFormatting sqref="H37:H38">
    <cfRule type="expression" dxfId="630" priority="23">
      <formula>H37&gt;0</formula>
    </cfRule>
    <cfRule type="expression" dxfId="629" priority="24">
      <formula>H37&lt;0</formula>
    </cfRule>
  </conditionalFormatting>
  <conditionalFormatting sqref="F167">
    <cfRule type="expression" dxfId="628" priority="21">
      <formula>F167&gt;0</formula>
    </cfRule>
    <cfRule type="expression" dxfId="627" priority="22">
      <formula>F167&lt;0</formula>
    </cfRule>
  </conditionalFormatting>
  <conditionalFormatting sqref="F168:F179">
    <cfRule type="expression" dxfId="626" priority="19">
      <formula>F168&gt;0</formula>
    </cfRule>
    <cfRule type="expression" dxfId="625" priority="20">
      <formula>F168&lt;0</formula>
    </cfRule>
  </conditionalFormatting>
  <conditionalFormatting sqref="H167:H179">
    <cfRule type="expression" dxfId="624" priority="17">
      <formula>H167&gt;0</formula>
    </cfRule>
    <cfRule type="expression" dxfId="623" priority="18">
      <formula>H167&lt;0</formula>
    </cfRule>
  </conditionalFormatting>
  <conditionalFormatting sqref="J175:J197 J201">
    <cfRule type="expression" dxfId="622" priority="15">
      <formula>J175&gt;0</formula>
    </cfRule>
    <cfRule type="expression" dxfId="621" priority="16">
      <formula>J175&lt;0</formula>
    </cfRule>
  </conditionalFormatting>
  <conditionalFormatting sqref="F180:F197 F201">
    <cfRule type="expression" dxfId="620" priority="13">
      <formula>F180&gt;0</formula>
    </cfRule>
    <cfRule type="expression" dxfId="619" priority="14">
      <formula>F180&lt;0</formula>
    </cfRule>
  </conditionalFormatting>
  <conditionalFormatting sqref="H180:H197 H201">
    <cfRule type="expression" dxfId="618" priority="11">
      <formula>H180&gt;0</formula>
    </cfRule>
    <cfRule type="expression" dxfId="617" priority="12">
      <formula>H180&lt;0</formula>
    </cfRule>
  </conditionalFormatting>
  <conditionalFormatting sqref="I32:J35">
    <cfRule type="expression" dxfId="616" priority="9">
      <formula>I32&gt;0</formula>
    </cfRule>
    <cfRule type="expression" dxfId="615" priority="10">
      <formula>I32&lt;0</formula>
    </cfRule>
  </conditionalFormatting>
  <conditionalFormatting sqref="F198:F200">
    <cfRule type="expression" dxfId="614" priority="7">
      <formula>F198&gt;0</formula>
    </cfRule>
    <cfRule type="expression" dxfId="613" priority="8">
      <formula>F198&lt;0</formula>
    </cfRule>
  </conditionalFormatting>
  <conditionalFormatting sqref="H198:H200">
    <cfRule type="expression" dxfId="612" priority="5">
      <formula>H198&gt;0</formula>
    </cfRule>
    <cfRule type="expression" dxfId="611" priority="6">
      <formula>H198&lt;0</formula>
    </cfRule>
  </conditionalFormatting>
  <conditionalFormatting sqref="J198:J200">
    <cfRule type="expression" dxfId="610" priority="3">
      <formula>J198&gt;0</formula>
    </cfRule>
    <cfRule type="expression" dxfId="609" priority="4">
      <formula>J198&lt;0</formula>
    </cfRule>
  </conditionalFormatting>
  <conditionalFormatting sqref="F202:F211 H202:H211 J202:J211">
    <cfRule type="expression" dxfId="608" priority="1">
      <formula>F202&gt;0</formula>
    </cfRule>
    <cfRule type="expression" dxfId="6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66.09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66.09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12.588571428571429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72.699000000000012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72.038100000000014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71.377200000000002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70.716300000000004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70.055400000000006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69.394500000000008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68.73360000000001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68.072700000000012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67.411799999999999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66.750900000000001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66.09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65.429100000000005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64.768200000000007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64.107299999999995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63.446400000000004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62.785499999999999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62.124600000000001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61.463700000000003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60.802800000000005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60.141900000000007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59.481000000000002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6" priority="80">
      <formula>Q7&gt;0</formula>
    </cfRule>
    <cfRule type="expression" dxfId="605" priority="81">
      <formula>Q7&lt;0</formula>
    </cfRule>
  </conditionalFormatting>
  <conditionalFormatting sqref="Q8">
    <cfRule type="expression" dxfId="604" priority="78">
      <formula>Q8&gt;0</formula>
    </cfRule>
    <cfRule type="expression" dxfId="603" priority="79">
      <formula>Q8&lt;0</formula>
    </cfRule>
  </conditionalFormatting>
  <conditionalFormatting sqref="F29:F43">
    <cfRule type="expression" dxfId="602" priority="62">
      <formula>F29&gt;0</formula>
    </cfRule>
    <cfRule type="expression" dxfId="601" priority="63">
      <formula>F29&lt;0</formula>
    </cfRule>
  </conditionalFormatting>
  <conditionalFormatting sqref="H45 H47:H48 H50:H51 H53 H29:H43">
    <cfRule type="expression" dxfId="600" priority="60">
      <formula>H29&gt;0</formula>
    </cfRule>
    <cfRule type="expression" dxfId="599" priority="61">
      <formula>H29&lt;0</formula>
    </cfRule>
  </conditionalFormatting>
  <conditionalFormatting sqref="J35">
    <cfRule type="expression" dxfId="598" priority="56">
      <formula>J35&gt;0</formula>
    </cfRule>
    <cfRule type="expression" dxfId="597" priority="57">
      <formula>J35&lt;0</formula>
    </cfRule>
  </conditionalFormatting>
  <conditionalFormatting sqref="J36:J37">
    <cfRule type="expression" dxfId="596" priority="54">
      <formula>J36&gt;0</formula>
    </cfRule>
    <cfRule type="expression" dxfId="595" priority="55">
      <formula>J36&lt;0</formula>
    </cfRule>
  </conditionalFormatting>
  <conditionalFormatting sqref="J38:J45 J48 J51">
    <cfRule type="expression" dxfId="594" priority="52">
      <formula>J38&gt;0</formula>
    </cfRule>
    <cfRule type="expression" dxfId="59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2" priority="49">
      <formula>M59&gt;0</formula>
    </cfRule>
    <cfRule type="expression" dxfId="591" priority="50">
      <formula>M59&lt;0</formula>
    </cfRule>
  </conditionalFormatting>
  <conditionalFormatting sqref="Q10">
    <cfRule type="expression" dxfId="590" priority="47">
      <formula>Q10&gt;0</formula>
    </cfRule>
    <cfRule type="expression" dxfId="589" priority="48">
      <formula>Q10&lt;0</formula>
    </cfRule>
  </conditionalFormatting>
  <conditionalFormatting sqref="F84:F103">
    <cfRule type="expression" dxfId="588" priority="45">
      <formula>F84&gt;0</formula>
    </cfRule>
    <cfRule type="expression" dxfId="587" priority="46">
      <formula>F84&lt;0</formula>
    </cfRule>
  </conditionalFormatting>
  <conditionalFormatting sqref="H107 H84:H103">
    <cfRule type="expression" dxfId="586" priority="43">
      <formula>H84&gt;0</formula>
    </cfRule>
    <cfRule type="expression" dxfId="585" priority="44">
      <formula>H84&lt;0</formula>
    </cfRule>
  </conditionalFormatting>
  <conditionalFormatting sqref="J89">
    <cfRule type="expression" dxfId="584" priority="41">
      <formula>J89&gt;0</formula>
    </cfRule>
    <cfRule type="expression" dxfId="583" priority="42">
      <formula>J89&lt;0</formula>
    </cfRule>
  </conditionalFormatting>
  <conditionalFormatting sqref="J90:J95">
    <cfRule type="expression" dxfId="582" priority="39">
      <formula>J90&gt;0</formula>
    </cfRule>
    <cfRule type="expression" dxfId="581" priority="40">
      <formula>J90&lt;0</formula>
    </cfRule>
  </conditionalFormatting>
  <conditionalFormatting sqref="J96:J97">
    <cfRule type="expression" dxfId="580" priority="37">
      <formula>J96&gt;0</formula>
    </cfRule>
    <cfRule type="expression" dxfId="579" priority="38">
      <formula>J96&lt;0</formula>
    </cfRule>
  </conditionalFormatting>
  <conditionalFormatting sqref="J98:J104">
    <cfRule type="expression" dxfId="578" priority="35">
      <formula>J98&gt;0</formula>
    </cfRule>
    <cfRule type="expression" dxfId="577" priority="36">
      <formula>J98&lt;0</formula>
    </cfRule>
  </conditionalFormatting>
  <conditionalFormatting sqref="J25">
    <cfRule type="expression" dxfId="576" priority="31">
      <formula>J25&gt;0</formula>
    </cfRule>
    <cfRule type="expression" dxfId="575" priority="32">
      <formula>J25&lt;0</formula>
    </cfRule>
  </conditionalFormatting>
  <conditionalFormatting sqref="F105:F106">
    <cfRule type="expression" dxfId="574" priority="29">
      <formula>F105&gt;0</formula>
    </cfRule>
    <cfRule type="expression" dxfId="573" priority="30">
      <formula>F105&lt;0</formula>
    </cfRule>
  </conditionalFormatting>
  <conditionalFormatting sqref="H105:H106">
    <cfRule type="expression" dxfId="572" priority="27">
      <formula>H105&gt;0</formula>
    </cfRule>
    <cfRule type="expression" dxfId="571" priority="28">
      <formula>H105&lt;0</formula>
    </cfRule>
  </conditionalFormatting>
  <conditionalFormatting sqref="J105">
    <cfRule type="expression" dxfId="570" priority="25">
      <formula>J105&gt;0</formula>
    </cfRule>
    <cfRule type="expression" dxfId="569" priority="26">
      <formula>J105&lt;0</formula>
    </cfRule>
  </conditionalFormatting>
  <conditionalFormatting sqref="J106">
    <cfRule type="expression" dxfId="568" priority="23">
      <formula>J106&gt;0</formula>
    </cfRule>
    <cfRule type="expression" dxfId="567" priority="24">
      <formula>J106&lt;0</formula>
    </cfRule>
  </conditionalFormatting>
  <conditionalFormatting sqref="F24 F27:F28">
    <cfRule type="expression" dxfId="566" priority="21">
      <formula>F24&gt;0</formula>
    </cfRule>
    <cfRule type="expression" dxfId="565" priority="22">
      <formula>F24&lt;0</formula>
    </cfRule>
  </conditionalFormatting>
  <conditionalFormatting sqref="H24:H28">
    <cfRule type="expression" dxfId="564" priority="19">
      <formula>H24&gt;0</formula>
    </cfRule>
    <cfRule type="expression" dxfId="563" priority="20">
      <formula>H24&lt;0</formula>
    </cfRule>
  </conditionalFormatting>
  <conditionalFormatting sqref="J26:J34">
    <cfRule type="expression" dxfId="562" priority="17">
      <formula>J26&gt;0</formula>
    </cfRule>
    <cfRule type="expression" dxfId="561" priority="18">
      <formula>J26&lt;0</formula>
    </cfRule>
  </conditionalFormatting>
  <conditionalFormatting sqref="F113">
    <cfRule type="expression" dxfId="560" priority="15">
      <formula>F113&gt;0</formula>
    </cfRule>
    <cfRule type="expression" dxfId="559" priority="16">
      <formula>F113&lt;0</formula>
    </cfRule>
  </conditionalFormatting>
  <conditionalFormatting sqref="H113">
    <cfRule type="expression" dxfId="558" priority="13">
      <formula>H113&gt;0</formula>
    </cfRule>
    <cfRule type="expression" dxfId="557" priority="14">
      <formula>H113&lt;0</formula>
    </cfRule>
  </conditionalFormatting>
  <conditionalFormatting sqref="J109">
    <cfRule type="expression" dxfId="556" priority="11">
      <formula>J109&gt;0</formula>
    </cfRule>
    <cfRule type="expression" dxfId="555" priority="12">
      <formula>J109&lt;0</formula>
    </cfRule>
  </conditionalFormatting>
  <conditionalFormatting sqref="F108:F112">
    <cfRule type="expression" dxfId="554" priority="9">
      <formula>F108&gt;0</formula>
    </cfRule>
    <cfRule type="expression" dxfId="553" priority="10">
      <formula>F108&lt;0</formula>
    </cfRule>
  </conditionalFormatting>
  <conditionalFormatting sqref="H108:H112">
    <cfRule type="expression" dxfId="552" priority="7">
      <formula>H108&gt;0</formula>
    </cfRule>
    <cfRule type="expression" dxfId="551" priority="8">
      <formula>H108&lt;0</formula>
    </cfRule>
  </conditionalFormatting>
  <conditionalFormatting sqref="J110:J113">
    <cfRule type="expression" dxfId="550" priority="5">
      <formula>J110&gt;0</formula>
    </cfRule>
    <cfRule type="expression" dxfId="549" priority="6">
      <formula>J110&lt;0</formula>
    </cfRule>
  </conditionalFormatting>
  <conditionalFormatting sqref="F25:F26">
    <cfRule type="expression" dxfId="548" priority="3">
      <formula>F25&gt;0</formula>
    </cfRule>
    <cfRule type="expression" dxfId="547" priority="4">
      <formula>F25&lt;0</formula>
    </cfRule>
  </conditionalFormatting>
  <conditionalFormatting sqref="Q9">
    <cfRule type="expression" dxfId="546" priority="1">
      <formula>Q9&gt;0</formula>
    </cfRule>
    <cfRule type="expression" dxfId="54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19.16</v>
      </c>
      <c r="R4" s="180">
        <v>4.87E-2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5748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-3805.4500000000012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-3880.4700000000012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-0.40302041757413204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4.8016701461377875E-2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9.58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21.076000000000001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20.884400000000003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20.692800000000002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20.501200000000001</v>
      </c>
    </row>
    <row r="23" spans="1:21" x14ac:dyDescent="0.25">
      <c r="A23" s="886" t="s">
        <v>1220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20.3096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20.118000000000002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19.926400000000001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19.7348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19.543199999999999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19.351600000000001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19.16</v>
      </c>
    </row>
    <row r="30" spans="1:21" ht="15" customHeight="1" x14ac:dyDescent="0.25">
      <c r="A30" s="887" t="s">
        <v>1278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18.968399999999999</v>
      </c>
      <c r="T30" s="1">
        <v>43175</v>
      </c>
      <c r="U30" t="s">
        <v>1089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18.776800000000001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18.5852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18.393599999999999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18.201999999999998</v>
      </c>
    </row>
    <row r="35" spans="1:21" x14ac:dyDescent="0.25">
      <c r="O35" s="81">
        <v>0.94</v>
      </c>
      <c r="P35" s="81">
        <f t="shared" si="3"/>
        <v>18.010400000000001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17.8188</v>
      </c>
    </row>
    <row r="37" spans="1:21" x14ac:dyDescent="0.25">
      <c r="O37" s="81">
        <v>0.92</v>
      </c>
      <c r="P37" s="81">
        <f t="shared" si="3"/>
        <v>17.627200000000002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17.435600000000001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17.244</v>
      </c>
      <c r="U39" t="s">
        <v>1206</v>
      </c>
    </row>
    <row r="40" spans="1:21" x14ac:dyDescent="0.25">
      <c r="U40" t="s">
        <v>1217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1216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1221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1222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1226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1240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1313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1314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1308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37.92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37.92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41.712000000000003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41.332800000000006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40.953600000000002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40.574400000000004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40.195200000000007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39.816000000000003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39.436800000000005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39.057600000000001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38.678400000000003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38.299199999999999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37.92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37.540800000000004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37.1616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36.782400000000003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36.403199999999998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36.024000000000001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35.644799999999996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35.265600000000006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34.886400000000002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34.507200000000005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34.128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82.63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90.893000000000001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90.066699999999997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89.240399999999994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88.414100000000005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87.587800000000001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86.761499999999998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85.935199999999995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85.108899999999991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84.282600000000002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83.456299999999999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82.63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81.803699999999992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80.977399999999989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80.1511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79.324799999999996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78.498499999999993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77.672199999999989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76.8459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76.019599999999997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75.193299999999994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74.367000000000004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149.54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149.54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164.494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162.99860000000001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161.50319999999999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160.0078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158.51240000000001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157.017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155.52160000000001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154.02619999999999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152.5308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151.03539999999998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149.54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148.0446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146.54919999999998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145.0538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143.55839999999998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142.06299999999999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140.56759999999997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139.07220000000001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137.57679999999999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136.0814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134.58599999999998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254.28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254.28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279.70800000000003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277.16520000000003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274.62240000000003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272.07960000000003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269.53680000000003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266.99400000000003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264.45120000000003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261.90840000000003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259.36560000000003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256.82280000000003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254.28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251.7372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249.1944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246.6516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244.1088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241.566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239.02319999999997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236.4804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233.9376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231.3948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228.852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83.73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83.73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92.103000000000009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91.26570000000001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90.428400000000011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89.591100000000012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88.753800000000012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87.916500000000013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87.0792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86.241900000000001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85.404600000000002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84.567300000000003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83.73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82.892700000000005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82.055400000000006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81.218100000000007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80.380800000000008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79.543499999999995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78.706199999999995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77.868900000000011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77.031600000000012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76.194300000000013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75.356999999999999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1229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1228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44.92</v>
      </c>
      <c r="R4" s="422">
        <v>1.72E-2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4492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1707.4099999999999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650.67000000000189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0.16938664472982068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4.2386464826357967E-2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1207</v>
      </c>
    </row>
    <row r="13" spans="1:21" x14ac:dyDescent="0.25">
      <c r="H13" s="70"/>
      <c r="O13" s="11" t="s">
        <v>947</v>
      </c>
      <c r="Q13" s="2">
        <f>Q4/(4.85+4.95)*2</f>
        <v>9.1673469387755091</v>
      </c>
      <c r="U13" s="757" t="s">
        <v>1208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49.412000000000006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48.962800000000009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48.513600000000004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48.064400000000006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47.615200000000002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47.166000000000004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46.716800000000006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46.267600000000002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45.818400000000004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45.369199999999999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44.92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1288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44.470800000000004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44.021599999999999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43.572400000000002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43.123199999999997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42.673999999999999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42.224800000000002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41.775600000000004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41.326400000000007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40.877200000000002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40.428000000000004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49.9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49.9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2.4448897795591184E-2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9.0316742081447963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54.89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54.391000000000005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53.892000000000003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53.393000000000001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52.893999999999998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52.395000000000003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51.896000000000001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51.396999999999998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50.897999999999996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50.399000000000001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49.9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49.400999999999996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48.902000000000001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48.402999999999999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47.903999999999996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47.404999999999994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46.905999999999999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46.407000000000004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45.908000000000001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45.408999999999999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44.91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0" activePane="bottomLeft" state="frozen"/>
      <selection activeCell="A2" sqref="A2"/>
      <selection pane="bottomLeft" activeCell="U54" sqref="U54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17.369900000000001</v>
      </c>
      <c r="R4" s="424">
        <v>5.3400000000000003E-2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10421.94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373.57000000000153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88.599999999996726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8.5741880166525716E-3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72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947</v>
      </c>
      <c r="Q13" s="2">
        <f>Q4/2.45</f>
        <v>7.089755102040816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19.106890000000003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18.933191000000004</v>
      </c>
      <c r="U18" t="s">
        <v>1053</v>
      </c>
    </row>
    <row r="19" spans="1:21" x14ac:dyDescent="0.25">
      <c r="O19" s="81">
        <v>1.08</v>
      </c>
      <c r="P19" s="81">
        <f t="shared" si="2"/>
        <v>18.759492000000002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18.585793000000002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18.412094000000003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18.238395000000001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18.064696000000001</v>
      </c>
      <c r="T23" s="1">
        <v>43358</v>
      </c>
      <c r="U23" t="s">
        <v>1271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17.890997000000002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17.717298000000003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17.543599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17.369900000000001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17.196201000000002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17.022501999999999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16.848803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16.675104000000001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16.501405000000002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16.327705999999999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16.154007000000004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15.980308000000003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15.806609000000002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15.632910000000001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1251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120.61500000000001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119.51850000000002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118.42200000000001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117.32550000000002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116.22900000000001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115.13250000000001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114.03600000000002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112.93950000000001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111.843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110.74650000000001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108.5535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107.45700000000001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106.3605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105.264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104.1675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103.071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101.97450000000001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100.87800000000001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99.781500000000008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98.685000000000002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2.38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2.38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2.6179999999999999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2.5942000000000003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2.5704000000000002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2.5466000000000002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2.5228000000000002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2.4990000000000001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2.4752000000000001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2.4514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2.4276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2.4037999999999999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2.38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2.3561999999999999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2.3323999999999998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2.3085999999999998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2.2847999999999997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2.2609999999999997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2.2371999999999996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2.2134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2.1896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2.1657999999999999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2.1419999999999999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62.55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62.55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3.325339728217426E-2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9.6826625386996898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68.805000000000007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68.179500000000004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67.554000000000002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66.9285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66.302999999999997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65.677499999999995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65.051999999999992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64.426500000000004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63.800999999999995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63.1755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62.55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61.924499999999995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61.298999999999999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60.673499999999997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60.047999999999995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59.422499999999992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58.796999999999997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58.171500000000002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57.545999999999999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56.920499999999997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56.295000000000002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74.290000000000006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74.290000000000006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81.719000000000008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80.976100000000017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80.233200000000011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79.490300000000005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78.747400000000013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78.004500000000007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77.261600000000016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76.51870000000001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75.775800000000004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75.032900000000012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74.290000000000006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73.5471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72.804200000000009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72.061300000000003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71.318399999999997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70.575500000000005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69.832599999999999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69.089700000000008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68.346800000000002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67.60390000000001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66.861000000000004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1231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39.82</v>
      </c>
      <c r="R4" s="405">
        <v>2.0199999999999999E-2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11946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-1439.2199999999984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-1489.1699999999983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-0.11084117283220073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1225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4.9221496735308887E-2</v>
      </c>
      <c r="R11">
        <v>0.49</v>
      </c>
      <c r="V11" t="s">
        <v>1224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13.185430463576159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43.802000000000007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43.403800000000004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43.005600000000001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42.607400000000005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42.209200000000003</v>
      </c>
    </row>
    <row r="23" spans="1:16" x14ac:dyDescent="0.25">
      <c r="H23" s="70"/>
      <c r="O23" s="81">
        <v>1.05</v>
      </c>
      <c r="P23" s="81">
        <f t="shared" si="3"/>
        <v>41.811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41.412800000000004</v>
      </c>
    </row>
    <row r="25" spans="1:16" x14ac:dyDescent="0.25">
      <c r="H25" s="70"/>
      <c r="O25" s="81">
        <v>1.03</v>
      </c>
      <c r="P25" s="81">
        <f t="shared" si="3"/>
        <v>41.014600000000002</v>
      </c>
    </row>
    <row r="26" spans="1:16" x14ac:dyDescent="0.25">
      <c r="H26" s="70"/>
      <c r="O26" s="81">
        <v>1.02</v>
      </c>
      <c r="P26" s="81">
        <f t="shared" si="3"/>
        <v>40.616399999999999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40.218200000000003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39.82</v>
      </c>
    </row>
    <row r="29" spans="1:16" x14ac:dyDescent="0.25">
      <c r="O29" s="81">
        <v>0.99</v>
      </c>
      <c r="P29" s="81">
        <f t="shared" si="3"/>
        <v>39.421799999999998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39.023600000000002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38.625399999999999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38.227199999999996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37.829000000000001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37.430799999999998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37.032600000000002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36.634399999999999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36.236200000000004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35.838000000000001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1243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1252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33.450000000000003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33.450000000000003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36.795000000000009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36.460500000000003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36.126000000000005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35.791500000000006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35.457000000000008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35.122500000000002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34.788000000000004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34.453500000000005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34.119000000000007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33.784500000000001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33.450000000000003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33.115500000000004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32.780999999999999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32.4465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32.112000000000002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31.7775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31.443000000000001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31.108500000000003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30.774000000000004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30.439500000000002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30.105000000000004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223.79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223.79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246.16900000000001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243.93110000000001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241.69320000000002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239.45529999999999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237.2174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234.9795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232.74160000000001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230.50370000000001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228.26579999999998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226.02789999999999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223.79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221.5521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219.3142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217.07629999999997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214.83839999999998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212.60049999999998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210.36259999999999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208.12469999999999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205.88679999999999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203.6489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201.411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37.32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37.32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41.052000000000007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40.678800000000003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40.305600000000005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39.932400000000001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39.559200000000004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39.186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38.812800000000003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38.439599999999999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38.066400000000002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37.693199999999997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37.32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36.946800000000003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36.573599999999999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36.200400000000002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35.827199999999998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35.454000000000001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35.080799999999996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34.707599999999999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34.334400000000002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33.961199999999998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33.588000000000001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106.48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106.48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117.12800000000001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116.06320000000001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114.99840000000002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113.93360000000001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112.86880000000001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111.804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110.73920000000001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109.67440000000001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108.6096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107.54480000000001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106.48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105.4152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104.35040000000001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103.2856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102.2208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101.15600000000001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100.0912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99.02640000000001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97.961600000000004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96.896800000000013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95.832000000000008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249.12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249.12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274.03200000000004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271.54080000000005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269.0496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266.55840000000001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264.06720000000001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261.57600000000002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259.08480000000003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256.59360000000004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254.10240000000002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251.6112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249.12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246.62880000000001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244.13759999999999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241.6464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239.15520000000001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236.66399999999999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234.1728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231.6816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229.19040000000001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226.69920000000002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224.208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2019-01-07T04:28:28Z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