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firstSheet="1" activeTab="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20" l="1"/>
  <c r="G28" i="120"/>
  <c r="H28" i="120"/>
  <c r="F41" i="53"/>
  <c r="H41" i="53"/>
  <c r="G41" i="53"/>
  <c r="F60" i="45"/>
  <c r="J60" i="45" s="1"/>
  <c r="G60" i="45"/>
  <c r="H60" i="45"/>
  <c r="J54" i="74"/>
  <c r="J55" i="74"/>
  <c r="J56" i="74"/>
  <c r="J57" i="74"/>
  <c r="F57" i="74"/>
  <c r="G57" i="74"/>
  <c r="H57" i="74"/>
  <c r="F43" i="108"/>
  <c r="H43" i="108"/>
  <c r="G43" i="108"/>
  <c r="F55" i="105"/>
  <c r="H55" i="105"/>
  <c r="G55" i="105"/>
  <c r="F149" i="58"/>
  <c r="K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19" i="126"/>
  <c r="C85" i="126"/>
  <c r="F19" i="126"/>
  <c r="H19" i="126"/>
  <c r="M85" i="126"/>
  <c r="K85" i="126"/>
  <c r="K19" i="126"/>
  <c r="F85" i="126"/>
  <c r="H85" i="126"/>
  <c r="C19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F19" i="125"/>
  <c r="F85" i="125"/>
  <c r="H19" i="125"/>
  <c r="K85" i="125"/>
  <c r="K19" i="125"/>
  <c r="C19" i="125"/>
  <c r="M19" i="125"/>
  <c r="M85" i="125"/>
  <c r="H85" i="125"/>
  <c r="C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F19" i="124"/>
  <c r="C85" i="124"/>
  <c r="K85" i="123"/>
  <c r="H19" i="123"/>
  <c r="F85" i="123"/>
  <c r="C85" i="123"/>
  <c r="M19" i="123"/>
  <c r="M85" i="123"/>
  <c r="K19" i="123"/>
  <c r="K85" i="124"/>
  <c r="H19" i="124"/>
  <c r="M19" i="124"/>
  <c r="C19" i="123"/>
  <c r="F19" i="123"/>
  <c r="F85" i="124"/>
  <c r="H85" i="123"/>
  <c r="K19" i="124"/>
  <c r="M85" i="124"/>
  <c r="C19" i="124"/>
  <c r="H85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85" i="122"/>
  <c r="C85" i="122"/>
  <c r="H85" i="122"/>
  <c r="M19" i="122"/>
  <c r="K19" i="122"/>
  <c r="H19" i="122"/>
  <c r="M85" i="122"/>
  <c r="C19" i="122"/>
  <c r="F19" i="122"/>
  <c r="F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K85" i="121"/>
  <c r="F19" i="121"/>
  <c r="F85" i="121"/>
  <c r="C85" i="120"/>
  <c r="C19" i="120"/>
  <c r="K19" i="120"/>
  <c r="H19" i="120"/>
  <c r="C19" i="121"/>
  <c r="F85" i="120"/>
  <c r="C85" i="121"/>
  <c r="H19" i="121"/>
  <c r="M19" i="120"/>
  <c r="K19" i="121"/>
  <c r="F19" i="120"/>
  <c r="M19" i="121"/>
  <c r="H85" i="120"/>
  <c r="M85" i="120"/>
  <c r="K85" i="120"/>
  <c r="H85" i="121"/>
  <c r="M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M85" i="119"/>
  <c r="C19" i="119"/>
  <c r="M19" i="119"/>
  <c r="H19" i="119"/>
  <c r="F19" i="119"/>
  <c r="K85" i="119"/>
  <c r="K19" i="119"/>
  <c r="H85" i="119"/>
  <c r="F85" i="119"/>
  <c r="C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F85" i="118"/>
  <c r="K85" i="118"/>
  <c r="K19" i="118"/>
  <c r="C19" i="118"/>
  <c r="H85" i="118"/>
  <c r="C85" i="118"/>
  <c r="H19" i="118"/>
  <c r="M85" i="118"/>
  <c r="F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F19" i="116"/>
  <c r="M85" i="117"/>
  <c r="C19" i="116"/>
  <c r="K19" i="116"/>
  <c r="M19" i="117"/>
  <c r="H85" i="117"/>
  <c r="H19" i="117"/>
  <c r="C85" i="117"/>
  <c r="M19" i="116"/>
  <c r="F19" i="117"/>
  <c r="H85" i="116"/>
  <c r="M85" i="116"/>
  <c r="C19" i="117"/>
  <c r="H19" i="116"/>
  <c r="K19" i="117"/>
  <c r="K85" i="117"/>
  <c r="C85" i="116"/>
  <c r="F85" i="117"/>
  <c r="F85" i="116"/>
  <c r="K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H85" i="115"/>
  <c r="C85" i="115"/>
  <c r="M19" i="115"/>
  <c r="C19" i="115"/>
  <c r="F19" i="115"/>
  <c r="K85" i="115"/>
  <c r="M85" i="115"/>
  <c r="K19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85" i="114"/>
  <c r="F85" i="114"/>
  <c r="F19" i="114"/>
  <c r="H85" i="114"/>
  <c r="H19" i="114"/>
  <c r="C19" i="114"/>
  <c r="C85" i="114"/>
  <c r="K19" i="114"/>
  <c r="K85" i="114"/>
  <c r="M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19" i="113"/>
  <c r="M85" i="113"/>
  <c r="M19" i="113"/>
  <c r="K85" i="113"/>
  <c r="C19" i="112"/>
  <c r="C19" i="113"/>
  <c r="F85" i="113"/>
  <c r="C85" i="112"/>
  <c r="K85" i="112"/>
  <c r="C85" i="113"/>
  <c r="H85" i="112"/>
  <c r="F19" i="112"/>
  <c r="H19" i="112"/>
  <c r="F85" i="112"/>
  <c r="M19" i="112"/>
  <c r="K19" i="112"/>
  <c r="K19" i="113"/>
  <c r="M85" i="112"/>
  <c r="H19" i="113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85" i="111"/>
  <c r="C85" i="110"/>
  <c r="C85" i="111"/>
  <c r="M85" i="111"/>
  <c r="H85" i="111"/>
  <c r="K19" i="110"/>
  <c r="K19" i="111"/>
  <c r="C19" i="111"/>
  <c r="F19" i="111"/>
  <c r="M85" i="110"/>
  <c r="F85" i="110"/>
  <c r="H19" i="110"/>
  <c r="H19" i="111"/>
  <c r="C19" i="110"/>
  <c r="F85" i="111"/>
  <c r="M19" i="111"/>
  <c r="H85" i="110"/>
  <c r="M19" i="110"/>
  <c r="F19" i="110"/>
  <c r="K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K85" i="109"/>
  <c r="M85" i="109"/>
  <c r="H19" i="109"/>
  <c r="C19" i="109"/>
  <c r="F85" i="109"/>
  <c r="H85" i="109"/>
  <c r="C85" i="109"/>
  <c r="F19" i="109"/>
  <c r="K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19" i="108"/>
  <c r="C85" i="108"/>
  <c r="H85" i="108"/>
  <c r="K19" i="108"/>
  <c r="K85" i="108"/>
  <c r="F85" i="108"/>
  <c r="M85" i="108"/>
  <c r="H19" i="108"/>
  <c r="F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19" i="107"/>
  <c r="K19" i="107"/>
  <c r="F85" i="107"/>
  <c r="H85" i="107"/>
  <c r="K85" i="107"/>
  <c r="C85" i="107"/>
  <c r="M19" i="107"/>
  <c r="H19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K19" i="106"/>
  <c r="M85" i="106"/>
  <c r="H19" i="106"/>
  <c r="F85" i="106"/>
  <c r="K85" i="106"/>
  <c r="C85" i="106"/>
  <c r="M19" i="106"/>
  <c r="F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19" i="47"/>
  <c r="M19" i="47"/>
  <c r="C39" i="46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C85" i="105"/>
  <c r="K19" i="105"/>
  <c r="H85" i="105"/>
  <c r="M85" i="105"/>
  <c r="F19" i="105"/>
  <c r="M19" i="105"/>
  <c r="H19" i="105"/>
  <c r="K85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H85" i="104"/>
  <c r="K85" i="104"/>
  <c r="H19" i="104"/>
  <c r="K19" i="104"/>
  <c r="M19" i="104"/>
  <c r="M85" i="104"/>
  <c r="F85" i="104"/>
  <c r="C85" i="104"/>
  <c r="C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H91" i="103"/>
  <c r="C91" i="103"/>
  <c r="K91" i="103"/>
  <c r="C19" i="103"/>
  <c r="K19" i="89"/>
  <c r="F91" i="103"/>
  <c r="F19" i="103"/>
  <c r="M91" i="103"/>
  <c r="K19" i="103"/>
  <c r="H19" i="103"/>
  <c r="M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C85" i="102"/>
  <c r="M19" i="102"/>
  <c r="K85" i="102"/>
  <c r="M85" i="102"/>
  <c r="H85" i="102"/>
  <c r="C19" i="102"/>
  <c r="F85" i="102"/>
  <c r="H19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19" i="100"/>
  <c r="H85" i="99"/>
  <c r="C19" i="99"/>
  <c r="H19" i="99"/>
  <c r="K19" i="99"/>
  <c r="M19" i="100"/>
  <c r="H88" i="101"/>
  <c r="F85" i="100"/>
  <c r="C85" i="100"/>
  <c r="C22" i="101"/>
  <c r="F85" i="99"/>
  <c r="H85" i="100"/>
  <c r="M85" i="99"/>
  <c r="F19" i="100"/>
  <c r="K85" i="99"/>
  <c r="C85" i="99"/>
  <c r="F88" i="101"/>
  <c r="K85" i="100"/>
  <c r="C88" i="101"/>
  <c r="M22" i="101"/>
  <c r="H22" i="101"/>
  <c r="M88" i="101"/>
  <c r="M19" i="99"/>
  <c r="M85" i="100"/>
  <c r="H19" i="100"/>
  <c r="K88" i="101"/>
  <c r="K22" i="101"/>
  <c r="C19" i="100"/>
  <c r="F19" i="99"/>
  <c r="F22" i="101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8"/>
  <c r="M85" i="97"/>
  <c r="F85" i="97"/>
  <c r="H85" i="98"/>
  <c r="H85" i="97"/>
  <c r="F19" i="97"/>
  <c r="C19" i="98"/>
  <c r="K19" i="98"/>
  <c r="K85" i="98"/>
  <c r="F19" i="98"/>
  <c r="M19" i="97"/>
  <c r="F85" i="98"/>
  <c r="K85" i="97"/>
  <c r="M85" i="98"/>
  <c r="C85" i="97"/>
  <c r="C85" i="98"/>
  <c r="H19" i="97"/>
  <c r="C19" i="97"/>
  <c r="M19" i="98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M19" i="96"/>
  <c r="F88" i="96"/>
  <c r="M88" i="96"/>
  <c r="H88" i="96"/>
  <c r="K88" i="96"/>
  <c r="C88" i="96"/>
  <c r="K19" i="96"/>
  <c r="F19" i="96"/>
  <c r="H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H19" i="95"/>
  <c r="K19" i="95"/>
  <c r="C85" i="95"/>
  <c r="M19" i="95"/>
  <c r="F19" i="95"/>
  <c r="F85" i="95"/>
  <c r="K85" i="95"/>
  <c r="C19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C19" i="94"/>
  <c r="F85" i="94"/>
  <c r="K19" i="94"/>
  <c r="K85" i="94"/>
  <c r="C85" i="94"/>
  <c r="F19" i="94"/>
  <c r="H85" i="94"/>
  <c r="H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26" i="93"/>
  <c r="K107" i="93"/>
  <c r="H26" i="93"/>
  <c r="F107" i="93"/>
  <c r="F26" i="93"/>
  <c r="C107" i="93"/>
  <c r="H107" i="93"/>
  <c r="M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K19" i="91"/>
  <c r="C28" i="92"/>
  <c r="M111" i="92"/>
  <c r="H28" i="92"/>
  <c r="F28" i="92"/>
  <c r="M19" i="91"/>
  <c r="C111" i="92"/>
  <c r="H85" i="91"/>
  <c r="K111" i="92"/>
  <c r="F19" i="91"/>
  <c r="H111" i="92"/>
  <c r="F111" i="92"/>
  <c r="M28" i="92"/>
  <c r="M85" i="91"/>
  <c r="F85" i="91"/>
  <c r="H19" i="91"/>
  <c r="F19" i="47"/>
  <c r="K28" i="92"/>
  <c r="C19" i="91"/>
  <c r="C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19" i="90"/>
  <c r="C19" i="90"/>
  <c r="M85" i="90"/>
  <c r="F19" i="90"/>
  <c r="F85" i="90"/>
  <c r="H19" i="90"/>
  <c r="K85" i="90"/>
  <c r="K19" i="90"/>
  <c r="H85" i="90"/>
  <c r="C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85" i="89"/>
  <c r="H85" i="89"/>
  <c r="H60" i="51"/>
  <c r="M85" i="89"/>
  <c r="M19" i="89"/>
  <c r="H19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M107" i="88"/>
  <c r="F85" i="87"/>
  <c r="C85" i="87"/>
  <c r="F19" i="87"/>
  <c r="H85" i="87"/>
  <c r="K19" i="87"/>
  <c r="F107" i="88"/>
  <c r="M25" i="88"/>
  <c r="H107" i="88"/>
  <c r="C19" i="87"/>
  <c r="K85" i="87"/>
  <c r="M19" i="87"/>
  <c r="M85" i="87"/>
  <c r="F25" i="88"/>
  <c r="K107" i="88"/>
  <c r="C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C85" i="86"/>
  <c r="H85" i="86"/>
  <c r="F19" i="86"/>
  <c r="K85" i="86"/>
  <c r="C19" i="86"/>
  <c r="F85" i="86"/>
  <c r="M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C85" i="85"/>
  <c r="M85" i="85"/>
  <c r="F85" i="85"/>
  <c r="C19" i="85"/>
  <c r="M19" i="85"/>
  <c r="K19" i="85"/>
  <c r="K85" i="85"/>
  <c r="H19" i="85"/>
  <c r="H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C19" i="83"/>
  <c r="H110" i="84"/>
  <c r="F85" i="83"/>
  <c r="H19" i="83"/>
  <c r="M19" i="83"/>
  <c r="H25" i="84"/>
  <c r="K19" i="83"/>
  <c r="H85" i="83"/>
  <c r="M25" i="84"/>
  <c r="K85" i="83"/>
  <c r="F110" i="84"/>
  <c r="C85" i="83"/>
  <c r="F19" i="83"/>
  <c r="C110" i="84"/>
  <c r="M110" i="84"/>
  <c r="M85" i="83"/>
  <c r="C25" i="84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F60" i="82"/>
  <c r="M19" i="82"/>
  <c r="C60" i="82"/>
  <c r="M18" i="74"/>
  <c r="C18" i="74"/>
  <c r="C19" i="82"/>
  <c r="K60" i="82"/>
  <c r="H19" i="82"/>
  <c r="H60" i="82"/>
  <c r="H18" i="74"/>
  <c r="F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C96" i="31"/>
  <c r="K96" i="31"/>
  <c r="C78" i="75"/>
  <c r="M96" i="31"/>
  <c r="K78" i="75"/>
  <c r="F96" i="31"/>
  <c r="H96" i="31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85" i="64"/>
  <c r="K19" i="64"/>
  <c r="H19" i="64"/>
  <c r="M85" i="64"/>
  <c r="M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C110" i="81"/>
  <c r="F30" i="81"/>
  <c r="M110" i="81"/>
  <c r="H30" i="81"/>
  <c r="K11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H19" i="80"/>
  <c r="F19" i="80"/>
  <c r="H85" i="80"/>
  <c r="F85" i="80"/>
  <c r="K19" i="80"/>
  <c r="M19" i="80"/>
  <c r="K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C65" i="79"/>
  <c r="K19" i="79"/>
  <c r="H65" i="79"/>
  <c r="H19" i="79"/>
  <c r="F19" i="79"/>
  <c r="M65" i="79"/>
  <c r="F65" i="79"/>
  <c r="K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85" i="78"/>
  <c r="C85" i="78"/>
  <c r="K19" i="78"/>
  <c r="M85" i="78"/>
  <c r="M19" i="78"/>
  <c r="C19" i="78"/>
  <c r="H19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H89" i="77"/>
  <c r="M89" i="77"/>
  <c r="M19" i="77"/>
  <c r="K89" i="77"/>
  <c r="C89" i="77"/>
  <c r="H19" i="77"/>
  <c r="F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81" i="25"/>
  <c r="M875" i="25"/>
  <c r="F881" i="25"/>
  <c r="C881" i="25"/>
  <c r="K881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7" i="25" l="1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5"/>
  <c r="H19" i="70"/>
  <c r="M77" i="70"/>
  <c r="M25" i="31"/>
  <c r="K156" i="49"/>
  <c r="H81" i="61"/>
  <c r="F19" i="55"/>
  <c r="K19" i="70"/>
  <c r="H19" i="72"/>
  <c r="H215" i="58"/>
  <c r="F90" i="72"/>
  <c r="K19" i="52"/>
  <c r="M19" i="55"/>
  <c r="H108" i="45"/>
  <c r="F77" i="70"/>
  <c r="F23" i="57"/>
  <c r="H19" i="75"/>
  <c r="F19" i="50"/>
  <c r="K19" i="53"/>
  <c r="M90" i="72"/>
  <c r="K19" i="73"/>
  <c r="M19" i="45"/>
  <c r="C213" i="57"/>
  <c r="K108" i="45"/>
  <c r="M451" i="17"/>
  <c r="M19" i="72"/>
  <c r="M51" i="54"/>
  <c r="F215" i="58"/>
  <c r="H19" i="62"/>
  <c r="F19" i="75"/>
  <c r="M19" i="68"/>
  <c r="F25" i="31"/>
  <c r="K72" i="59"/>
  <c r="H43" i="58"/>
  <c r="F19" i="63"/>
  <c r="F19" i="64"/>
  <c r="C19" i="60"/>
  <c r="C77" i="70"/>
  <c r="K67" i="60"/>
  <c r="C25" i="31"/>
  <c r="K86" i="53"/>
  <c r="H86" i="53"/>
  <c r="K63" i="66"/>
  <c r="K60" i="51"/>
  <c r="H19" i="52"/>
  <c r="K19" i="54"/>
  <c r="K19" i="72"/>
  <c r="C19" i="54"/>
  <c r="K65" i="71"/>
  <c r="F19" i="71"/>
  <c r="C19" i="61"/>
  <c r="H19" i="41"/>
  <c r="K19" i="59"/>
  <c r="F19" i="62"/>
  <c r="F75" i="41"/>
  <c r="M213" i="57"/>
  <c r="K25" i="31"/>
  <c r="C19" i="66"/>
  <c r="K19" i="62"/>
  <c r="C23" i="17"/>
  <c r="H19" i="68"/>
  <c r="F55" i="50"/>
  <c r="K19" i="60"/>
  <c r="M19" i="71"/>
  <c r="C30" i="49"/>
  <c r="H19" i="63"/>
  <c r="C19" i="55"/>
  <c r="C119" i="7"/>
  <c r="M19" i="61"/>
  <c r="H72" i="59"/>
  <c r="F19" i="61"/>
  <c r="C19" i="71"/>
  <c r="H19" i="60"/>
  <c r="C85" i="64"/>
  <c r="C19" i="45"/>
  <c r="H63" i="66"/>
  <c r="M65" i="63"/>
  <c r="C19" i="50"/>
  <c r="C108" i="45"/>
  <c r="F19" i="34"/>
  <c r="F19" i="54"/>
  <c r="C90" i="72"/>
  <c r="H19" i="69"/>
  <c r="M19" i="70"/>
  <c r="C19" i="73"/>
  <c r="F63" i="66"/>
  <c r="M19" i="75"/>
  <c r="H119" i="7"/>
  <c r="C451" i="17"/>
  <c r="C19" i="75"/>
  <c r="M19" i="73"/>
  <c r="M19" i="52"/>
  <c r="K30" i="40"/>
  <c r="H19" i="73"/>
  <c r="K23" i="17"/>
  <c r="K19" i="3"/>
  <c r="M19" i="69"/>
  <c r="F72" i="59"/>
  <c r="C72" i="59"/>
  <c r="F19" i="66"/>
  <c r="C19" i="53"/>
  <c r="F94" i="52"/>
  <c r="C19" i="41"/>
  <c r="F81" i="61"/>
  <c r="C19" i="68"/>
  <c r="H19" i="71"/>
  <c r="K119" i="7"/>
  <c r="H65" i="63"/>
  <c r="M30" i="49"/>
  <c r="F65" i="63"/>
  <c r="M19" i="54"/>
  <c r="F108" i="45"/>
  <c r="C43" i="58"/>
  <c r="K19" i="63"/>
  <c r="C51" i="54"/>
  <c r="H19" i="61"/>
  <c r="C19" i="64"/>
  <c r="H65" i="71"/>
  <c r="F19" i="59"/>
  <c r="M65" i="71"/>
  <c r="M19" i="62"/>
  <c r="K19" i="71"/>
  <c r="H23" i="17"/>
  <c r="F125" i="25"/>
  <c r="F19" i="60"/>
  <c r="H19" i="3"/>
  <c r="M215" i="58"/>
  <c r="K19" i="41"/>
  <c r="M119" i="7"/>
  <c r="H51" i="54"/>
  <c r="F19" i="52"/>
  <c r="F119" i="7"/>
  <c r="M19" i="41"/>
  <c r="F19" i="45"/>
  <c r="K43" i="58"/>
  <c r="H451" i="17"/>
  <c r="H30" i="40"/>
  <c r="M100" i="34"/>
  <c r="C215" i="58"/>
  <c r="M19" i="59"/>
  <c r="K19" i="50"/>
  <c r="C19" i="3"/>
  <c r="C75" i="41"/>
  <c r="C19" i="52"/>
  <c r="M72" i="59"/>
  <c r="K451" i="17"/>
  <c r="M81" i="61"/>
  <c r="H19" i="66"/>
  <c r="H94" i="52"/>
  <c r="M19" i="63"/>
  <c r="K19" i="66"/>
  <c r="F67" i="60"/>
  <c r="H25" i="31"/>
  <c r="K215" i="58"/>
  <c r="H67" i="60"/>
  <c r="F19" i="72"/>
  <c r="K51" i="54"/>
  <c r="C63" i="66"/>
  <c r="C81" i="61"/>
  <c r="F19" i="73"/>
  <c r="F51" i="54"/>
  <c r="M19" i="60"/>
  <c r="F30" i="40"/>
  <c r="F100" i="34"/>
  <c r="K19" i="61"/>
  <c r="F18" i="74"/>
  <c r="K19" i="75"/>
  <c r="K23" i="57"/>
  <c r="C86" i="53"/>
  <c r="C23" i="57"/>
  <c r="H55" i="50"/>
  <c r="M75" i="41"/>
  <c r="K81" i="61"/>
  <c r="F60" i="51"/>
  <c r="H125" i="25"/>
  <c r="H19" i="54"/>
  <c r="H156" i="49"/>
  <c r="M23" i="57"/>
  <c r="M19" i="50"/>
  <c r="F23" i="17"/>
  <c r="M60" i="51"/>
  <c r="M55" i="50"/>
  <c r="H213" i="57"/>
  <c r="F65" i="71"/>
  <c r="C100" i="34"/>
  <c r="M19" i="34"/>
  <c r="C65" i="63"/>
  <c r="C19" i="72"/>
  <c r="F28" i="43"/>
  <c r="C19" i="70"/>
  <c r="F86" i="53"/>
  <c r="M94" i="52"/>
  <c r="H75" i="41"/>
  <c r="C55" i="50"/>
  <c r="C19" i="63"/>
  <c r="H77" i="70"/>
  <c r="F451" i="17"/>
  <c r="F19" i="41"/>
  <c r="F19" i="68"/>
  <c r="C19" i="34"/>
  <c r="H19" i="53"/>
  <c r="K100" i="34"/>
  <c r="M108" i="45"/>
  <c r="M67" i="60"/>
  <c r="H19" i="34"/>
  <c r="H19" i="59"/>
  <c r="F43" i="58"/>
  <c r="M63" i="66"/>
  <c r="C30" i="40"/>
  <c r="C156" i="49"/>
  <c r="M30" i="40"/>
  <c r="M86" i="53"/>
  <c r="F156" i="49"/>
  <c r="K19" i="68"/>
  <c r="C125" i="25"/>
  <c r="H90" i="72"/>
  <c r="C65" i="71"/>
  <c r="M19" i="66"/>
  <c r="H19" i="50"/>
  <c r="K65" i="63"/>
  <c r="K213" i="57"/>
  <c r="M19" i="53"/>
  <c r="H100" i="34"/>
  <c r="M19" i="3"/>
  <c r="F19" i="70"/>
  <c r="K90" i="72"/>
  <c r="K77" i="70"/>
  <c r="F19" i="3"/>
  <c r="F213" i="57"/>
  <c r="K19" i="69"/>
  <c r="C67" i="60"/>
  <c r="F30" i="49"/>
  <c r="C19" i="69"/>
  <c r="M43" i="58"/>
  <c r="K94" i="52"/>
  <c r="K19" i="34"/>
  <c r="C19" i="59"/>
  <c r="K19" i="55"/>
  <c r="K55" i="50"/>
  <c r="K75" i="41"/>
  <c r="M156" i="49"/>
  <c r="F85" i="64"/>
  <c r="F19" i="53"/>
  <c r="K18" i="74"/>
  <c r="C19" i="62"/>
  <c r="M23" i="17"/>
  <c r="F19" i="69"/>
  <c r="C94" i="52"/>
  <c r="V821" i="38" l="1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0" i="38" l="1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1" i="38" l="1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<sst xmlns="http://schemas.openxmlformats.org/spreadsheetml/2006/main" count="9367" uniqueCount="1378">
  <si>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</si>
  <si>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</si>
  <si>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</si>
  <si>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</si>
  <si>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</si>
  <si>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</si>
  <si>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</si>
  <si>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</si>
  <si>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</si>
  <si>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</si>
  <si>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</si>
  <si>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</si>
  <si>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</si>
  <si>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</si>
  <si>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</si>
  <si>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</si>
  <si>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</si>
  <si>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</si>
  <si>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</si>
  <si>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</si>
  <si>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</si>
  <si>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</si>
  <si>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</si>
  <si>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</si>
  <si>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</si>
  <si>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</si>
  <si>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</si>
  <si>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</si>
  <si>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</si>
  <si>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</si>
  <si>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</si>
  <si>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</si>
  <si>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</si>
  <si>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</si>
  <si>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</si>
  <si>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</si>
  <si>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</si>
  <si>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</si>
  <si>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</si>
  <si>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</si>
  <si>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</si>
  <si>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</si>
  <si>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</si>
  <si>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</si>
  <si>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</si>
  <si>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</si>
  <si>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</si>
  <si>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</si>
  <si>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</si>
  <si>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</si>
  <si>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</si>
  <si>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</si>
  <si>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</si>
  <si>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</si>
  <si>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</si>
  <si>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</si>
  <si>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</si>
  <si>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</si>
  <si>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</si>
  <si>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</si>
  <si>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</si>
  <si>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</si>
  <si>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</si>
  <si>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</si>
  <si>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</si>
  <si>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</si>
  <si>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</si>
  <si>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</si>
  <si>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</si>
  <si>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</si>
  <si>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</si>
  <si>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</si>
  <si>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</si>
  <si>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</si>
  <si>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</si>
  <si>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</si>
  <si>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</si>
  <si>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</si>
  <si>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</si>
  <si>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</si>
  <si>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</si>
  <si>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</si>
  <si>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</si>
  <si>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</si>
  <si>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</si>
  <si>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</si>
  <si>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</si>
  <si>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</si>
  <si>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</si>
  <si>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</si>
  <si>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</si>
  <si>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</si>
  <si>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</si>
  <si>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</si>
  <si>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</si>
  <si>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</si>
  <si>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</si>
  <si>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</si>
  <si>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</si>
  <si>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</si>
  <si>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</si>
  <si>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</si>
  <si>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</si>
  <si>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</si>
  <si>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</si>
  <si>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</si>
  <si>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</si>
  <si>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</si>
  <si>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</si>
  <si>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</si>
  <si>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</si>
  <si>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</si>
  <si>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</si>
  <si>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</si>
  <si>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</si>
  <si>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</si>
  <si>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</si>
  <si>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</si>
  <si>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</si>
  <si>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</si>
  <si>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</si>
  <si>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</si>
  <si>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</si>
  <si>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</si>
  <si>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</si>
  <si>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</si>
  <si>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</si>
  <si>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</si>
  <si>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</si>
  <si>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</si>
  <si>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</si>
  <si>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</si>
  <si>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</si>
  <si>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</si>
  <si>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</si>
  <si>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</si>
  <si>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</si>
  <si>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</si>
  <si>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</si>
  <si>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</si>
  <si>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</si>
  <si>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</si>
  <si>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</si>
  <si>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</si>
  <si>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</si>
  <si>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</si>
  <si>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</si>
  <si>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</si>
  <si>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</si>
  <si>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</si>
  <si>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</si>
  <si>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</si>
  <si>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</si>
  <si>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</si>
  <si>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</si>
  <si>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</si>
  <si>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</si>
  <si>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</si>
  <si>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</si>
  <si>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</si>
  <si>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</si>
  <si>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</si>
  <si>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</si>
  <si>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</si>
  <si>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</si>
  <si>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</si>
  <si>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</si>
  <si>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</si>
  <si>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</si>
  <si>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</si>
  <si>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</si>
  <si>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</si>
  <si>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</si>
  <si>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</si>
  <si>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</si>
  <si>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</si>
  <si>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</si>
  <si>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</si>
  <si>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</si>
  <si>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</si>
  <si>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</si>
  <si>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</si>
  <si>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</si>
  <si>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</si>
  <si>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</si>
  <si>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</si>
  <si>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</si>
  <si>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</si>
  <si>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</si>
  <si>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</si>
  <si>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</si>
  <si>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</si>
  <si>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</si>
  <si>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</si>
  <si>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</si>
  <si>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</si>
  <si>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</si>
  <si>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</si>
  <si>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</si>
  <si>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</si>
  <si>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</si>
  <si>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</si>
  <si>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</si>
  <si>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</si>
  <si>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</si>
  <si>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</si>
  <si>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</si>
  <si>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</si>
  <si>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</si>
  <si>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</si>
  <si>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</si>
  <si>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</si>
  <si>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</si>
  <si>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</si>
  <si>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</si>
  <si>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</si>
  <si>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</si>
  <si>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</si>
  <si>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</si>
  <si>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</si>
  <si>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</si>
  <si>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</si>
  <si>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</si>
  <si>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</si>
  <si>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</si>
  <si>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</si>
  <si>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</si>
  <si>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</si>
  <si>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</si>
  <si>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</si>
  <si>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</si>
  <si>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</si>
  <si>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</si>
  <si>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</si>
  <si>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</si>
  <si>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</si>
  <si>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</si>
  <si>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</si>
  <si>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</si>
  <si>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</si>
  <si>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</si>
  <si>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</si>
  <si>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</si>
  <si>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</si>
  <si>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</si>
  <si>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</si>
  <si>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</si>
  <si>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</si>
  <si>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</si>
  <si>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</si>
  <si>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</si>
  <si>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</si>
  <si>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</si>
  <si>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</si>
  <si>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</si>
  <si>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</si>
  <si>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</si>
  <si>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</si>
  <si>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</si>
  <si>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</si>
  <si>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</si>
  <si>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</si>
  <si>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</si>
  <si>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</si>
  <si>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</si>
  <si>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</si>
  <si>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</si>
  <si>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</si>
  <si>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</si>
  <si>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</si>
  <si>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</si>
  <si>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</si>
  <si>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</si>
  <si>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</si>
  <si>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</si>
  <si>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</si>
  <si>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</si>
  <si>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</si>
  <si>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</si>
  <si>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</si>
  <si>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</si>
  <si>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</si>
  <si>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</si>
  <si>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</si>
  <si>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</si>
  <si>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</si>
  <si>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</si>
  <si>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</si>
  <si>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</si>
  <si>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</si>
  <si>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</si>
  <si>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</si>
  <si>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</si>
  <si>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</si>
  <si>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</si>
  <si>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</si>
  <si>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</si>
  <si>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</si>
  <si>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</si>
  <si>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</si>
  <si>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</si>
  <si>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</si>
  <si>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</si>
  <si>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</si>
  <si>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</si>
  <si>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</si>
  <si>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</si>
  <si>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</si>
  <si>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</si>
  <si>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</si>
  <si>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</si>
  <si>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</si>
  <si>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</si>
  <si>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</si>
  <si>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</si>
  <si>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</si>
  <si>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</si>
  <si>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</si>
  <si>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</si>
  <si>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</si>
  <si>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</si>
  <si>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</si>
  <si>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</si>
  <si>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</si>
  <si>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</si>
  <si>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</si>
  <si>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</si>
  <si>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</si>
  <si>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</si>
  <si>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</si>
  <si>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</si>
  <si>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</si>
  <si>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</si>
  <si>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</si>
  <si>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</si>
  <si>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</si>
  <si>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</si>
  <si>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</si>
  <si>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</si>
  <si>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</si>
  <si>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</si>
  <si>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</si>
  <si>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</si>
  <si>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</si>
  <si>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</si>
  <si>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</si>
  <si>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</si>
  <si>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</si>
  <si>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</si>
  <si>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</si>
  <si>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</si>
  <si>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</si>
  <si>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</si>
  <si>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</si>
  <si>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</si>
  <si>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</si>
  <si>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</si>
  <si>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</si>
  <si>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</si>
  <si>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</si>
  <si>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</si>
  <si>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</si>
  <si>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</si>
  <si>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</si>
  <si>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</si>
  <si>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</si>
  <si>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</si>
  <si>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</si>
  <si>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</si>
  <si>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</si>
  <si>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</si>
  <si>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</si>
  <si>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</si>
  <si>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</si>
  <si>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</si>
  <si>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</si>
  <si>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</si>
  <si>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</si>
  <si>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</si>
  <si>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</si>
  <si>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</si>
  <si>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</si>
  <si>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</si>
  <si>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</si>
  <si>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</si>
  <si>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</si>
  <si>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</si>
  <si>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</si>
  <si>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</si>
  <si>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</si>
  <si>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</si>
  <si>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</si>
  <si>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</si>
  <si>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</si>
  <si>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</si>
  <si>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</si>
  <si>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</si>
  <si>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</si>
  <si>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</si>
  <si>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</si>
  <si>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</si>
  <si>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</si>
  <si>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</si>
  <si>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</si>
  <si>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</si>
  <si>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</si>
  <si>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</si>
  <si>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</si>
  <si>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</si>
  <si>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</si>
  <si>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</si>
  <si>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</si>
  <si>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</si>
  <si>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</si>
  <si>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</si>
  <si>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</si>
  <si>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</si>
  <si>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</si>
  <si>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</si>
  <si>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</si>
  <si>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</si>
  <si>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</si>
  <si>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</si>
  <si>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</si>
  <si>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</si>
  <si>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</si>
  <si>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</si>
  <si>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</si>
  <si>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</si>
  <si>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</si>
  <si>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</si>
  <si>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</si>
  <si>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</si>
  <si>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</si>
  <si>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</si>
  <si>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</si>
  <si>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</si>
  <si>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</si>
  <si>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</si>
  <si>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</si>
  <si>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</si>
  <si>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</si>
  <si>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</si>
  <si>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</si>
  <si>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</si>
  <si>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</si>
  <si>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</si>
  <si>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</si>
  <si>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</si>
  <si>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</si>
  <si>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</si>
  <si>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</si>
  <si>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</si>
  <si>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</si>
  <si>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</si>
  <si>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</si>
  <si>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</si>
  <si>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</si>
  <si>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</si>
  <si>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</si>
  <si>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</si>
  <si>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</si>
  <si>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</si>
  <si>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</si>
  <si>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</si>
  <si>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</si>
  <si>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</si>
  <si>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</si>
  <si>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</si>
  <si>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</si>
  <si>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</si>
  <si>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</si>
  <si>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</si>
  <si>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</si>
  <si>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</si>
  <si>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</si>
  <si>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</si>
  <si>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</si>
  <si>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</si>
  <si>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</si>
  <si>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</si>
  <si>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</si>
  <si>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</si>
  <si>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</si>
  <si>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</si>
  <si>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</si>
  <si>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</si>
  <si>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</si>
  <si>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</si>
  <si>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</si>
  <si>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</si>
  <si>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</si>
  <si>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</si>
  <si>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</si>
  <si>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</si>
  <si>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</si>
  <si>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</si>
  <si>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</si>
  <si>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</si>
  <si>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</si>
  <si>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</si>
  <si>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</si>
  <si>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</si>
  <si>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</si>
  <si>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</si>
  <si>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</si>
  <si>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</si>
  <si>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</si>
  <si>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</si>
  <si>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</si>
  <si>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</si>
  <si>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</si>
  <si>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</si>
  <si>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</si>
  <si>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</si>
  <si>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</si>
  <si>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</si>
  <si>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</si>
  <si>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</si>
  <si>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</si>
  <si>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</si>
  <si>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</si>
  <si>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</si>
  <si>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</si>
  <si>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</si>
  <si>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</si>
  <si>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</si>
  <si>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</si>
  <si>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</si>
  <si>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</si>
  <si>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</si>
  <si>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</si>
  <si>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</si>
  <si>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</si>
  <si>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</si>
  <si>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</si>
  <si>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</si>
  <si>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</si>
  <si>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</si>
  <si>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</si>
  <si>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</si>
  <si>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</si>
  <si>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</si>
  <si>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</si>
  <si>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</si>
  <si>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</si>
  <si>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</si>
  <si>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</si>
  <si>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</si>
  <si>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</si>
  <si>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</si>
  <si>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</si>
  <si>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</si>
  <si>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</si>
  <si>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</si>
  <si>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</si>
  <si>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</si>
  <si>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</si>
  <si>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</si>
  <si>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</si>
  <si>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</si>
  <si>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</si>
  <si>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</si>
  <si>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</si>
  <si>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</si>
  <si>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</si>
  <si>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</si>
  <si>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</si>
  <si>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</si>
  <si>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</si>
  <si>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</si>
  <si>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</si>
  <si>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</si>
  <si>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</si>
  <si>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</si>
  <si>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</si>
  <si>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</si>
  <si>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</si>
  <si>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</si>
  <si>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</si>
  <si>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</si>
  <si>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</si>
  <si>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</si>
  <si>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</si>
  <si>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</si>
  <si>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</si>
  <si>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</si>
  <si>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</si>
  <si>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</si>
  <si>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</si>
  <si>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</si>
  <si>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</si>
  <si>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</si>
  <si>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</si>
  <si>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</si>
  <si>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</si>
  <si>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</si>
  <si>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</si>
  <si>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</si>
  <si>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</si>
  <si>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</si>
  <si>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</si>
  <si>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</si>
  <si>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</si>
  <si>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</si>
  <si>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</si>
  <si>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</si>
  <si>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</si>
  <si>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</si>
  <si>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</si>
  <si>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</si>
  <si>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</si>
  <si>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</si>
  <si>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</si>
  <si>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</si>
  <si>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</si>
  <si>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</si>
  <si>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</si>
  <si>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</si>
  <si>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</si>
  <si>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</si>
  <si>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</si>
  <si>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</si>
  <si>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</si>
  <si>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</si>
  <si>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</si>
  <si>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</si>
  <si>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</si>
  <si>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</si>
  <si>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</si>
  <si>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</si>
  <si>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</si>
  <si>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</si>
  <si>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</si>
  <si>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</si>
  <si>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</si>
  <si>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</si>
  <si>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</si>
  <si>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</si>
  <si>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</si>
  <si>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</si>
  <si>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</si>
  <si>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</si>
  <si>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</si>
  <si>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</si>
  <si>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</si>
  <si>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</si>
  <si>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</si>
  <si>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</si>
  <si>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</si>
  <si>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</si>
  <si>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</si>
  <si>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</si>
  <si>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</si>
  <si>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</si>
  <si>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</si>
  <si>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</si>
  <si>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</si>
  <si>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</si>
  <si>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</si>
  <si>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</si>
  <si>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</si>
  <si>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</si>
  <si>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</si>
  <si>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</si>
  <si>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</si>
  <si>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</si>
  <si>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</si>
  <si>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</si>
  <si>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</si>
  <si>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</si>
  <si>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</si>
  <si>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</si>
  <si>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</si>
  <si>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</si>
  <si>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</si>
  <si>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</si>
  <si>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</si>
  <si>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</si>
  <si>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</si>
  <si>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</si>
  <si>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</si>
  <si>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</si>
  <si>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</si>
  <si>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</si>
  <si>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</si>
  <si>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</si>
  <si>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</si>
  <si>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</si>
  <si>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</si>
  <si>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</si>
  <si>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</si>
  <si>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</si>
  <si>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</si>
  <si>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</si>
  <si>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</si>
  <si>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</si>
  <si>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</si>
  <si>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</si>
  <si>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</si>
  <si>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</si>
  <si>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</si>
  <si>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</si>
  <si>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</si>
  <si>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</si>
  <si>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</si>
  <si>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</si>
  <si>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</si>
  <si>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</si>
  <si>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</si>
  <si>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</si>
  <si>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</si>
  <si>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</si>
  <si>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</si>
  <si>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</si>
  <si>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</si>
  <si>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</si>
  <si>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</si>
  <si>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</si>
  <si>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</si>
  <si>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</si>
  <si>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</si>
  <si>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</si>
  <si>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</si>
  <si>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</si>
  <si>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</si>
  <si>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</si>
  <si>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</si>
  <si>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</si>
  <si>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</si>
  <si>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</si>
  <si>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</si>
  <si>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</si>
  <si>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</si>
  <si>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</si>
  <si>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</si>
  <si>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</si>
  <si>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</si>
  <si>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</si>
  <si>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</si>
  <si>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</si>
  <si>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</si>
  <si>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</si>
  <si>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</si>
  <si>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</si>
  <si>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</si>
  <si>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</si>
  <si>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</si>
  <si>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</si>
  <si>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</si>
  <si>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</si>
  <si>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</si>
  <si>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</si>
  <si>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</si>
  <si>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</si>
  <si>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</si>
  <si>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</si>
  <si>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</si>
  <si>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</si>
  <si>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</si>
  <si>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</si>
  <si>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</si>
  <si>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</si>
  <si>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</si>
  <si>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</si>
  <si>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</si>
  <si>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</si>
  <si>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</si>
  <si>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</si>
  <si>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</si>
  <si>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</si>
  <si>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</si>
  <si>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</si>
  <si>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</si>
  <si>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</si>
  <si>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</si>
  <si>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</si>
  <si>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</si>
  <si>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</si>
  <si>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</si>
  <si>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</si>
  <si>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</si>
  <si>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</si>
  <si>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</si>
  <si>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</si>
  <si>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</si>
  <si>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</si>
  <si>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</si>
  <si>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</si>
  <si>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</si>
  <si>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</si>
  <si>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</si>
  <si>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</si>
  <si>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</si>
  <si>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</si>
  <si>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</si>
  <si>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</si>
  <si>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</si>
  <si>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</si>
  <si>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</si>
  <si>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</si>
  <si>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</si>
  <si>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</si>
  <si>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</si>
  <si>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</si>
  <si>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</si>
  <si>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</si>
  <si>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</si>
  <si>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</si>
  <si>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</si>
  <si>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</si>
  <si>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</si>
  <si>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</si>
  <si>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</si>
  <si>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</si>
  <si>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</si>
  <si>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</si>
  <si>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</si>
  <si>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</si>
  <si>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</si>
  <si>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</si>
  <si>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</si>
  <si>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</si>
  <si>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</si>
  <si>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</si>
  <si>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</si>
  <si>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</si>
  <si>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</si>
  <si>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</si>
  <si>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</si>
  <si>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</si>
  <si>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</si>
  <si>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</si>
  <si>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</si>
  <si>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</si>
  <si>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</si>
  <si>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</si>
  <si>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</si>
  <si>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</si>
  <si>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</si>
  <si>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</si>
  <si>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</si>
  <si>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</si>
  <si>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</si>
  <si>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</si>
  <si>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</si>
  <si>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</si>
  <si>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</si>
  <si>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</si>
  <si>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</si>
  <si>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</si>
  <si>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</si>
  <si>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</si>
  <si>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</si>
  <si>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</si>
  <si>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</si>
  <si>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</si>
  <si>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</si>
  <si>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</si>
  <si>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</si>
  <si>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</si>
  <si>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</si>
  <si>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</si>
  <si>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</si>
  <si>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</si>
  <si>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</si>
  <si>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</si>
  <si>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</si>
  <si>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</si>
  <si>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</si>
  <si>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</si>
  <si>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</si>
  <si>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</si>
  <si>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</si>
  <si>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</si>
  <si>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</si>
  <si>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</si>
  <si>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</si>
  <si>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</si>
  <si>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</si>
  <si>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</si>
  <si>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</si>
  <si>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</si>
  <si>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</si>
  <si>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</si>
  <si>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</si>
  <si>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</si>
  <si>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</si>
  <si>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</si>
  <si>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</si>
  <si>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</si>
  <si>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</si>
  <si>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</si>
  <si>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</si>
  <si>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</si>
  <si>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</si>
  <si>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</si>
  <si>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</si>
  <si>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</si>
  <si>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</si>
  <si>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</si>
  <si>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</si>
  <si>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</si>
  <si>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</si>
  <si>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</si>
  <si>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</si>
  <si>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</si>
  <si>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</si>
  <si>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</si>
  <si>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</si>
  <si>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</si>
  <si>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</si>
  <si>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</si>
  <si>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</si>
  <si>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</si>
  <si>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</si>
  <si>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</si>
  <si>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</si>
  <si>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</si>
  <si>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</si>
  <si>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</si>
  <si>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</si>
  <si>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</si>
  <si>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</si>
  <si>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</si>
  <si>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</si>
  <si>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</si>
  <si>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</si>
  <si>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</si>
  <si>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</si>
  <si>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</si>
  <si>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</si>
  <si>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</si>
  <si>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</si>
  <si>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</si>
  <si>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</si>
  <si>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</si>
  <si>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</si>
  <si>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</si>
  <si>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</si>
  <si>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</si>
  <si>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</si>
  <si>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</si>
  <si>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</si>
  <si>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</si>
  <si>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</si>
  <si>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</si>
  <si>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</si>
  <si>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</si>
  <si>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</si>
  <si>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</si>
  <si>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</si>
  <si>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</si>
  <si>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</si>
  <si>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</si>
  <si>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</si>
  <si>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</si>
  <si>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</si>
  <si>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</si>
  <si>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</si>
  <si>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</si>
  <si>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</si>
  <si>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</si>
  <si>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</si>
  <si>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</si>
  <si>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</si>
  <si>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</si>
  <si>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</si>
  <si>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</si>
  <si>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</si>
  <si>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</si>
  <si>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</si>
  <si>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</si>
  <si>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</si>
  <si>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</si>
  <si>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</si>
  <si>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</si>
  <si>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</si>
  <si>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</si>
  <si>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</si>
  <si>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</si>
  <si>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</si>
  <si>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</si>
  <si>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</si>
  <si>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</si>
  <si>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</si>
  <si>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</si>
  <si>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</si>
  <si>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</si>
  <si>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</si>
  <si>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</si>
  <si>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</si>
  <si>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</si>
  <si>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</si>
  <si>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</si>
  <si>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</si>
  <si>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</si>
  <si>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</si>
  <si>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</si>
  <si>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</si>
  <si>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</si>
  <si>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</si>
  <si>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</si>
  <si>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</si>
  <si>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</si>
  <si>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</si>
  <si>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</si>
  <si>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</si>
  <si>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</si>
  <si>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</si>
  <si>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</si>
  <si>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</si>
  <si>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</si>
  <si>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</si>
  <si>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</si>
  <si>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</si>
  <si>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</si>
  <si>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</si>
  <si>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</si>
  <si>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</si>
  <si>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</si>
  <si>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</si>
  <si>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</si>
  <si>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</si>
  <si>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</si>
  <si>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</si>
  <si>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</si>
  <si>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</si>
  <si>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</si>
  <si>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</si>
  <si>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</si>
  <si>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</si>
  <si>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</si>
  <si>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</si>
  <si>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</si>
  <si>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</si>
  <si>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</si>
  <si>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</si>
  <si>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</si>
  <si>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</si>
  <si>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</si>
  <si>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</si>
  <si>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</si>
  <si>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</si>
  <si>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</si>
  <si>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</si>
  <si>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</si>
  <si>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</si>
  <si>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</si>
  <si>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</si>
  <si>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</si>
  <si>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</si>
  <si>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</si>
  <si>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</si>
  <si>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</si>
  <si>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</si>
  <si>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</si>
  <si>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</si>
  <si>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</si>
  <si>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</si>
  <si>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</si>
  <si>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</si>
  <si>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</si>
  <si>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</si>
  <si>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</si>
  <si>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</si>
  <si>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</si>
  <si>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</si>
  <si>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</si>
  <si>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</si>
  <si>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</si>
  <si>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</si>
  <si>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</si>
  <si>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</si>
  <si>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</si>
  <si>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</si>
  <si>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</si>
  <si>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</si>
  <si>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</si>
  <si>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</si>
  <si>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</si>
  <si>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</si>
  <si>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</si>
  <si>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</si>
  <si>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</si>
  <si>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</si>
  <si>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</si>
  <si>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</si>
  <si>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</si>
  <si>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</si>
  <si>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</si>
  <si>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</si>
  <si>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</si>
  <si>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</si>
  <si>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</si>
  <si>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</si>
  <si>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</si>
  <si>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</si>
  <si>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</si>
  <si>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</si>
  <si>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</si>
  <si>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</si>
  <si>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</si>
  <si>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</si>
  <si>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</si>
  <si>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</si>
  <si>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</si>
  <si>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</si>
  <si>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</si>
  <si>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</si>
  <si>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</si>
  <si>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</si>
  <si>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</si>
  <si>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</si>
  <si>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</si>
  <si>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</si>
  <si>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</si>
  <si>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</si>
  <si>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</si>
  <si>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</si>
  <si>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</si>
  <si>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</si>
  <si>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</si>
  <si>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</si>
  <si>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</si>
  <si>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</si>
  <si>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</si>
  <si>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</si>
  <si>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</si>
  <si>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</si>
  <si>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</si>
  <si>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</si>
  <si>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</si>
  <si>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</si>
  <si>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</si>
  <si>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</si>
  <si>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</si>
  <si>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</si>
  <si>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</si>
  <si>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</si>
  <si>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</si>
  <si>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</si>
  <si>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</si>
  <si>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</si>
  <si>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</si>
  <si>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</si>
  <si>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</si>
  <si>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</si>
  <si>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</si>
  <si>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</si>
  <si>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</si>
  <si>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</si>
  <si>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</si>
  <si>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</si>
  <si>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</si>
  <si>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</si>
  <si>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</si>
  <si>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</si>
  <si>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</si>
  <si>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</si>
  <si>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</si>
  <si>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</si>
  <si>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</si>
  <si>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</si>
  <si>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</si>
  <si>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</si>
  <si>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</si>
  <si>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</si>
  <si>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</si>
  <si>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</si>
  <si>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</si>
  <si>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</si>
  <si>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</si>
  <si>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</si>
  <si>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</si>
  <si>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</si>
  <si>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</si>
  <si>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</si>
  <si>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</si>
  <si>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</si>
  <si>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</si>
  <si>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</si>
  <si>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</si>
  <si>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</si>
  <si>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</si>
  <si>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</si>
  <si>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</si>
  <si>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</si>
  <si>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</si>
  <si>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</si>
  <si>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</si>
  <si>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</si>
  <si>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</si>
  <si>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</si>
  <si>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</si>
  <si>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</si>
  <si>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</si>
  <si>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</si>
  <si>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</si>
  <si>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</si>
  <si>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</si>
  <si>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</si>
  <si>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</si>
  <si>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</si>
  <si>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</si>
  <si>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</si>
  <si>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</si>
  <si>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</si>
  <si>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</si>
  <si>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</si>
  <si>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</si>
  <si>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</si>
  <si>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</si>
  <si>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</si>
  <si>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</si>
  <si>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</si>
  <si>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</si>
  <si>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</si>
  <si>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</si>
  <si>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</si>
  <si>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</si>
  <si>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</si>
  <si>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</si>
  <si>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</si>
  <si>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</si>
  <si>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</si>
  <si>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</si>
  <si>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</si>
  <si>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</si>
  <si>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</si>
  <si>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</si>
  <si>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</si>
  <si>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</si>
  <si>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</si>
  <si>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</si>
  <si>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</si>
  <si>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</si>
  <si>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</si>
  <si>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</si>
  <si>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</si>
  <si>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</si>
  <si>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</si>
  <si>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</si>
  <si>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</si>
  <si>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</si>
  <si>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</si>
  <si>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</si>
  <si>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</si>
  <si>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</si>
  <si>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</si>
  <si>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</si>
  <si>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</si>
  <si>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</si>
  <si>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</si>
  <si>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</si>
  <si>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</si>
  <si>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</si>
  <si>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</si>
  <si>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</si>
  <si>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</si>
  <si>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</si>
  <si>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</si>
  <si>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</si>
  <si>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</si>
  <si>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</si>
  <si>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</si>
  <si>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</si>
  <si>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</si>
  <si>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</si>
  <si>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</si>
  <si>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</si>
  <si>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</si>
  <si>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</si>
  <si>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</si>
  <si>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</si>
  <si>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</si>
  <si>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</si>
  <si>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</si>
  <si>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</si>
  <si>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</si>
  <si>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</si>
  <si>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</si>
  <si>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</si>
  <si>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</si>
  <si>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</si>
  <si>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</si>
  <si>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</si>
  <si>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</si>
  <si>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</si>
  <si>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</si>
  <si>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</si>
  <si>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</si>
  <si>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</si>
  <si>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</si>
  <si>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</si>
  <si>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</si>
  <si>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</si>
  <si>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</si>
  <si>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</si>
  <si>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</si>
  <si>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</si>
  <si>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</si>
  <si>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</si>
  <si>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</si>
  <si>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</si>
  <si>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</si>
  <si>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</si>
  <si>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</si>
  <si>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</si>
  <si>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</si>
  <si>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</si>
  <si>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</si>
  <si>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</si>
  <si>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</si>
  <si>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</si>
  <si>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</si>
  <si>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</si>
  <si>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</si>
  <si>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</si>
  <si>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</si>
  <si>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</si>
  <si>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</si>
  <si>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</si>
  <si>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</si>
  <si>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</si>
  <si>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</si>
  <si>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</si>
  <si>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</si>
  <si>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</si>
  <si>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</si>
  <si>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</si>
  <si>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</si>
  <si>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</si>
  <si>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</si>
  <si>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</si>
  <si>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</si>
  <si>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</si>
  <si>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</si>
  <si>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</si>
  <si>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</si>
  <si>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</si>
  <si>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</si>
  <si>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</si>
  <si>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</si>
  <si>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</si>
  <si>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</si>
  <si>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</si>
  <si>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</si>
  <si>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</si>
  <si>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</si>
  <si>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</si>
  <si>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</si>
  <si>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</si>
  <si>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</si>
  <si>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</si>
  <si>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</si>
  <si>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</si>
  <si>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</si>
  <si>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</si>
  <si>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</si>
  <si>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</si>
  <si>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</si>
  <si>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</si>
  <si>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</si>
  <si>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</si>
  <si>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</si>
  <si>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</si>
  <si>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</si>
  <si>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2/12/2019 est</t>
  </si>
  <si>
    <t>3/1/2019 est</t>
  </si>
  <si>
    <t>2/7/2019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</si>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</sst>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6"/>
      <tableStyleElement type="headerRow" dxfId="3905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262656"/>
        <c:axId val="447901136"/>
      </c:scatterChart>
      <c:valAx>
        <c:axId val="45926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1136"/>
        <c:crosses val="autoZero"/>
        <c:crossBetween val="midCat"/>
      </c:valAx>
      <c:valAx>
        <c:axId val="44790113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6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03488"/>
        <c:axId val="447899176"/>
      </c:scatterChart>
      <c:valAx>
        <c:axId val="44790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99176"/>
        <c:crosses val="autoZero"/>
        <c:crossBetween val="midCat"/>
      </c:valAx>
      <c:valAx>
        <c:axId val="447899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34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00744"/>
        <c:axId val="447904664"/>
      </c:scatterChart>
      <c:valAx>
        <c:axId val="44790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4664"/>
        <c:crosses val="autoZero"/>
        <c:crossBetween val="midCat"/>
      </c:valAx>
      <c:valAx>
        <c:axId val="4479046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05448"/>
        <c:axId val="447901528"/>
      </c:scatterChart>
      <c:valAx>
        <c:axId val="447905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1528"/>
        <c:crosses val="autoZero"/>
        <c:crossBetween val="midCat"/>
      </c:valAx>
      <c:valAx>
        <c:axId val="4479015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45184"/>
        <c:axId val="317645968"/>
      </c:scatterChart>
      <c:valAx>
        <c:axId val="31764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45968"/>
        <c:crosses val="autoZero"/>
        <c:crossBetween val="midCat"/>
      </c:valAx>
      <c:valAx>
        <c:axId val="31764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4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17528"/>
        <c:axId val="470618704"/>
      </c:scatterChart>
      <c:valAx>
        <c:axId val="47061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8704"/>
        <c:crosses val="autoZero"/>
        <c:crossBetween val="midCat"/>
      </c:valAx>
      <c:valAx>
        <c:axId val="4706187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23800"/>
        <c:axId val="470617920"/>
      </c:scatterChart>
      <c:valAx>
        <c:axId val="47062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17920"/>
        <c:crosses val="autoZero"/>
        <c:crossBetween val="midCat"/>
      </c:valAx>
      <c:valAx>
        <c:axId val="470617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238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22232"/>
        <c:axId val="470622624"/>
      </c:scatterChart>
      <c:valAx>
        <c:axId val="47062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22624"/>
        <c:crosses val="autoZero"/>
        <c:crossBetween val="midCat"/>
      </c:valAx>
      <c:valAx>
        <c:axId val="47062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2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05056"/>
        <c:axId val="447900352"/>
      </c:lineChart>
      <c:dateAx>
        <c:axId val="44790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0352"/>
        <c:crosses val="autoZero"/>
        <c:auto val="1"/>
        <c:lblOffset val="100"/>
        <c:baseTimeUnit val="days"/>
      </c:dateAx>
      <c:valAx>
        <c:axId val="44790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0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7776"/>
        <c:axId val="471623856"/>
      </c:lineChart>
      <c:dateAx>
        <c:axId val="47162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3856"/>
        <c:crosses val="autoZero"/>
        <c:auto val="1"/>
        <c:lblOffset val="100"/>
        <c:baseTimeUnit val="days"/>
      </c:dateAx>
      <c:valAx>
        <c:axId val="471623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25424"/>
        <c:axId val="471626208"/>
      </c:lineChart>
      <c:dateAx>
        <c:axId val="471625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6208"/>
        <c:crosses val="autoZero"/>
        <c:auto val="1"/>
        <c:lblOffset val="100"/>
        <c:baseTimeUnit val="days"/>
      </c:dateAx>
      <c:valAx>
        <c:axId val="4716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22680"/>
        <c:axId val="471626600"/>
      </c:lineChart>
      <c:dateAx>
        <c:axId val="471622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6600"/>
        <c:crosses val="autoZero"/>
        <c:auto val="1"/>
        <c:lblOffset val="100"/>
        <c:baseTimeUnit val="days"/>
      </c:dateAx>
      <c:valAx>
        <c:axId val="47162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2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623072"/>
        <c:axId val="471622288"/>
      </c:lineChart>
      <c:dateAx>
        <c:axId val="471623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2288"/>
        <c:crosses val="autoZero"/>
        <c:auto val="1"/>
        <c:lblOffset val="100"/>
        <c:baseTimeUnit val="days"/>
      </c:dateAx>
      <c:valAx>
        <c:axId val="47162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62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30528"/>
        <c:axId val="475630920"/>
      </c:lineChart>
      <c:dateAx>
        <c:axId val="475630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920"/>
        <c:crosses val="autoZero"/>
        <c:auto val="1"/>
        <c:lblOffset val="100"/>
        <c:baseTimeUnit val="days"/>
      </c:dateAx>
      <c:valAx>
        <c:axId val="4756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23472"/>
        <c:axId val="475627000"/>
      </c:lineChart>
      <c:dateAx>
        <c:axId val="475623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7000"/>
        <c:crosses val="autoZero"/>
        <c:auto val="1"/>
        <c:lblOffset val="100"/>
        <c:baseTimeUnit val="days"/>
      </c:dateAx>
      <c:valAx>
        <c:axId val="475627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25040"/>
        <c:axId val="475626608"/>
      </c:lineChart>
      <c:dateAx>
        <c:axId val="47562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6608"/>
        <c:crosses val="autoZero"/>
        <c:auto val="1"/>
        <c:lblOffset val="100"/>
        <c:baseTimeUnit val="days"/>
      </c:dateAx>
      <c:valAx>
        <c:axId val="47562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30136"/>
        <c:axId val="475629744"/>
      </c:lineChart>
      <c:dateAx>
        <c:axId val="475630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9744"/>
        <c:crosses val="autoZero"/>
        <c:auto val="1"/>
        <c:lblOffset val="100"/>
        <c:baseTimeUnit val="days"/>
      </c:dateAx>
      <c:valAx>
        <c:axId val="47562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0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27784"/>
        <c:axId val="475623864"/>
      </c:lineChart>
      <c:dateAx>
        <c:axId val="475627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3864"/>
        <c:crosses val="autoZero"/>
        <c:auto val="1"/>
        <c:lblOffset val="100"/>
        <c:baseTimeUnit val="days"/>
      </c:dateAx>
      <c:valAx>
        <c:axId val="47562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28176"/>
        <c:axId val="475628568"/>
      </c:lineChart>
      <c:dateAx>
        <c:axId val="475628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8568"/>
        <c:crosses val="autoZero"/>
        <c:auto val="1"/>
        <c:lblOffset val="100"/>
        <c:baseTimeUnit val="days"/>
      </c:dateAx>
      <c:valAx>
        <c:axId val="47562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9368"/>
        <c:axId val="488312112"/>
      </c:lineChart>
      <c:dateAx>
        <c:axId val="488309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2112"/>
        <c:crosses val="autoZero"/>
        <c:auto val="1"/>
        <c:lblOffset val="100"/>
        <c:baseTimeUnit val="days"/>
      </c:dateAx>
      <c:valAx>
        <c:axId val="48831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7800"/>
        <c:axId val="488314072"/>
      </c:lineChart>
      <c:dateAx>
        <c:axId val="488307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4072"/>
        <c:crosses val="autoZero"/>
        <c:auto val="1"/>
        <c:lblOffset val="100"/>
        <c:baseTimeUnit val="days"/>
      </c:dateAx>
      <c:valAx>
        <c:axId val="488314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8192"/>
        <c:axId val="488308584"/>
      </c:lineChart>
      <c:dateAx>
        <c:axId val="488308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8584"/>
        <c:crosses val="autoZero"/>
        <c:auto val="1"/>
        <c:lblOffset val="100"/>
        <c:baseTimeUnit val="days"/>
      </c:dateAx>
      <c:valAx>
        <c:axId val="48830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3680"/>
        <c:axId val="488308976"/>
      </c:lineChart>
      <c:dateAx>
        <c:axId val="488313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8976"/>
        <c:crosses val="autoZero"/>
        <c:auto val="1"/>
        <c:lblOffset val="100"/>
        <c:baseTimeUnit val="days"/>
      </c:dateAx>
      <c:valAx>
        <c:axId val="488308976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36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2896"/>
        <c:axId val="488310152"/>
      </c:lineChart>
      <c:dateAx>
        <c:axId val="48831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0152"/>
        <c:crosses val="autoZero"/>
        <c:auto val="1"/>
        <c:lblOffset val="100"/>
        <c:baseTimeUnit val="days"/>
      </c:dateAx>
      <c:valAx>
        <c:axId val="48831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2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621448"/>
        <c:axId val="477120096"/>
      </c:lineChart>
      <c:dateAx>
        <c:axId val="470621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0096"/>
        <c:crosses val="autoZero"/>
        <c:auto val="1"/>
        <c:lblOffset val="100"/>
        <c:baseTimeUnit val="days"/>
      </c:dateAx>
      <c:valAx>
        <c:axId val="4771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62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17744"/>
        <c:axId val="477120880"/>
      </c:lineChart>
      <c:dateAx>
        <c:axId val="47711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0880"/>
        <c:crosses val="autoZero"/>
        <c:auto val="1"/>
        <c:lblOffset val="100"/>
        <c:baseTimeUnit val="days"/>
      </c:dateAx>
      <c:valAx>
        <c:axId val="4771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19704"/>
        <c:axId val="477120488"/>
      </c:lineChart>
      <c:dateAx>
        <c:axId val="477119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0488"/>
        <c:crosses val="autoZero"/>
        <c:auto val="1"/>
        <c:lblOffset val="100"/>
        <c:baseTimeUnit val="days"/>
      </c:dateAx>
      <c:valAx>
        <c:axId val="47712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21272"/>
        <c:axId val="477115000"/>
      </c:lineChart>
      <c:dateAx>
        <c:axId val="47712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5000"/>
        <c:crosses val="autoZero"/>
        <c:auto val="1"/>
        <c:lblOffset val="100"/>
        <c:baseTimeUnit val="days"/>
      </c:dateAx>
      <c:valAx>
        <c:axId val="477115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13824"/>
        <c:axId val="477114608"/>
      </c:lineChart>
      <c:dateAx>
        <c:axId val="477113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4608"/>
        <c:crosses val="autoZero"/>
        <c:auto val="1"/>
        <c:lblOffset val="100"/>
        <c:baseTimeUnit val="days"/>
      </c:dateAx>
      <c:valAx>
        <c:axId val="47711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17352"/>
        <c:axId val="477118136"/>
      </c:lineChart>
      <c:dateAx>
        <c:axId val="477117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8136"/>
        <c:crosses val="autoZero"/>
        <c:auto val="1"/>
        <c:lblOffset val="100"/>
        <c:baseTimeUnit val="days"/>
      </c:dateAx>
      <c:valAx>
        <c:axId val="47711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7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115392"/>
        <c:axId val="477116176"/>
      </c:lineChart>
      <c:dateAx>
        <c:axId val="477115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6176"/>
        <c:crosses val="autoZero"/>
        <c:auto val="1"/>
        <c:lblOffset val="100"/>
        <c:baseTimeUnit val="days"/>
      </c:dateAx>
      <c:valAx>
        <c:axId val="47711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  <c:pt idx="34">
                  <c:v>-1130.4000000000001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1720"/>
        <c:axId val="491705784"/>
      </c:lineChart>
      <c:dateAx>
        <c:axId val="488311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5784"/>
        <c:crosses val="autoZero"/>
        <c:auto val="1"/>
        <c:lblOffset val="100"/>
        <c:baseTimeUnit val="days"/>
      </c:dateAx>
      <c:valAx>
        <c:axId val="49170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00688"/>
        <c:axId val="491706960"/>
      </c:lineChart>
      <c:dateAx>
        <c:axId val="49170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6960"/>
        <c:crosses val="autoZero"/>
        <c:auto val="1"/>
        <c:lblOffset val="100"/>
        <c:baseTimeUnit val="days"/>
      </c:dateAx>
      <c:valAx>
        <c:axId val="49170696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01080"/>
        <c:axId val="491707352"/>
      </c:lineChart>
      <c:dateAx>
        <c:axId val="491701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7352"/>
        <c:crosses val="autoZero"/>
        <c:auto val="1"/>
        <c:lblOffset val="100"/>
        <c:baseTimeUnit val="days"/>
      </c:dateAx>
      <c:valAx>
        <c:axId val="49170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1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04608"/>
        <c:axId val="491705392"/>
      </c:lineChart>
      <c:dateAx>
        <c:axId val="49170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5392"/>
        <c:crosses val="autoZero"/>
        <c:auto val="1"/>
        <c:lblOffset val="100"/>
        <c:baseTimeUnit val="days"/>
      </c:dateAx>
      <c:valAx>
        <c:axId val="491705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02256"/>
        <c:axId val="491703040"/>
      </c:lineChart>
      <c:dateAx>
        <c:axId val="491702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3040"/>
        <c:crosses val="autoZero"/>
        <c:auto val="1"/>
        <c:lblOffset val="100"/>
        <c:baseTimeUnit val="days"/>
      </c:dateAx>
      <c:valAx>
        <c:axId val="4917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0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93816"/>
        <c:axId val="488996168"/>
      </c:lineChart>
      <c:dateAx>
        <c:axId val="488993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6168"/>
        <c:crosses val="autoZero"/>
        <c:auto val="1"/>
        <c:lblOffset val="100"/>
        <c:baseTimeUnit val="days"/>
      </c:dateAx>
      <c:valAx>
        <c:axId val="48899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3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96952"/>
        <c:axId val="488997344"/>
      </c:lineChart>
      <c:dateAx>
        <c:axId val="488996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7344"/>
        <c:crosses val="autoZero"/>
        <c:auto val="1"/>
        <c:lblOffset val="100"/>
        <c:baseTimeUnit val="days"/>
      </c:dateAx>
      <c:valAx>
        <c:axId val="488997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995384"/>
        <c:axId val="488997736"/>
      </c:lineChart>
      <c:dateAx>
        <c:axId val="48899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7736"/>
        <c:crosses val="autoZero"/>
        <c:auto val="1"/>
        <c:lblOffset val="100"/>
        <c:baseTimeUnit val="days"/>
      </c:dateAx>
      <c:valAx>
        <c:axId val="48899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992248"/>
        <c:axId val="488994600"/>
      </c:lineChart>
      <c:dateAx>
        <c:axId val="488992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4600"/>
        <c:crosses val="autoZero"/>
        <c:auto val="1"/>
        <c:lblOffset val="100"/>
        <c:baseTimeUnit val="days"/>
      </c:dateAx>
      <c:valAx>
        <c:axId val="48899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994992"/>
        <c:axId val="488992640"/>
      </c:lineChart>
      <c:dateAx>
        <c:axId val="488994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2640"/>
        <c:crosses val="autoZero"/>
        <c:auto val="1"/>
        <c:lblOffset val="100"/>
        <c:baseTimeUnit val="days"/>
      </c:dateAx>
      <c:valAx>
        <c:axId val="48899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9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69704"/>
        <c:axId val="503467352"/>
      </c:lineChart>
      <c:dateAx>
        <c:axId val="503469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7352"/>
        <c:crosses val="autoZero"/>
        <c:auto val="1"/>
        <c:lblOffset val="100"/>
        <c:baseTimeUnit val="days"/>
      </c:dateAx>
      <c:valAx>
        <c:axId val="50346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9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63824"/>
        <c:axId val="503463040"/>
      </c:lineChart>
      <c:dateAx>
        <c:axId val="503463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3040"/>
        <c:crosses val="autoZero"/>
        <c:auto val="1"/>
        <c:lblOffset val="100"/>
        <c:baseTimeUnit val="days"/>
      </c:dateAx>
      <c:valAx>
        <c:axId val="5034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65392"/>
        <c:axId val="503461080"/>
      </c:scatterChart>
      <c:valAx>
        <c:axId val="503465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1080"/>
        <c:crosses val="autoZero"/>
        <c:crossBetween val="midCat"/>
      </c:valAx>
      <c:valAx>
        <c:axId val="503461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70880"/>
        <c:axId val="503465784"/>
      </c:scatterChart>
      <c:valAx>
        <c:axId val="50347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5784"/>
        <c:crosses val="autoZero"/>
        <c:crossBetween val="midCat"/>
      </c:valAx>
      <c:valAx>
        <c:axId val="50346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7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66568"/>
        <c:axId val="503459904"/>
      </c:lineChart>
      <c:catAx>
        <c:axId val="50346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59904"/>
        <c:crosses val="autoZero"/>
        <c:auto val="1"/>
        <c:lblAlgn val="ctr"/>
        <c:lblOffset val="100"/>
        <c:noMultiLvlLbl val="0"/>
      </c:catAx>
      <c:valAx>
        <c:axId val="503459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61864"/>
        <c:axId val="503462256"/>
      </c:lineChart>
      <c:dateAx>
        <c:axId val="50346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2256"/>
        <c:crosses val="autoZero"/>
        <c:auto val="1"/>
        <c:lblOffset val="100"/>
        <c:baseTimeUnit val="days"/>
      </c:dateAx>
      <c:valAx>
        <c:axId val="503462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6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5584"/>
        <c:axId val="503472448"/>
      </c:lineChart>
      <c:dateAx>
        <c:axId val="50347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72448"/>
        <c:crosses val="autoZero"/>
        <c:auto val="1"/>
        <c:lblOffset val="100"/>
        <c:baseTimeUnit val="days"/>
      </c:dateAx>
      <c:valAx>
        <c:axId val="5034724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7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91104"/>
        <c:axId val="504393456"/>
      </c:lineChart>
      <c:dateAx>
        <c:axId val="50439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3456"/>
        <c:crosses val="autoZero"/>
        <c:auto val="1"/>
        <c:lblOffset val="100"/>
        <c:baseTimeUnit val="days"/>
      </c:dateAx>
      <c:valAx>
        <c:axId val="504393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94632"/>
        <c:axId val="504397376"/>
      </c:lineChart>
      <c:dateAx>
        <c:axId val="50439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7376"/>
        <c:crosses val="autoZero"/>
        <c:auto val="1"/>
        <c:lblOffset val="100"/>
        <c:baseTimeUnit val="days"/>
      </c:dateAx>
      <c:valAx>
        <c:axId val="50439737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90712"/>
        <c:axId val="504395808"/>
      </c:lineChart>
      <c:dateAx>
        <c:axId val="504390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5808"/>
        <c:crosses val="autoZero"/>
        <c:auto val="1"/>
        <c:lblOffset val="100"/>
        <c:baseTimeUnit val="days"/>
      </c:dateAx>
      <c:valAx>
        <c:axId val="50439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96200"/>
        <c:axId val="504391888"/>
      </c:lineChart>
      <c:dateAx>
        <c:axId val="504396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1888"/>
        <c:crosses val="autoZero"/>
        <c:auto val="1"/>
        <c:lblOffset val="100"/>
        <c:baseTimeUnit val="days"/>
      </c:dateAx>
      <c:valAx>
        <c:axId val="504391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87184"/>
        <c:axId val="504388360"/>
      </c:lineChart>
      <c:catAx>
        <c:axId val="50438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88360"/>
        <c:crosses val="autoZero"/>
        <c:auto val="1"/>
        <c:lblAlgn val="ctr"/>
        <c:lblOffset val="100"/>
        <c:noMultiLvlLbl val="0"/>
      </c:catAx>
      <c:valAx>
        <c:axId val="504388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399336"/>
        <c:axId val="504398160"/>
      </c:lineChart>
      <c:catAx>
        <c:axId val="50439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8160"/>
        <c:crosses val="autoZero"/>
        <c:auto val="1"/>
        <c:lblAlgn val="ctr"/>
        <c:lblOffset val="100"/>
        <c:noMultiLvlLbl val="0"/>
      </c:catAx>
      <c:valAx>
        <c:axId val="5043981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39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400512"/>
        <c:axId val="504401296"/>
      </c:lineChart>
      <c:dateAx>
        <c:axId val="504400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01296"/>
        <c:crosses val="autoZero"/>
        <c:auto val="1"/>
        <c:lblOffset val="100"/>
        <c:baseTimeUnit val="days"/>
      </c:dateAx>
      <c:valAx>
        <c:axId val="50440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0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91064"/>
        <c:axId val="517085184"/>
      </c:lineChart>
      <c:dateAx>
        <c:axId val="517091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5184"/>
        <c:crosses val="autoZero"/>
        <c:auto val="1"/>
        <c:lblOffset val="100"/>
        <c:baseTimeUnit val="days"/>
      </c:dateAx>
      <c:valAx>
        <c:axId val="5170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091848"/>
        <c:axId val="517094592"/>
      </c:lineChart>
      <c:dateAx>
        <c:axId val="517091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4592"/>
        <c:crosses val="autoZero"/>
        <c:auto val="1"/>
        <c:lblOffset val="100"/>
        <c:baseTimeUnit val="days"/>
      </c:dateAx>
      <c:valAx>
        <c:axId val="51709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1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93808"/>
        <c:axId val="517094984"/>
      </c:lineChart>
      <c:dateAx>
        <c:axId val="517093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4984"/>
        <c:crosses val="autoZero"/>
        <c:auto val="1"/>
        <c:lblOffset val="100"/>
        <c:baseTimeUnit val="days"/>
      </c:dateAx>
      <c:valAx>
        <c:axId val="51709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89888"/>
        <c:axId val="517092240"/>
      </c:lineChart>
      <c:dateAx>
        <c:axId val="51708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2240"/>
        <c:crosses val="autoZero"/>
        <c:auto val="1"/>
        <c:lblOffset val="100"/>
        <c:baseTimeUnit val="days"/>
      </c:dateAx>
      <c:valAx>
        <c:axId val="5170922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86752"/>
        <c:axId val="517094200"/>
      </c:lineChart>
      <c:dateAx>
        <c:axId val="517086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4200"/>
        <c:crosses val="autoZero"/>
        <c:auto val="1"/>
        <c:lblOffset val="100"/>
        <c:baseTimeUnit val="days"/>
      </c:dateAx>
      <c:valAx>
        <c:axId val="517094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89496"/>
        <c:axId val="517088712"/>
      </c:lineChart>
      <c:dateAx>
        <c:axId val="517089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8712"/>
        <c:crosses val="autoZero"/>
        <c:auto val="1"/>
        <c:lblOffset val="100"/>
        <c:baseTimeUnit val="days"/>
      </c:dateAx>
      <c:valAx>
        <c:axId val="5170887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9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87536"/>
        <c:axId val="517092632"/>
      </c:lineChart>
      <c:dateAx>
        <c:axId val="51708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2632"/>
        <c:crosses val="autoZero"/>
        <c:auto val="1"/>
        <c:lblOffset val="100"/>
        <c:baseTimeUnit val="days"/>
      </c:dateAx>
      <c:valAx>
        <c:axId val="51709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8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095768"/>
        <c:axId val="517096552"/>
      </c:lineChart>
      <c:catAx>
        <c:axId val="517095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6552"/>
        <c:crosses val="autoZero"/>
        <c:auto val="1"/>
        <c:lblAlgn val="ctr"/>
        <c:lblOffset val="100"/>
        <c:noMultiLvlLbl val="0"/>
      </c:catAx>
      <c:valAx>
        <c:axId val="5170965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09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64376"/>
        <c:axId val="569372608"/>
      </c:lineChart>
      <c:dateAx>
        <c:axId val="569364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72608"/>
        <c:crosses val="autoZero"/>
        <c:auto val="1"/>
        <c:lblOffset val="100"/>
        <c:baseTimeUnit val="days"/>
      </c:dateAx>
      <c:valAx>
        <c:axId val="5693726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6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904" dataDxfId="3903">
  <autoFilter ref="O15:W26"/>
  <tableColumns count="9">
    <tableColumn id="1" name="Date" dataDxfId="3902"/>
    <tableColumn id="2" name="Quarter" dataDxfId="3901"/>
    <tableColumn id="3" name="Time" dataDxfId="3900"/>
    <tableColumn id="4" name="EPS estimate" dataDxfId="3899"/>
    <tableColumn id="5" name="EPS Actual" dataDxfId="3898"/>
    <tableColumn id="6" name="Sales Estiamte (B)" dataDxfId="3897"/>
    <tableColumn id="7" name="Sales Actual (B)" dataDxfId="3896"/>
    <tableColumn id="8" name="Guidance" dataDxfId="3895"/>
    <tableColumn id="9" name="Reaction" dataDxfId="38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="85" zoomScaleNormal="85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78">
        <v>15.9</v>
      </c>
      <c r="G2" s="78">
        <v>4.0691055555556277</v>
      </c>
      <c r="H2">
        <v>1800</v>
      </c>
      <c r="I2" s="2">
        <v>28620</v>
      </c>
      <c r="J2" s="2">
        <v>7324.3900000001295</v>
      </c>
      <c r="K2" s="2">
        <v>21295.60999999987</v>
      </c>
      <c r="L2" s="660">
        <v>2.9074926376120729</v>
      </c>
      <c r="M2" s="2">
        <v>35911.181000001496</v>
      </c>
      <c r="N2">
        <v>1000</v>
      </c>
      <c r="O2" t="s">
        <v>1343</v>
      </c>
      <c r="P2" s="660">
        <v>1.2578616352201259E-2</v>
      </c>
      <c r="Q2" s="878">
        <v>6.3E-3</v>
      </c>
      <c r="R2" s="2">
        <v>25.238095238095237</v>
      </c>
      <c r="S2" s="782">
        <v>43471</v>
      </c>
      <c r="W2" s="790"/>
      <c r="X2" s="790"/>
      <c r="Y2" s="762"/>
      <c r="Z2" s="762"/>
    </row>
    <row r="3" spans="1:33" ht="21.95" customHeight="1" x14ac:dyDescent="0.25">
      <c r="A3" s="50"/>
      <c r="B3" s="51"/>
      <c r="C3" s="51"/>
      <c r="D3" s="709"/>
      <c r="E3" s="22" t="s">
        <v>895</v>
      </c>
      <c r="F3" s="2">
        <v>30.66</v>
      </c>
      <c r="G3" s="78">
        <v>27.654850000000014</v>
      </c>
      <c r="H3">
        <v>800</v>
      </c>
      <c r="I3" s="2">
        <v>24528</v>
      </c>
      <c r="J3" s="2">
        <v>22123.880000000012</v>
      </c>
      <c r="K3" s="2">
        <v>2404.1199999999881</v>
      </c>
      <c r="L3" s="660">
        <v>0.10866629180776553</v>
      </c>
      <c r="M3" s="2">
        <v>2404.1199999999881</v>
      </c>
      <c r="N3">
        <v>600</v>
      </c>
      <c r="O3" t="s">
        <v>1338</v>
      </c>
      <c r="P3" s="660">
        <v>6.5231572080887146E-2</v>
      </c>
      <c r="Q3" s="878">
        <v>2E-3</v>
      </c>
      <c r="R3" s="2">
        <v>8.76</v>
      </c>
      <c r="S3" s="782">
        <v>43429</v>
      </c>
      <c r="W3" s="790"/>
      <c r="X3" s="790"/>
      <c r="Y3" s="762"/>
      <c r="Z3" s="660"/>
    </row>
    <row r="4" spans="1:33" ht="21.95" customHeight="1" x14ac:dyDescent="0.25">
      <c r="A4" s="50"/>
      <c r="B4" s="50"/>
      <c r="C4" s="51"/>
      <c r="D4" s="709"/>
      <c r="E4" s="22" t="s">
        <v>916</v>
      </c>
      <c r="F4" s="2">
        <v>46.75</v>
      </c>
      <c r="G4" s="78">
        <v>55.814819999999997</v>
      </c>
      <c r="H4">
        <v>500</v>
      </c>
      <c r="I4" s="2">
        <v>23375</v>
      </c>
      <c r="J4" s="2">
        <v>27907.41</v>
      </c>
      <c r="K4" s="2">
        <v>-4532.41</v>
      </c>
      <c r="L4" s="660">
        <v>-0.16240883693613986</v>
      </c>
      <c r="M4" s="2">
        <v>-4532.41</v>
      </c>
      <c r="N4">
        <v>500</v>
      </c>
      <c r="O4" t="s">
        <v>1346</v>
      </c>
      <c r="P4" s="660">
        <v>5.3475935828877004E-2</v>
      </c>
      <c r="Q4" s="878">
        <v>4.4999999999999997E-3</v>
      </c>
      <c r="R4" s="2">
        <v>12.808219178082192</v>
      </c>
      <c r="S4" s="782">
        <v>43471</v>
      </c>
      <c r="U4" s="790"/>
      <c r="V4" s="790"/>
      <c r="W4" s="790"/>
      <c r="X4" s="790"/>
      <c r="Y4" s="762"/>
      <c r="Z4" s="660"/>
    </row>
    <row r="5" spans="1:33" ht="21.95" customHeight="1" x14ac:dyDescent="0.25">
      <c r="A5" s="50"/>
      <c r="B5" s="50"/>
      <c r="C5" s="51"/>
      <c r="D5" s="709"/>
      <c r="E5" s="22" t="s">
        <v>221</v>
      </c>
      <c r="F5" s="2">
        <v>31.889900000000001</v>
      </c>
      <c r="G5" s="78">
        <v>16.773979999999924</v>
      </c>
      <c r="H5">
        <v>500</v>
      </c>
      <c r="I5" s="2">
        <v>15944.95</v>
      </c>
      <c r="J5" s="2">
        <v>8386.9899999999616</v>
      </c>
      <c r="K5" s="2">
        <v>7557.9600000000391</v>
      </c>
      <c r="L5" s="660">
        <v>0.90115285698445724</v>
      </c>
      <c r="M5" s="2">
        <v>9010.2200000000375</v>
      </c>
      <c r="N5">
        <v>500</v>
      </c>
      <c r="O5" t="s">
        <v>1349</v>
      </c>
      <c r="P5" s="660">
        <v>3.1357890742837076E-3</v>
      </c>
      <c r="Q5" s="878">
        <v>2.8400000000000002E-2</v>
      </c>
      <c r="R5" s="2">
        <v>16.784157894736843</v>
      </c>
      <c r="S5" s="782">
        <v>43421</v>
      </c>
      <c r="U5" s="790"/>
      <c r="W5" s="790"/>
      <c r="X5" s="790"/>
      <c r="Y5" s="762"/>
      <c r="Z5" s="660"/>
    </row>
    <row r="6" spans="1:33" ht="21.95" customHeight="1" x14ac:dyDescent="0.25">
      <c r="A6" s="50"/>
      <c r="B6" s="50"/>
      <c r="C6" s="51"/>
      <c r="D6" s="709"/>
      <c r="E6" s="22" t="s">
        <v>1114</v>
      </c>
      <c r="F6" s="2">
        <v>50.69</v>
      </c>
      <c r="G6" s="78">
        <v>47.88753333333333</v>
      </c>
      <c r="H6">
        <v>300</v>
      </c>
      <c r="I6" s="2">
        <v>15207</v>
      </c>
      <c r="J6" s="2">
        <v>14366.259999999998</v>
      </c>
      <c r="K6" s="2">
        <v>840.7400000000016</v>
      </c>
      <c r="L6" s="660">
        <v>5.852184214959219E-2</v>
      </c>
      <c r="M6" s="2">
        <v>840.7400000000016</v>
      </c>
      <c r="N6">
        <v>300</v>
      </c>
      <c r="O6"/>
      <c r="P6" s="660">
        <v>2.5646084040244627E-2</v>
      </c>
      <c r="Q6" s="878">
        <v>1.32E-2</v>
      </c>
      <c r="R6" s="2"/>
      <c r="S6" s="782">
        <v>43421</v>
      </c>
      <c r="T6" s="48"/>
      <c r="U6" s="790"/>
      <c r="V6" s="762"/>
      <c r="W6" s="790"/>
      <c r="X6" s="790"/>
      <c r="Y6" s="762"/>
      <c r="Z6" s="762"/>
    </row>
    <row r="7" spans="1:33" ht="21.95" customHeight="1" x14ac:dyDescent="0.25">
      <c r="A7" s="50"/>
      <c r="B7" s="51"/>
      <c r="C7" s="51"/>
      <c r="D7" s="709"/>
      <c r="E7" s="22" t="s">
        <v>1184</v>
      </c>
      <c r="F7" s="2">
        <v>2517.0605</v>
      </c>
      <c r="G7" s="78">
        <v>2505.6566666666663</v>
      </c>
      <c r="H7">
        <v>6</v>
      </c>
      <c r="I7" s="2">
        <v>15102.363000000001</v>
      </c>
      <c r="J7" s="2">
        <v>15033.939999999999</v>
      </c>
      <c r="K7" s="2">
        <v>68.423000000002503</v>
      </c>
      <c r="L7" s="660">
        <v>4.5512354046911528E-3</v>
      </c>
      <c r="M7" s="2">
        <v>68.423000000002503</v>
      </c>
      <c r="N7">
        <v>4</v>
      </c>
      <c r="O7" t="s">
        <v>1377</v>
      </c>
      <c r="P7" s="660">
        <v>0</v>
      </c>
      <c r="Q7" s="878">
        <v>-1.6999999999999999E-3</v>
      </c>
      <c r="R7" s="2">
        <v>12.974538659793815</v>
      </c>
      <c r="S7" s="782">
        <v>43422</v>
      </c>
      <c r="T7" s="48"/>
      <c r="W7" s="790"/>
      <c r="X7" s="790"/>
      <c r="Y7" s="762"/>
    </row>
    <row r="8" spans="1:33" ht="21.95" customHeight="1" x14ac:dyDescent="0.25">
      <c r="A8" s="50"/>
      <c r="B8" s="50"/>
      <c r="C8" s="51"/>
      <c r="D8" s="709"/>
      <c r="E8" s="22" t="s">
        <v>14</v>
      </c>
      <c r="F8" s="2">
        <v>44.239899999999999</v>
      </c>
      <c r="G8" s="78">
        <v>47.098000000000006</v>
      </c>
      <c r="H8">
        <v>300</v>
      </c>
      <c r="I8" s="2">
        <v>13271.97</v>
      </c>
      <c r="J8" s="2">
        <v>14129.400000000001</v>
      </c>
      <c r="K8" s="2">
        <v>-857.43000000000211</v>
      </c>
      <c r="L8" s="660">
        <v>-6.0684105482186231E-2</v>
      </c>
      <c r="M8" s="2">
        <v>-857.43000000000211</v>
      </c>
      <c r="N8">
        <v>200</v>
      </c>
      <c r="O8" t="s">
        <v>1347</v>
      </c>
      <c r="P8" s="660">
        <v>6.3291282303983509E-2</v>
      </c>
      <c r="Q8" s="878">
        <v>2.1000000000000001E-2</v>
      </c>
      <c r="R8" s="2">
        <v>11.101606022584692</v>
      </c>
      <c r="S8" s="782">
        <v>43426</v>
      </c>
      <c r="T8" s="48"/>
      <c r="W8" s="790"/>
      <c r="X8" s="790"/>
      <c r="Y8" s="762"/>
      <c r="Z8" s="762"/>
      <c r="AA8" s="2"/>
      <c r="AB8"/>
      <c r="AC8"/>
      <c r="AD8"/>
      <c r="AE8"/>
      <c r="AF8"/>
      <c r="AG8"/>
    </row>
    <row r="9" spans="1:33" ht="21.95" customHeight="1" x14ac:dyDescent="0.25">
      <c r="A9" s="50"/>
      <c r="B9" s="50"/>
      <c r="C9" s="51"/>
      <c r="D9" s="709"/>
      <c r="E9" s="22" t="s">
        <v>1237</v>
      </c>
      <c r="F9" s="2">
        <v>42.29</v>
      </c>
      <c r="G9" s="78">
        <v>51.623533333333334</v>
      </c>
      <c r="H9">
        <v>300</v>
      </c>
      <c r="I9" s="2">
        <v>12687</v>
      </c>
      <c r="J9" s="2">
        <v>15487.06</v>
      </c>
      <c r="K9" s="2">
        <v>-2800.0600000000013</v>
      </c>
      <c r="L9" s="660">
        <v>-0.18079997107262452</v>
      </c>
      <c r="M9" s="2">
        <v>-2800.0600000000013</v>
      </c>
      <c r="N9">
        <v>300</v>
      </c>
      <c r="O9" t="s">
        <v>1347</v>
      </c>
      <c r="P9" s="660">
        <v>4.3036178765665643E-2</v>
      </c>
      <c r="Q9" s="878">
        <v>1.0999999999999999E-2</v>
      </c>
      <c r="R9" s="2">
        <v>9.1934782608695649</v>
      </c>
      <c r="S9" s="782">
        <v>43423</v>
      </c>
      <c r="U9"/>
      <c r="V9" s="790"/>
      <c r="W9" s="790"/>
      <c r="X9" s="790"/>
      <c r="Y9" s="762"/>
      <c r="Z9" s="660"/>
      <c r="AA9" s="2"/>
      <c r="AB9"/>
      <c r="AC9"/>
      <c r="AD9"/>
      <c r="AE9"/>
      <c r="AF9"/>
      <c r="AG9"/>
    </row>
    <row r="10" spans="1:33" ht="21.95" customHeight="1" x14ac:dyDescent="0.25">
      <c r="A10" s="50"/>
      <c r="B10" s="51"/>
      <c r="C10" s="51"/>
      <c r="E10" s="22" t="s">
        <v>893</v>
      </c>
      <c r="F10" s="2">
        <v>118.7899</v>
      </c>
      <c r="G10" s="78">
        <v>109.1900000000001</v>
      </c>
      <c r="H10">
        <v>100</v>
      </c>
      <c r="I10" s="2">
        <v>11878.99</v>
      </c>
      <c r="J10" s="2">
        <v>10919.000000000009</v>
      </c>
      <c r="K10" s="2">
        <v>959.98999999999251</v>
      </c>
      <c r="L10" s="660">
        <v>8.7919223372102728E-2</v>
      </c>
      <c r="M10" s="2">
        <v>959.98999999999251</v>
      </c>
      <c r="N10">
        <v>80</v>
      </c>
      <c r="O10" t="s">
        <v>1358</v>
      </c>
      <c r="P10" s="660">
        <v>4.3774765363048546E-3</v>
      </c>
      <c r="Q10" s="878">
        <v>1.23E-2</v>
      </c>
      <c r="R10" s="2">
        <v>13.780730858468679</v>
      </c>
      <c r="S10" s="782">
        <v>43324</v>
      </c>
      <c r="T10" s="48"/>
      <c r="W10" s="790"/>
      <c r="X10" s="790"/>
      <c r="Y10" s="762"/>
    </row>
    <row r="11" spans="1:33" ht="21.95" customHeight="1" x14ac:dyDescent="0.25">
      <c r="A11" s="152"/>
      <c r="B11" s="50"/>
      <c r="C11" s="51"/>
      <c r="D11" s="709"/>
      <c r="E11" s="22" t="s">
        <v>1274</v>
      </c>
      <c r="F11" s="2">
        <v>57.76</v>
      </c>
      <c r="G11" s="78">
        <v>58.46</v>
      </c>
      <c r="H11">
        <v>200</v>
      </c>
      <c r="I11" s="2">
        <v>11552</v>
      </c>
      <c r="J11" s="2">
        <v>11692</v>
      </c>
      <c r="K11" s="2">
        <v>-140</v>
      </c>
      <c r="L11" s="660">
        <v>-1.1973999315771516E-2</v>
      </c>
      <c r="M11" s="2">
        <v>-140</v>
      </c>
      <c r="N11">
        <v>200</v>
      </c>
      <c r="O11" t="s">
        <v>1347</v>
      </c>
      <c r="P11" s="660">
        <v>2.7700831024930751E-2</v>
      </c>
      <c r="Q11" s="878">
        <v>2.5399999999999999E-2</v>
      </c>
      <c r="R11" s="2">
        <v>13.884615384615383</v>
      </c>
      <c r="S11" s="782">
        <v>43436</v>
      </c>
      <c r="U11"/>
      <c r="V11" s="790"/>
      <c r="W11" s="790"/>
      <c r="X11" s="790"/>
      <c r="Y11" s="762"/>
      <c r="Z11" s="762"/>
    </row>
    <row r="12" spans="1:33" ht="21.95" customHeight="1" x14ac:dyDescent="0.25">
      <c r="A12" s="50"/>
      <c r="B12" s="50"/>
      <c r="C12" s="51"/>
      <c r="D12" s="709"/>
      <c r="E12" s="22" t="s">
        <v>919</v>
      </c>
      <c r="F12" s="2">
        <v>175.69990000000001</v>
      </c>
      <c r="G12" s="78">
        <v>184.43700000000004</v>
      </c>
      <c r="H12">
        <v>60</v>
      </c>
      <c r="I12" s="2">
        <v>10541.994000000001</v>
      </c>
      <c r="J12" s="2">
        <v>11066.220000000003</v>
      </c>
      <c r="K12" s="2">
        <v>-524.22600000000057</v>
      </c>
      <c r="L12" s="660">
        <v>-4.7371731268671821E-2</v>
      </c>
      <c r="M12" s="2">
        <v>-524.22600000000057</v>
      </c>
      <c r="N12">
        <v>60</v>
      </c>
      <c r="O12" t="s">
        <v>1368</v>
      </c>
      <c r="P12" s="660">
        <v>1.0927723920161593E-2</v>
      </c>
      <c r="Q12" s="878">
        <v>-1.9E-3</v>
      </c>
      <c r="R12" s="2">
        <v>20.382819025522046</v>
      </c>
      <c r="S12" s="782">
        <v>43426</v>
      </c>
      <c r="W12" s="790"/>
      <c r="X12" s="790"/>
      <c r="Y12" s="762"/>
      <c r="Z12" s="762"/>
    </row>
    <row r="13" spans="1:33" ht="21.95" customHeight="1" x14ac:dyDescent="0.25">
      <c r="A13" s="51"/>
      <c r="B13" s="51"/>
      <c r="C13" s="51"/>
      <c r="D13" s="709"/>
      <c r="E13" s="22" t="s">
        <v>934</v>
      </c>
      <c r="F13" s="2">
        <v>165.15</v>
      </c>
      <c r="G13" s="78">
        <v>149.63633333333343</v>
      </c>
      <c r="H13">
        <v>60</v>
      </c>
      <c r="I13" s="2">
        <v>9909</v>
      </c>
      <c r="J13" s="2">
        <v>8978.1800000000057</v>
      </c>
      <c r="K13" s="2">
        <v>930.81999999999243</v>
      </c>
      <c r="L13" s="660">
        <v>0.10367580066338548</v>
      </c>
      <c r="M13" s="2">
        <v>930.81999999999243</v>
      </c>
      <c r="N13">
        <v>60</v>
      </c>
      <c r="O13"/>
      <c r="P13" s="660">
        <v>7.7505298213745083E-3</v>
      </c>
      <c r="Q13" s="878">
        <v>1.2E-2</v>
      </c>
      <c r="R13" s="2">
        <v>19.68</v>
      </c>
      <c r="T13" s="48"/>
      <c r="V13" s="762"/>
      <c r="W13" s="790"/>
      <c r="X13" s="790"/>
      <c r="Y13" s="762"/>
      <c r="Z13" s="762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803</v>
      </c>
      <c r="F14" s="78">
        <v>97.119900000000001</v>
      </c>
      <c r="G14" s="78">
        <v>92.057000000000002</v>
      </c>
      <c r="H14">
        <v>100</v>
      </c>
      <c r="I14" s="2">
        <v>9711.99</v>
      </c>
      <c r="J14" s="2">
        <v>9205.7000000000007</v>
      </c>
      <c r="K14" s="2">
        <v>506.28999999999905</v>
      </c>
      <c r="L14" s="660">
        <v>5.4997447233779063E-2</v>
      </c>
      <c r="M14" s="2">
        <v>506.28999999999905</v>
      </c>
      <c r="N14">
        <v>100</v>
      </c>
      <c r="O14" t="s">
        <v>1362</v>
      </c>
      <c r="P14" s="660">
        <v>7.0016546557399671E-3</v>
      </c>
      <c r="Q14" s="878">
        <v>1.8700000000000001E-2</v>
      </c>
      <c r="R14" s="2">
        <v>20.446294736842106</v>
      </c>
      <c r="T14" s="48"/>
      <c r="U14" s="48"/>
      <c r="V14" s="762"/>
      <c r="W14" s="790"/>
      <c r="X14" s="790"/>
      <c r="Y14" s="762"/>
      <c r="Z14" s="762"/>
    </row>
    <row r="15" spans="1:33" ht="21.95" customHeight="1" x14ac:dyDescent="0.25">
      <c r="A15" s="51"/>
      <c r="B15" s="51"/>
      <c r="C15" s="51"/>
      <c r="D15" s="709"/>
      <c r="E15" s="22" t="s">
        <v>170</v>
      </c>
      <c r="F15" s="78">
        <v>43.29</v>
      </c>
      <c r="G15" s="78">
        <v>45.936149999999991</v>
      </c>
      <c r="H15">
        <v>200</v>
      </c>
      <c r="I15" s="2">
        <v>8658</v>
      </c>
      <c r="J15" s="2">
        <v>9187.2299999999977</v>
      </c>
      <c r="K15" s="2">
        <v>-529.22999999999593</v>
      </c>
      <c r="L15" s="660">
        <v>-5.7604958186526126E-2</v>
      </c>
      <c r="M15" s="2">
        <v>-479.27999999999611</v>
      </c>
      <c r="N15">
        <v>200</v>
      </c>
      <c r="O15" t="s">
        <v>1367</v>
      </c>
      <c r="P15" s="660">
        <v>4.5276045276045278E-2</v>
      </c>
      <c r="Q15" s="878">
        <v>-5.3E-3</v>
      </c>
      <c r="R15" s="2">
        <v>14.334437086092715</v>
      </c>
      <c r="S15" s="782">
        <v>43320</v>
      </c>
      <c r="T15" s="48"/>
      <c r="W15" s="790"/>
      <c r="X15" s="790"/>
      <c r="Y15" s="790"/>
      <c r="Z15" s="762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0"/>
      <c r="C16" s="51"/>
      <c r="D16" s="709"/>
      <c r="E16" s="22" t="s">
        <v>1196</v>
      </c>
      <c r="F16" s="2">
        <v>79.66</v>
      </c>
      <c r="G16" s="78">
        <v>76.951800000000006</v>
      </c>
      <c r="H16">
        <v>100</v>
      </c>
      <c r="I16" s="2">
        <v>7966</v>
      </c>
      <c r="J16" s="2">
        <v>7695.18</v>
      </c>
      <c r="K16" s="2">
        <v>270.81999999999971</v>
      </c>
      <c r="L16" s="660">
        <v>3.5193458762497964E-2</v>
      </c>
      <c r="M16" s="2">
        <v>270.81999999999971</v>
      </c>
      <c r="N16">
        <v>100</v>
      </c>
      <c r="O16" t="s">
        <v>1347</v>
      </c>
      <c r="P16" s="660">
        <v>1.9081094652272156E-2</v>
      </c>
      <c r="Q16" s="878">
        <v>1.2200000000000001E-2</v>
      </c>
      <c r="R16" s="2">
        <v>12.274268104776578</v>
      </c>
      <c r="S16" s="782">
        <v>43359</v>
      </c>
      <c r="T16" s="48"/>
      <c r="V16" s="790"/>
      <c r="W16" s="790"/>
      <c r="X16" s="790"/>
      <c r="Y16" s="762"/>
      <c r="Z16" s="660"/>
      <c r="AA16" s="2"/>
      <c r="AB16"/>
      <c r="AC16"/>
      <c r="AD16"/>
      <c r="AE16"/>
      <c r="AF16"/>
      <c r="AG16"/>
    </row>
    <row r="17" spans="1:33" ht="21.95" customHeight="1" x14ac:dyDescent="0.25">
      <c r="A17" s="50"/>
      <c r="B17" s="50"/>
      <c r="C17" s="51"/>
      <c r="D17" s="709"/>
      <c r="E17" s="22" t="s">
        <v>321</v>
      </c>
      <c r="F17" s="2">
        <v>19.559899999999999</v>
      </c>
      <c r="G17" s="78">
        <v>16.808475000000016</v>
      </c>
      <c r="H17">
        <v>400</v>
      </c>
      <c r="I17" s="2">
        <v>7823.9599999999991</v>
      </c>
      <c r="J17" s="2">
        <v>6723.3900000000067</v>
      </c>
      <c r="K17" s="2">
        <v>1100.5699999999924</v>
      </c>
      <c r="L17" s="660">
        <v>0.16369272048772901</v>
      </c>
      <c r="M17" s="2">
        <v>1385.5399999999972</v>
      </c>
      <c r="N17">
        <v>400</v>
      </c>
      <c r="O17" t="s">
        <v>1371</v>
      </c>
      <c r="P17" s="660">
        <v>0</v>
      </c>
      <c r="Q17" s="878">
        <v>1.14E-2</v>
      </c>
      <c r="R17" s="2">
        <v>7.9836326530612238</v>
      </c>
      <c r="S17" s="782">
        <v>43345</v>
      </c>
      <c r="U17" s="790"/>
      <c r="W17" s="790"/>
      <c r="X17" s="790"/>
      <c r="Y17" s="762"/>
    </row>
    <row r="18" spans="1:33" ht="21.95" customHeight="1" x14ac:dyDescent="0.25">
      <c r="A18" s="50"/>
      <c r="B18" s="50"/>
      <c r="C18" s="50"/>
      <c r="D18" s="709"/>
      <c r="E18" s="22" t="s">
        <v>1325</v>
      </c>
      <c r="F18" s="2">
        <v>135.30000000000001</v>
      </c>
      <c r="G18" s="78">
        <v>125.92139999999999</v>
      </c>
      <c r="H18">
        <v>50</v>
      </c>
      <c r="I18" s="2">
        <v>6765.0000000000009</v>
      </c>
      <c r="J18" s="2">
        <v>6296.07</v>
      </c>
      <c r="K18" s="2">
        <v>468.9300000000012</v>
      </c>
      <c r="L18" s="660">
        <v>7.4479794538497984E-2</v>
      </c>
      <c r="M18" s="2">
        <v>468.9300000000012</v>
      </c>
      <c r="N18" s="29">
        <v>43500</v>
      </c>
      <c r="O18" t="s">
        <v>1346</v>
      </c>
      <c r="P18" s="660">
        <v>8.538063562453806E-3</v>
      </c>
      <c r="Q18" s="878">
        <v>3.6200000000000003E-2</v>
      </c>
      <c r="R18" s="2"/>
      <c r="T18" s="48"/>
      <c r="U18"/>
      <c r="W18" s="790"/>
      <c r="X18" s="790"/>
      <c r="Y18" s="762"/>
      <c r="Z18" s="762"/>
    </row>
    <row r="19" spans="1:33" ht="21.95" customHeight="1" x14ac:dyDescent="0.25">
      <c r="A19" s="51"/>
      <c r="B19" s="152"/>
      <c r="C19" s="272"/>
      <c r="D19" s="709"/>
      <c r="E19" s="22" t="s">
        <v>799</v>
      </c>
      <c r="F19" s="78">
        <v>22.29</v>
      </c>
      <c r="G19" s="78">
        <v>29.412966666666641</v>
      </c>
      <c r="H19">
        <v>300</v>
      </c>
      <c r="I19" s="2">
        <v>6687</v>
      </c>
      <c r="J19" s="2">
        <v>8823.8899999999921</v>
      </c>
      <c r="K19" s="2">
        <v>-2136.8899999999921</v>
      </c>
      <c r="L19" s="660">
        <v>-0.24217096994636089</v>
      </c>
      <c r="M19" s="2">
        <v>-2136.8899999999921</v>
      </c>
      <c r="N19">
        <v>300</v>
      </c>
      <c r="O19" t="s">
        <v>1369</v>
      </c>
      <c r="P19" s="660">
        <v>4.6657694033198749E-2</v>
      </c>
      <c r="Q19" s="878">
        <v>1.6E-2</v>
      </c>
      <c r="R19" s="2">
        <v>13.111764705882353</v>
      </c>
      <c r="S19" s="782">
        <v>43324</v>
      </c>
      <c r="T19" s="48"/>
      <c r="W19" s="790"/>
      <c r="X19" s="790"/>
      <c r="Y19" s="762"/>
      <c r="Z19" s="762"/>
      <c r="AA19" s="2"/>
      <c r="AB19"/>
      <c r="AC19"/>
      <c r="AD19"/>
      <c r="AE19"/>
      <c r="AF19"/>
      <c r="AG19"/>
    </row>
    <row r="20" spans="1:33" ht="21.95" customHeight="1" x14ac:dyDescent="0.25">
      <c r="A20" s="50"/>
      <c r="B20" s="50"/>
      <c r="C20" s="51"/>
      <c r="D20" s="709"/>
      <c r="E20" s="22" t="s">
        <v>269</v>
      </c>
      <c r="F20" s="2">
        <v>65.45</v>
      </c>
      <c r="G20" s="78">
        <v>46.467900000000007</v>
      </c>
      <c r="H20">
        <v>100</v>
      </c>
      <c r="I20" s="2">
        <v>6545</v>
      </c>
      <c r="J20" s="2">
        <v>4646.7900000000009</v>
      </c>
      <c r="K20" s="2">
        <v>1898.2099999999991</v>
      </c>
      <c r="L20" s="660">
        <v>0.40849920052337191</v>
      </c>
      <c r="M20" s="2">
        <v>2095.4199999999946</v>
      </c>
      <c r="N20">
        <v>50</v>
      </c>
      <c r="O20" t="s">
        <v>1350</v>
      </c>
      <c r="P20" s="660">
        <v>3.0557677616501144E-2</v>
      </c>
      <c r="Q20" s="878">
        <v>7.1999999999999998E-3</v>
      </c>
      <c r="R20" s="2">
        <v>9.3835125448028691</v>
      </c>
      <c r="S20" s="782">
        <v>43324</v>
      </c>
      <c r="U20" s="790"/>
      <c r="V20" s="762"/>
      <c r="W20" s="790"/>
      <c r="X20" s="790"/>
      <c r="Y20" s="762"/>
      <c r="Z20" s="790"/>
    </row>
    <row r="21" spans="1:33" ht="21.95" customHeight="1" x14ac:dyDescent="0.25">
      <c r="A21" s="50"/>
      <c r="B21" s="51"/>
      <c r="C21" s="51"/>
      <c r="D21" s="709"/>
      <c r="E21" s="22" t="s">
        <v>173</v>
      </c>
      <c r="F21" s="2">
        <v>21.32</v>
      </c>
      <c r="G21" s="78">
        <v>32.094899999999988</v>
      </c>
      <c r="H21">
        <v>300</v>
      </c>
      <c r="I21" s="2">
        <v>6396</v>
      </c>
      <c r="J21" s="2">
        <v>9628.4699999999957</v>
      </c>
      <c r="K21" s="2">
        <v>-3232.4700000000012</v>
      </c>
      <c r="L21" s="660">
        <v>-0.33572000535910668</v>
      </c>
      <c r="M21" s="2">
        <v>-3157.4500000000012</v>
      </c>
      <c r="N21">
        <v>300</v>
      </c>
      <c r="O21" t="s">
        <v>1346</v>
      </c>
      <c r="P21" s="660">
        <v>4.3151969981238276E-2</v>
      </c>
      <c r="Q21" s="878">
        <v>1.6199999999999999E-2</v>
      </c>
      <c r="R21" s="2">
        <v>10.66</v>
      </c>
      <c r="S21" s="782">
        <v>43417</v>
      </c>
      <c r="V21" s="2"/>
      <c r="W21" s="789"/>
      <c r="X21" s="789"/>
      <c r="Y21" s="2"/>
      <c r="Z21" s="762"/>
    </row>
    <row r="22" spans="1:33" ht="21.95" customHeight="1" x14ac:dyDescent="0.25">
      <c r="A22" s="60"/>
      <c r="B22" s="61"/>
      <c r="C22" s="60"/>
      <c r="D22" s="709"/>
      <c r="E22" s="22" t="s">
        <v>938</v>
      </c>
      <c r="F22" s="2">
        <v>41.41</v>
      </c>
      <c r="G22" s="78">
        <v>46.424399999999999</v>
      </c>
      <c r="H22">
        <v>150</v>
      </c>
      <c r="I22" s="2">
        <v>6211.4999999999991</v>
      </c>
      <c r="J22" s="2">
        <v>6963.66</v>
      </c>
      <c r="K22" s="2">
        <v>-752.16000000000076</v>
      </c>
      <c r="L22" s="660">
        <v>-0.10801216601614673</v>
      </c>
      <c r="M22" s="2">
        <v>-752.16000000000076</v>
      </c>
      <c r="N22">
        <v>150</v>
      </c>
      <c r="O22" t="s">
        <v>1373</v>
      </c>
      <c r="P22" s="660">
        <v>8.4520647186669892E-3</v>
      </c>
      <c r="Q22" s="879">
        <v>2.0199999999999999E-2</v>
      </c>
      <c r="R22" s="2">
        <v>19.956626506024094</v>
      </c>
      <c r="S22" s="782">
        <v>43425</v>
      </c>
      <c r="T22" s="48"/>
      <c r="W22" s="790"/>
      <c r="X22" s="790"/>
      <c r="Y22" s="762"/>
      <c r="Z22" s="790"/>
    </row>
    <row r="23" spans="1:33" ht="21.95" customHeight="1" x14ac:dyDescent="0.25">
      <c r="A23" s="50"/>
      <c r="B23" s="50"/>
      <c r="C23" s="51"/>
      <c r="D23" s="709"/>
      <c r="E23" s="22" t="s">
        <v>172</v>
      </c>
      <c r="F23" s="2">
        <v>50.13</v>
      </c>
      <c r="G23" s="78">
        <v>44.889000000000038</v>
      </c>
      <c r="H23">
        <v>120</v>
      </c>
      <c r="I23" s="2">
        <v>6015.6</v>
      </c>
      <c r="J23" s="2">
        <v>5386.6800000000048</v>
      </c>
      <c r="K23" s="2">
        <v>628.91999999999643</v>
      </c>
      <c r="L23" s="660">
        <v>0.11675466149836172</v>
      </c>
      <c r="M23" s="2">
        <v>2233.4999999999982</v>
      </c>
      <c r="N23">
        <v>120</v>
      </c>
      <c r="O23" t="s">
        <v>1362</v>
      </c>
      <c r="P23" s="660">
        <v>3.4310791940953517E-2</v>
      </c>
      <c r="Q23" s="878">
        <v>3.0000000000000001E-3</v>
      </c>
      <c r="R23" s="2">
        <v>11.090707964601771</v>
      </c>
      <c r="T23" s="48"/>
      <c r="V23" s="762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D24" s="709"/>
      <c r="E24" s="22" t="s">
        <v>174</v>
      </c>
      <c r="F24" s="2">
        <v>265.77999999999997</v>
      </c>
      <c r="G24" s="78">
        <v>216.70049999999986</v>
      </c>
      <c r="H24">
        <v>20</v>
      </c>
      <c r="I24" s="2">
        <v>5315.5999999999995</v>
      </c>
      <c r="J24" s="2">
        <v>4334.0099999999975</v>
      </c>
      <c r="K24" s="2">
        <v>981.59000000000469</v>
      </c>
      <c r="L24" s="660">
        <v>0.22648540266404618</v>
      </c>
      <c r="M24" s="2">
        <v>1142.4200000000046</v>
      </c>
      <c r="N24">
        <v>20</v>
      </c>
      <c r="O24"/>
      <c r="P24" s="660">
        <v>1.84E-2</v>
      </c>
      <c r="Q24" s="878">
        <v>8.5000000000000006E-3</v>
      </c>
      <c r="R24" s="2">
        <v>20.444615384615382</v>
      </c>
      <c r="V24" s="2"/>
      <c r="W24" s="789"/>
      <c r="X24" s="789"/>
      <c r="Y24" s="2"/>
      <c r="Z24" s="762"/>
      <c r="AA24" s="2"/>
      <c r="AB24"/>
      <c r="AC24"/>
      <c r="AD24"/>
      <c r="AE24" s="2"/>
      <c r="AF24"/>
      <c r="AG24"/>
    </row>
    <row r="25" spans="1:33" ht="21.95" customHeight="1" x14ac:dyDescent="0.25">
      <c r="A25" s="152"/>
      <c r="B25" s="50"/>
      <c r="C25" s="51"/>
      <c r="D25" s="709"/>
      <c r="E25" s="22" t="s">
        <v>1277</v>
      </c>
      <c r="F25" s="78">
        <v>53.119900000000001</v>
      </c>
      <c r="G25" s="78">
        <v>54.281400000000005</v>
      </c>
      <c r="H25">
        <v>100</v>
      </c>
      <c r="I25" s="2">
        <v>5311.99</v>
      </c>
      <c r="J25" s="2">
        <v>5428.14</v>
      </c>
      <c r="K25" s="2">
        <v>-116.15000000000055</v>
      </c>
      <c r="L25" s="660">
        <v>-2.1397753189858839E-2</v>
      </c>
      <c r="M25" s="2">
        <v>-116.15000000000055</v>
      </c>
      <c r="N25">
        <v>100</v>
      </c>
      <c r="O25"/>
      <c r="P25" s="660">
        <v>2.1747028891244146E-2</v>
      </c>
      <c r="Q25" s="878">
        <v>1.9E-2</v>
      </c>
      <c r="R25" s="2"/>
      <c r="T25" s="48"/>
      <c r="U25" s="790"/>
      <c r="V25" s="790"/>
      <c r="W25" s="790"/>
      <c r="X25" s="790"/>
      <c r="Y25" s="762"/>
      <c r="AA25" s="2"/>
      <c r="AB25"/>
      <c r="AC25"/>
      <c r="AD25"/>
      <c r="AE25"/>
      <c r="AF25"/>
      <c r="AG25"/>
    </row>
    <row r="26" spans="1:33" ht="21.95" customHeight="1" x14ac:dyDescent="0.25">
      <c r="A26" s="51"/>
      <c r="B26" s="51"/>
      <c r="C26" s="51"/>
      <c r="D26" s="709"/>
      <c r="E26" s="22" t="s">
        <v>1283</v>
      </c>
      <c r="F26" s="2">
        <v>175.35990000000001</v>
      </c>
      <c r="G26" s="78">
        <v>193.31733333333335</v>
      </c>
      <c r="H26">
        <v>30</v>
      </c>
      <c r="I26" s="2">
        <v>5260.7970000000005</v>
      </c>
      <c r="J26" s="2">
        <v>5799.52</v>
      </c>
      <c r="K26" s="2">
        <v>-538.72299999999996</v>
      </c>
      <c r="L26" s="660">
        <v>-9.2890963390073689E-2</v>
      </c>
      <c r="M26" s="2">
        <v>-538.72299999999996</v>
      </c>
      <c r="N26">
        <v>30</v>
      </c>
      <c r="O26" t="s">
        <v>1351</v>
      </c>
      <c r="P26" s="660">
        <v>0</v>
      </c>
      <c r="Q26" s="879">
        <v>7.1999999999999998E-3</v>
      </c>
      <c r="R26" s="2"/>
      <c r="T26" s="281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D27" s="709"/>
      <c r="E27" s="22" t="s">
        <v>1298</v>
      </c>
      <c r="F27" s="2">
        <v>82.979900000000001</v>
      </c>
      <c r="G27" s="78">
        <v>91.35</v>
      </c>
      <c r="H27">
        <v>60</v>
      </c>
      <c r="I27" s="2">
        <v>4978.7939999999999</v>
      </c>
      <c r="J27" s="2">
        <v>5481</v>
      </c>
      <c r="K27" s="2">
        <v>-502.20600000000013</v>
      </c>
      <c r="L27" s="660">
        <v>-9.16267104542966E-2</v>
      </c>
      <c r="M27" s="2">
        <v>-502.20600000000013</v>
      </c>
      <c r="N27">
        <v>60</v>
      </c>
      <c r="O27" t="s">
        <v>1364</v>
      </c>
      <c r="P27" s="660">
        <v>2.1692000110870222E-2</v>
      </c>
      <c r="Q27" s="878">
        <v>1.34E-2</v>
      </c>
      <c r="R27" s="2"/>
      <c r="T27" s="48"/>
      <c r="V27" s="790"/>
      <c r="W27" s="790"/>
      <c r="X27" s="790"/>
      <c r="Y27" s="762"/>
      <c r="Z27" s="790"/>
    </row>
    <row r="28" spans="1:33" ht="21.95" customHeight="1" x14ac:dyDescent="0.25">
      <c r="A28" s="50"/>
      <c r="B28" s="50"/>
      <c r="C28" s="51"/>
      <c r="D28" s="709"/>
      <c r="E28" s="22" t="s">
        <v>1318</v>
      </c>
      <c r="F28" s="2">
        <v>99.099900000000005</v>
      </c>
      <c r="G28" s="78">
        <v>98.09620000000001</v>
      </c>
      <c r="H28">
        <v>50</v>
      </c>
      <c r="I28" s="2">
        <v>4954.9949999999999</v>
      </c>
      <c r="J28" s="2">
        <v>4904.8100000000004</v>
      </c>
      <c r="K28" s="2">
        <v>50.184999999999491</v>
      </c>
      <c r="L28" s="660">
        <v>1.0231792872710612E-2</v>
      </c>
      <c r="M28" s="2">
        <v>50.184999999999491</v>
      </c>
      <c r="N28">
        <v>50</v>
      </c>
      <c r="O28" t="s">
        <v>1360</v>
      </c>
      <c r="P28" s="660">
        <v>8.879928234034544E-3</v>
      </c>
      <c r="Q28" s="878">
        <v>1.9099999999999999E-2</v>
      </c>
      <c r="R28" s="2">
        <v>22.522704545454545</v>
      </c>
      <c r="S28" s="782">
        <v>43436</v>
      </c>
      <c r="V28" s="2"/>
      <c r="W28" s="789"/>
      <c r="X28" s="789"/>
      <c r="Y28" s="2"/>
      <c r="Z28" s="762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E29" s="22" t="s">
        <v>52</v>
      </c>
      <c r="F29" s="2">
        <v>49.35</v>
      </c>
      <c r="G29" s="78">
        <v>37.936999999999991</v>
      </c>
      <c r="H29">
        <v>100</v>
      </c>
      <c r="I29" s="2">
        <v>4935</v>
      </c>
      <c r="J29" s="2">
        <v>3793.6999999999989</v>
      </c>
      <c r="K29" s="2">
        <v>1141.3000000000029</v>
      </c>
      <c r="L29" s="660">
        <v>0.30084086775443536</v>
      </c>
      <c r="M29" s="2">
        <v>2198.0400000000009</v>
      </c>
      <c r="N29">
        <v>100</v>
      </c>
      <c r="O29" t="s">
        <v>1359</v>
      </c>
      <c r="P29" s="660">
        <v>3.8581560283687942E-2</v>
      </c>
      <c r="Q29" s="878">
        <v>1.7100000000000001E-2</v>
      </c>
      <c r="R29" s="2">
        <v>10.071428571428571</v>
      </c>
      <c r="S29" s="782">
        <v>43323</v>
      </c>
      <c r="T29" s="48"/>
      <c r="V29" s="762"/>
      <c r="W29" s="790"/>
      <c r="X29" s="790"/>
      <c r="Y29" s="762"/>
      <c r="Z29" s="762"/>
    </row>
    <row r="30" spans="1:33" ht="21.95" customHeight="1" x14ac:dyDescent="0.25">
      <c r="A30" s="50"/>
      <c r="B30" s="50"/>
      <c r="C30" s="51"/>
      <c r="E30" s="22" t="s">
        <v>1322</v>
      </c>
      <c r="F30" s="2">
        <v>88.88</v>
      </c>
      <c r="G30" s="78">
        <v>88.58120000000001</v>
      </c>
      <c r="H30">
        <v>50</v>
      </c>
      <c r="I30" s="2">
        <v>4444</v>
      </c>
      <c r="J30" s="2">
        <v>4429.0600000000004</v>
      </c>
      <c r="K30" s="2">
        <v>14.9399999999996</v>
      </c>
      <c r="L30" s="660">
        <v>3.3731762495877874E-3</v>
      </c>
      <c r="M30" s="2">
        <v>14.9399999999996</v>
      </c>
      <c r="N30">
        <v>50</v>
      </c>
      <c r="O30" t="s">
        <v>1372</v>
      </c>
      <c r="P30" s="660">
        <v>1.2997299729972997E-2</v>
      </c>
      <c r="Q30" s="878">
        <v>1.55E-2</v>
      </c>
      <c r="R30" s="2"/>
      <c r="W30" s="790"/>
      <c r="X30" s="790"/>
      <c r="Y30" s="762"/>
      <c r="Z30" s="762"/>
    </row>
    <row r="31" spans="1:33" ht="21.95" customHeight="1" x14ac:dyDescent="0.25">
      <c r="A31" s="50"/>
      <c r="B31" s="50"/>
      <c r="C31" s="51"/>
      <c r="D31" s="709"/>
      <c r="E31" s="22" t="s">
        <v>658</v>
      </c>
      <c r="F31" s="2">
        <v>209.07</v>
      </c>
      <c r="G31" s="78">
        <v>139.4129999999999</v>
      </c>
      <c r="H31">
        <v>20</v>
      </c>
      <c r="I31" s="2">
        <v>4181.3999999999996</v>
      </c>
      <c r="J31" s="2">
        <v>2788.2599999999979</v>
      </c>
      <c r="K31" s="2">
        <v>1393.1400000000012</v>
      </c>
      <c r="L31" s="660">
        <v>0.49964493985496439</v>
      </c>
      <c r="M31" s="2">
        <v>1536.1700000000014</v>
      </c>
      <c r="N31">
        <v>20</v>
      </c>
      <c r="O31" t="s">
        <v>1353</v>
      </c>
      <c r="P31" s="660">
        <v>2.3915435021763048E-3</v>
      </c>
      <c r="Q31" s="878">
        <v>-5.8999999999999999E-3</v>
      </c>
      <c r="R31" s="2">
        <v>30.476676384839649</v>
      </c>
      <c r="W31" s="790"/>
      <c r="X31" s="790"/>
      <c r="Y31" s="762"/>
      <c r="Z31" s="762"/>
      <c r="AA31" s="2"/>
      <c r="AB31"/>
      <c r="AC31"/>
      <c r="AD31"/>
      <c r="AE31"/>
      <c r="AF31"/>
      <c r="AG31"/>
    </row>
    <row r="32" spans="1:33" ht="21.95" customHeight="1" x14ac:dyDescent="0.25">
      <c r="A32" s="51"/>
      <c r="B32" s="51"/>
      <c r="C32" s="51"/>
      <c r="D32" s="709"/>
      <c r="E32" s="22" t="s">
        <v>824</v>
      </c>
      <c r="F32" s="2">
        <v>90.13</v>
      </c>
      <c r="G32" s="78">
        <v>67.203250000000025</v>
      </c>
      <c r="H32">
        <v>40</v>
      </c>
      <c r="I32" s="2">
        <v>3605.2</v>
      </c>
      <c r="J32" s="2">
        <v>2688.130000000001</v>
      </c>
      <c r="K32" s="2">
        <v>917.0699999999988</v>
      </c>
      <c r="L32" s="660">
        <v>0.34115537567007492</v>
      </c>
      <c r="M32" s="2">
        <v>917.0699999999988</v>
      </c>
      <c r="N32">
        <v>40</v>
      </c>
      <c r="O32" t="s">
        <v>1376</v>
      </c>
      <c r="P32" s="660">
        <v>2.5296793520470432E-2</v>
      </c>
      <c r="Q32" s="878">
        <v>8.2000000000000007E-3</v>
      </c>
      <c r="R32" s="2">
        <v>18.934873949579831</v>
      </c>
      <c r="T32" s="48"/>
      <c r="V32" s="2"/>
      <c r="W32" s="789"/>
      <c r="X32" s="789"/>
      <c r="Y32" s="2"/>
      <c r="Z32" s="762"/>
    </row>
    <row r="33" spans="1:33" ht="21.95" customHeight="1" x14ac:dyDescent="0.25">
      <c r="A33" s="50"/>
      <c r="B33" s="50"/>
      <c r="C33" s="51"/>
      <c r="D33" s="709"/>
      <c r="E33" s="22" t="s">
        <v>932</v>
      </c>
      <c r="F33" s="2">
        <v>35.779899999999998</v>
      </c>
      <c r="G33" s="78">
        <v>21.2134</v>
      </c>
      <c r="H33">
        <v>100</v>
      </c>
      <c r="I33" s="2">
        <v>3577.99</v>
      </c>
      <c r="J33" s="2">
        <v>2121.34</v>
      </c>
      <c r="K33" s="2">
        <v>1456.6499999999996</v>
      </c>
      <c r="L33" s="660">
        <v>0.68666503247947042</v>
      </c>
      <c r="M33" s="2">
        <v>1456.6499999999996</v>
      </c>
      <c r="N33">
        <v>100</v>
      </c>
      <c r="O33" t="s">
        <v>1354</v>
      </c>
      <c r="P33" s="660">
        <v>2.1240976078748124E-2</v>
      </c>
      <c r="Q33" s="878">
        <v>-1.2699999999999999E-2</v>
      </c>
      <c r="R33" s="2">
        <v>14.311959999999999</v>
      </c>
      <c r="S33" s="782">
        <v>43366</v>
      </c>
      <c r="T33" s="48"/>
      <c r="Z33" s="762"/>
    </row>
    <row r="34" spans="1:33" ht="21.95" customHeight="1" x14ac:dyDescent="0.25">
      <c r="A34" s="50"/>
      <c r="B34" s="50"/>
      <c r="C34" s="51"/>
      <c r="D34" s="709"/>
      <c r="E34" s="22" t="s">
        <v>1324</v>
      </c>
      <c r="F34" s="2">
        <v>140.22989999999999</v>
      </c>
      <c r="G34" s="78">
        <v>146.65</v>
      </c>
      <c r="H34">
        <v>25</v>
      </c>
      <c r="I34" s="2">
        <v>3505.7474999999995</v>
      </c>
      <c r="J34" s="2">
        <v>3666.25</v>
      </c>
      <c r="K34" s="2">
        <v>-160.50250000000051</v>
      </c>
      <c r="L34" s="660">
        <v>-4.3778383907262318E-2</v>
      </c>
      <c r="M34" s="2">
        <v>-160.50250000000051</v>
      </c>
      <c r="N34">
        <v>25</v>
      </c>
      <c r="O34" t="s">
        <v>1343</v>
      </c>
      <c r="P34" s="660">
        <v>6.2754091673744338E-3</v>
      </c>
      <c r="Q34" s="878">
        <v>1.3899999999999999E-2</v>
      </c>
      <c r="R34" s="2">
        <v>31.870431818181814</v>
      </c>
      <c r="W34" s="790"/>
      <c r="X34" s="790"/>
      <c r="Y34" s="762"/>
      <c r="Z34" s="762"/>
    </row>
    <row r="35" spans="1:33" ht="21.95" customHeight="1" x14ac:dyDescent="0.25">
      <c r="A35" s="51"/>
      <c r="B35" s="51"/>
      <c r="C35" s="51"/>
      <c r="D35" s="709"/>
      <c r="E35" s="22" t="s">
        <v>896</v>
      </c>
      <c r="F35" s="2">
        <v>31.07</v>
      </c>
      <c r="G35" s="78">
        <v>21.168200000000002</v>
      </c>
      <c r="H35">
        <v>100</v>
      </c>
      <c r="I35" s="2">
        <v>3107</v>
      </c>
      <c r="J35" s="2">
        <v>2116.8200000000002</v>
      </c>
      <c r="K35" s="2">
        <v>990.18000000000029</v>
      </c>
      <c r="L35" s="660">
        <v>0.46776768926975354</v>
      </c>
      <c r="M35" s="2">
        <v>990.18000000000029</v>
      </c>
      <c r="N35">
        <v>100</v>
      </c>
      <c r="O35"/>
      <c r="P35" s="660">
        <v>8.4969423881557773E-2</v>
      </c>
      <c r="Q35" s="878">
        <v>1.14E-2</v>
      </c>
      <c r="R35" s="2"/>
      <c r="V35" s="790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1330</v>
      </c>
      <c r="F36" s="2">
        <v>14.34</v>
      </c>
      <c r="G36" s="78">
        <v>13.68</v>
      </c>
      <c r="H36">
        <v>200</v>
      </c>
      <c r="I36" s="2">
        <v>2868</v>
      </c>
      <c r="J36" s="2">
        <v>2736</v>
      </c>
      <c r="K36" s="2">
        <v>132</v>
      </c>
      <c r="L36" s="660">
        <v>4.824561403508773E-2</v>
      </c>
      <c r="M36" s="2">
        <v>132</v>
      </c>
      <c r="N36">
        <v>200</v>
      </c>
      <c r="O36" t="s">
        <v>1366</v>
      </c>
      <c r="P36" s="660">
        <v>8.0557880055788011E-2</v>
      </c>
      <c r="Q36" s="878">
        <v>1.5599999999999999E-2</v>
      </c>
      <c r="R36" s="2"/>
      <c r="T36" s="48"/>
      <c r="W36" s="790"/>
      <c r="X36" s="790"/>
      <c r="Y36" s="762"/>
      <c r="Z36" s="762"/>
    </row>
    <row r="37" spans="1:33" ht="21.95" customHeight="1" x14ac:dyDescent="0.25">
      <c r="A37" s="50"/>
      <c r="B37" s="51"/>
      <c r="C37" s="51"/>
      <c r="D37" s="709"/>
      <c r="E37" s="22" t="s">
        <v>1317</v>
      </c>
      <c r="F37" s="2">
        <v>27.25</v>
      </c>
      <c r="G37" s="78">
        <v>25.261700000000019</v>
      </c>
      <c r="H37">
        <v>100</v>
      </c>
      <c r="I37" s="2">
        <v>2725</v>
      </c>
      <c r="J37" s="2">
        <v>2526.1700000000019</v>
      </c>
      <c r="K37" s="2">
        <v>198.82999999999811</v>
      </c>
      <c r="L37" s="660">
        <v>7.8708083779000612E-2</v>
      </c>
      <c r="M37" s="2">
        <v>198.82999999999811</v>
      </c>
      <c r="N37">
        <v>100</v>
      </c>
      <c r="O37" t="s">
        <v>1365</v>
      </c>
      <c r="P37" s="660">
        <v>1.1743119266055046E-2</v>
      </c>
      <c r="Q37" s="878">
        <v>2.4400000000000002E-2</v>
      </c>
      <c r="R37" s="2"/>
      <c r="V37" s="762"/>
      <c r="W37" s="790"/>
      <c r="X37" s="790"/>
      <c r="Y37" s="762"/>
      <c r="Z37"/>
    </row>
    <row r="38" spans="1:33" ht="21.95" customHeight="1" x14ac:dyDescent="0.25">
      <c r="A38" s="50"/>
      <c r="B38" s="50"/>
      <c r="C38" s="50"/>
      <c r="D38" s="709"/>
      <c r="E38" s="22" t="s">
        <v>1312</v>
      </c>
      <c r="F38" s="2">
        <v>26.63</v>
      </c>
      <c r="G38" s="78">
        <v>24.060300000000002</v>
      </c>
      <c r="H38">
        <v>100</v>
      </c>
      <c r="I38" s="2">
        <v>2663</v>
      </c>
      <c r="J38" s="2">
        <v>2406.0300000000002</v>
      </c>
      <c r="K38" s="2">
        <v>256.9699999999998</v>
      </c>
      <c r="L38" s="660">
        <v>0.10680249207200232</v>
      </c>
      <c r="M38" s="2">
        <v>256.9699999999998</v>
      </c>
      <c r="N38">
        <v>100</v>
      </c>
      <c r="O38" t="s">
        <v>1370</v>
      </c>
      <c r="P38" s="660">
        <v>0</v>
      </c>
      <c r="Q38" s="878">
        <v>2.3800000000000002E-2</v>
      </c>
      <c r="R38" s="2">
        <v>6.0522727272727268</v>
      </c>
      <c r="T38" s="48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0"/>
      <c r="C39" s="51"/>
      <c r="D39" s="709"/>
      <c r="E39" s="22" t="s">
        <v>62</v>
      </c>
      <c r="F39" s="78">
        <v>333.21</v>
      </c>
      <c r="G39" s="78">
        <v>333.21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1659.3600000000079</v>
      </c>
      <c r="N39">
        <v>0</v>
      </c>
      <c r="O39"/>
      <c r="P39" s="660">
        <v>0</v>
      </c>
      <c r="Q39" s="878">
        <v>2.52E-2</v>
      </c>
      <c r="R39" s="2"/>
      <c r="T39" s="48"/>
      <c r="U39" s="790"/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200</v>
      </c>
      <c r="F40" s="2">
        <v>29.55</v>
      </c>
      <c r="G40" s="78">
        <v>29.55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555.54</v>
      </c>
      <c r="N40">
        <v>0</v>
      </c>
      <c r="O40"/>
      <c r="P40" s="660">
        <v>0</v>
      </c>
      <c r="Q40" s="878">
        <v>4.7999999999999996E-3</v>
      </c>
      <c r="R40" s="2"/>
      <c r="V40" s="2"/>
      <c r="W40" s="789"/>
      <c r="X40" s="789"/>
      <c r="Y40" s="2"/>
      <c r="Z40" s="762"/>
    </row>
    <row r="41" spans="1:33" ht="21.95" customHeight="1" x14ac:dyDescent="0.25">
      <c r="A41" s="50"/>
      <c r="B41" s="51"/>
      <c r="C41" s="51"/>
      <c r="D41" s="709"/>
      <c r="E41" s="22" t="s">
        <v>209</v>
      </c>
      <c r="F41" s="2">
        <v>35.549999999999997</v>
      </c>
      <c r="G41" s="78">
        <v>35.549999999999997</v>
      </c>
      <c r="H41">
        <v>0</v>
      </c>
      <c r="I41" s="2">
        <v>0</v>
      </c>
      <c r="J41" s="2">
        <v>0</v>
      </c>
      <c r="K41" s="2">
        <v>973.83000000000175</v>
      </c>
      <c r="L41" s="660">
        <v>0</v>
      </c>
      <c r="M41" s="2">
        <v>2131.6999999999971</v>
      </c>
      <c r="N41">
        <v>0</v>
      </c>
      <c r="O41"/>
      <c r="P41" s="660">
        <v>4.1631504922644169E-2</v>
      </c>
      <c r="Q41" s="878">
        <v>1.47E-2</v>
      </c>
      <c r="R41" s="2">
        <v>8.8874999999999993</v>
      </c>
      <c r="U41" s="789"/>
      <c r="V41" s="790"/>
      <c r="W41" s="790"/>
      <c r="X41" s="790"/>
      <c r="Y41" s="762"/>
      <c r="Z41" s="762"/>
    </row>
    <row r="42" spans="1:33" ht="21.95" customHeight="1" x14ac:dyDescent="0.25">
      <c r="A42" s="51"/>
      <c r="B42" s="50"/>
      <c r="C42" s="51"/>
      <c r="D42" s="709"/>
      <c r="E42" s="22" t="s">
        <v>199</v>
      </c>
      <c r="F42" s="78">
        <v>152.29</v>
      </c>
      <c r="G42" s="78">
        <v>152.29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363.09999999999945</v>
      </c>
      <c r="N42">
        <v>0</v>
      </c>
      <c r="O42"/>
      <c r="P42" s="660">
        <v>0</v>
      </c>
      <c r="Q42" s="878">
        <v>9.7000000000000003E-3</v>
      </c>
      <c r="R42" s="2"/>
      <c r="V42" s="790"/>
      <c r="W42" s="790"/>
      <c r="X42" s="790"/>
      <c r="Y42" s="762"/>
      <c r="Z42" s="762"/>
    </row>
    <row r="43" spans="1:33" ht="21.95" customHeight="1" x14ac:dyDescent="0.25">
      <c r="A43" s="50"/>
      <c r="B43" s="50"/>
      <c r="C43" s="51"/>
      <c r="D43" s="709"/>
      <c r="E43" s="22" t="s">
        <v>220</v>
      </c>
      <c r="F43" s="2">
        <v>98.55</v>
      </c>
      <c r="G43" s="78">
        <v>98.55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231.53999999999996</v>
      </c>
      <c r="N43">
        <v>0</v>
      </c>
      <c r="O43"/>
      <c r="P43" s="660">
        <v>1.6199999999999999E-2</v>
      </c>
      <c r="Q43" s="878">
        <v>9.4999999999999998E-3</v>
      </c>
      <c r="R43" s="2"/>
      <c r="W43" s="790"/>
      <c r="X43" s="790"/>
      <c r="Y43" s="762"/>
      <c r="Z43" s="762"/>
    </row>
    <row r="44" spans="1:33" ht="21.95" customHeight="1" x14ac:dyDescent="0.25">
      <c r="A44" s="50"/>
      <c r="B44" s="50"/>
      <c r="C44" s="50"/>
      <c r="D44" s="709"/>
      <c r="E44" s="22" t="s">
        <v>260</v>
      </c>
      <c r="F44" s="2">
        <v>116.06</v>
      </c>
      <c r="G44" s="78">
        <v>116.06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1857.7799999999988</v>
      </c>
      <c r="N44">
        <v>0</v>
      </c>
      <c r="O44"/>
      <c r="P44" s="660">
        <v>1.49E-2</v>
      </c>
      <c r="Q44" s="878">
        <v>9.4000000000000004E-3</v>
      </c>
      <c r="R44" s="2"/>
      <c r="V44" s="2"/>
      <c r="W44" s="789"/>
      <c r="X44" s="789"/>
      <c r="Y44" s="2"/>
      <c r="Z44" s="762"/>
    </row>
    <row r="45" spans="1:33" ht="21.95" customHeight="1" x14ac:dyDescent="0.25">
      <c r="A45" s="50"/>
      <c r="B45" s="50"/>
      <c r="C45" s="51"/>
      <c r="D45" s="709"/>
      <c r="E45" s="22" t="s">
        <v>23</v>
      </c>
      <c r="F45" s="2">
        <v>39.18</v>
      </c>
      <c r="G45" s="78">
        <v>39.18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171.89999999999964</v>
      </c>
      <c r="N45">
        <v>0</v>
      </c>
      <c r="O45"/>
      <c r="P45" s="660">
        <v>0</v>
      </c>
      <c r="Q45" s="878">
        <v>1.14E-2</v>
      </c>
      <c r="R45" s="2"/>
      <c r="T45" s="48"/>
      <c r="V45" s="790"/>
      <c r="W45" s="790"/>
      <c r="X45" s="790"/>
      <c r="Y45" s="762"/>
      <c r="Z45" s="762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9"/>
      <c r="E46" s="22" t="s">
        <v>261</v>
      </c>
      <c r="F46" s="2">
        <v>48.75</v>
      </c>
      <c r="G46" s="78">
        <v>48.75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98.449999999999818</v>
      </c>
      <c r="N46">
        <v>0</v>
      </c>
      <c r="O46"/>
      <c r="P46" s="660">
        <v>1.11E-2</v>
      </c>
      <c r="Q46" s="878">
        <v>3.0999999999999999E-3</v>
      </c>
      <c r="R46" s="2"/>
      <c r="V46" s="790"/>
      <c r="W46" s="790"/>
      <c r="X46" s="790"/>
      <c r="Y46" s="762"/>
      <c r="Z46" s="660"/>
    </row>
    <row r="47" spans="1:33" ht="21.95" customHeight="1" x14ac:dyDescent="0.25">
      <c r="A47" s="51"/>
      <c r="B47" s="152"/>
      <c r="C47" s="272"/>
      <c r="D47" s="709"/>
      <c r="E47" s="22" t="s">
        <v>318</v>
      </c>
      <c r="F47" s="2">
        <v>13.58</v>
      </c>
      <c r="G47" s="78">
        <v>13.58</v>
      </c>
      <c r="H47">
        <v>0</v>
      </c>
      <c r="I47" s="2">
        <v>0</v>
      </c>
      <c r="J47" s="2">
        <v>0</v>
      </c>
      <c r="K47" s="2">
        <v>-1184.9399999999987</v>
      </c>
      <c r="L47" s="660">
        <v>0</v>
      </c>
      <c r="M47" s="2">
        <v>98.479999999995925</v>
      </c>
      <c r="N47">
        <v>0</v>
      </c>
      <c r="O47"/>
      <c r="P47" s="660">
        <v>0</v>
      </c>
      <c r="Q47" s="878">
        <v>2.06E-2</v>
      </c>
      <c r="R47" s="2">
        <v>42.4375</v>
      </c>
      <c r="W47" s="790"/>
      <c r="X47" s="790"/>
      <c r="Y47" s="762"/>
      <c r="Z47" s="660"/>
      <c r="AA47" s="2"/>
      <c r="AB47"/>
      <c r="AC47"/>
      <c r="AD47"/>
      <c r="AE47" s="2"/>
      <c r="AF47"/>
      <c r="AG47"/>
    </row>
    <row r="48" spans="1:33" ht="21.95" customHeight="1" x14ac:dyDescent="0.25">
      <c r="A48" s="50"/>
      <c r="B48" s="51"/>
      <c r="C48" s="51"/>
      <c r="D48" s="709"/>
      <c r="E48" s="22" t="s">
        <v>36</v>
      </c>
      <c r="F48" s="2">
        <v>48.52</v>
      </c>
      <c r="G48" s="78">
        <v>48.52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117.73999999999978</v>
      </c>
      <c r="N48">
        <v>0</v>
      </c>
      <c r="O48"/>
      <c r="P48" s="660">
        <v>0</v>
      </c>
      <c r="Q48" s="878">
        <v>-6.7999999999999996E-3</v>
      </c>
      <c r="R48" s="2"/>
      <c r="U48" s="789"/>
      <c r="W48" s="790"/>
      <c r="X48" s="790"/>
      <c r="Y48" s="762"/>
      <c r="Z48" s="762"/>
      <c r="AA48" s="2"/>
      <c r="AB48"/>
      <c r="AC48"/>
      <c r="AD48"/>
      <c r="AE48"/>
      <c r="AF48"/>
      <c r="AG48"/>
    </row>
    <row r="49" spans="1:33" ht="21.95" customHeight="1" x14ac:dyDescent="0.25">
      <c r="A49" s="50"/>
      <c r="B49" s="50"/>
      <c r="C49" s="51"/>
      <c r="D49" s="709"/>
      <c r="E49" s="22" t="s">
        <v>1355</v>
      </c>
      <c r="F49" s="2">
        <v>47.34</v>
      </c>
      <c r="G49" s="78">
        <v>47.34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264.92000000000007</v>
      </c>
      <c r="N49">
        <v>0</v>
      </c>
      <c r="O49"/>
      <c r="P49" s="660">
        <v>3.4200000000000001E-2</v>
      </c>
      <c r="Q49" s="878">
        <v>0</v>
      </c>
      <c r="R49" s="2"/>
      <c r="T49" s="48"/>
      <c r="V49" s="762"/>
      <c r="W49" s="790"/>
      <c r="X49" s="790"/>
      <c r="Y49" s="762"/>
      <c r="Z49" s="762"/>
    </row>
    <row r="50" spans="1:33" ht="21.95" customHeight="1" x14ac:dyDescent="0.25">
      <c r="A50" s="50"/>
      <c r="B50" s="51"/>
      <c r="C50" s="51"/>
      <c r="E50" s="22" t="s">
        <v>292</v>
      </c>
      <c r="F50" s="2">
        <v>47.99</v>
      </c>
      <c r="G50" s="78">
        <v>47.99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910.79999999999927</v>
      </c>
      <c r="N50">
        <v>0</v>
      </c>
      <c r="O50"/>
      <c r="P50" s="660">
        <v>2.87E-2</v>
      </c>
      <c r="Q50" s="878">
        <v>2.0400000000000001E-2</v>
      </c>
      <c r="R50" s="2"/>
      <c r="V50" s="790"/>
      <c r="W50" s="790"/>
      <c r="X50" s="790"/>
      <c r="Y50" s="762"/>
      <c r="Z50" s="762"/>
    </row>
    <row r="51" spans="1:33" ht="21.95" customHeight="1" x14ac:dyDescent="0.25">
      <c r="A51" s="50"/>
      <c r="B51" s="51"/>
      <c r="C51" s="51"/>
      <c r="D51" s="709"/>
      <c r="E51" s="22" t="s">
        <v>670</v>
      </c>
      <c r="F51" s="78">
        <v>25.24</v>
      </c>
      <c r="G51" s="78">
        <v>25.24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557.94000000000005</v>
      </c>
      <c r="N51">
        <v>0</v>
      </c>
      <c r="O51"/>
      <c r="P51" s="660">
        <v>4.0599999999999997E-2</v>
      </c>
      <c r="Q51" s="878">
        <v>5.4999999999999997E-3</v>
      </c>
      <c r="R51" s="2"/>
      <c r="V51" s="2"/>
      <c r="W51" s="789"/>
      <c r="X51" s="789"/>
      <c r="Y51" s="762"/>
      <c r="Z51" s="762"/>
    </row>
    <row r="52" spans="1:33" ht="21.95" customHeight="1" x14ac:dyDescent="0.25">
      <c r="A52" s="50"/>
      <c r="B52" s="51"/>
      <c r="C52" s="51"/>
      <c r="D52" s="709"/>
      <c r="E52" s="22" t="s">
        <v>242</v>
      </c>
      <c r="F52" s="2">
        <v>63.1</v>
      </c>
      <c r="G52" s="78">
        <v>63.1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329.74000000000069</v>
      </c>
      <c r="N52">
        <v>0</v>
      </c>
      <c r="O52"/>
      <c r="P52" s="660">
        <v>0</v>
      </c>
      <c r="Q52" s="878">
        <v>5.0000000000000001E-4</v>
      </c>
      <c r="R52" s="2"/>
      <c r="T52" s="48"/>
      <c r="W52" s="790"/>
      <c r="X52" s="790"/>
      <c r="Y52" s="762"/>
      <c r="Z52" s="660"/>
    </row>
    <row r="53" spans="1:33" ht="21.95" customHeight="1" x14ac:dyDescent="0.25">
      <c r="A53" s="50"/>
      <c r="B53" s="50"/>
      <c r="C53" s="51"/>
      <c r="D53" s="709"/>
      <c r="E53" s="22" t="s">
        <v>649</v>
      </c>
      <c r="F53" s="2">
        <v>19.68</v>
      </c>
      <c r="G53" s="78">
        <v>19.68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309.26000000000022</v>
      </c>
      <c r="N53">
        <v>0</v>
      </c>
      <c r="O53"/>
      <c r="P53" s="660">
        <v>8.8000000000000005E-3</v>
      </c>
      <c r="Q53" s="878">
        <v>6.0000000000000001E-3</v>
      </c>
      <c r="R53" s="2"/>
      <c r="T53" s="48"/>
      <c r="U53" s="790"/>
      <c r="V53" s="2"/>
      <c r="W53" s="789"/>
      <c r="X53" s="789"/>
      <c r="Y53" s="2"/>
      <c r="Z53" s="660"/>
      <c r="AA53" s="2"/>
      <c r="AB53"/>
      <c r="AC53"/>
      <c r="AD53"/>
      <c r="AE53"/>
      <c r="AF53"/>
      <c r="AG53"/>
    </row>
    <row r="54" spans="1:33" ht="21.95" customHeight="1" x14ac:dyDescent="0.25">
      <c r="A54" s="50"/>
      <c r="B54" s="50"/>
      <c r="C54" s="51"/>
      <c r="D54" s="709"/>
      <c r="E54" s="22" t="s">
        <v>712</v>
      </c>
      <c r="F54" s="2">
        <v>237.55</v>
      </c>
      <c r="G54" s="78">
        <v>237.55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843.18000000000029</v>
      </c>
      <c r="N54">
        <v>0</v>
      </c>
      <c r="O54"/>
      <c r="P54" s="660">
        <v>2.8E-3</v>
      </c>
      <c r="Q54" s="878">
        <v>1.3899999999999999E-2</v>
      </c>
      <c r="R54" s="2"/>
      <c r="V54" s="790"/>
      <c r="W54" s="790"/>
      <c r="X54" s="790"/>
      <c r="Y54" s="762"/>
      <c r="Z54" s="762"/>
    </row>
    <row r="55" spans="1:33" ht="21.95" customHeight="1" x14ac:dyDescent="0.25">
      <c r="A55" s="50"/>
      <c r="B55" s="51"/>
      <c r="C55" s="51"/>
      <c r="D55" s="709"/>
      <c r="E55" s="22" t="s">
        <v>1282</v>
      </c>
      <c r="F55" s="2">
        <v>17.54</v>
      </c>
      <c r="G55" s="78">
        <v>17.54</v>
      </c>
      <c r="H55">
        <v>0</v>
      </c>
      <c r="I55" s="2">
        <v>0</v>
      </c>
      <c r="J55" s="2">
        <v>0</v>
      </c>
      <c r="K55" s="2">
        <v>863.92000000000007</v>
      </c>
      <c r="L55" s="660">
        <v>0</v>
      </c>
      <c r="M55" s="2">
        <v>863.92000000000007</v>
      </c>
      <c r="N55">
        <v>0</v>
      </c>
      <c r="O55"/>
      <c r="P55" s="660">
        <v>0</v>
      </c>
      <c r="Q55" s="878">
        <v>-5.1000000000000004E-3</v>
      </c>
      <c r="R55" s="2"/>
      <c r="T55" s="48"/>
      <c r="W55" s="790"/>
      <c r="X55" s="790"/>
      <c r="Y55" s="762"/>
      <c r="Z55" s="762"/>
    </row>
    <row r="56" spans="1:33" ht="21.95" customHeight="1" x14ac:dyDescent="0.25">
      <c r="A56" s="50"/>
      <c r="B56" s="51"/>
      <c r="C56" s="51"/>
      <c r="E56" s="22" t="s">
        <v>1279</v>
      </c>
      <c r="F56" s="2">
        <v>42.11</v>
      </c>
      <c r="G56" s="78">
        <v>42.11</v>
      </c>
      <c r="H56">
        <v>0</v>
      </c>
      <c r="I56" s="2">
        <v>0</v>
      </c>
      <c r="J56" s="2">
        <v>0</v>
      </c>
      <c r="K56" s="2">
        <v>1589.75</v>
      </c>
      <c r="L56" s="660">
        <v>0</v>
      </c>
      <c r="M56" s="2">
        <v>1589.75</v>
      </c>
      <c r="N56">
        <v>0</v>
      </c>
      <c r="O56"/>
      <c r="P56" s="660">
        <v>1.1754927570648303E-3</v>
      </c>
      <c r="Q56" s="878">
        <v>1.2999999999999999E-3</v>
      </c>
      <c r="R56" s="2"/>
      <c r="U56" s="790"/>
      <c r="W56" s="790"/>
      <c r="X56" s="790"/>
      <c r="Y56" s="762"/>
      <c r="Z56" s="762"/>
    </row>
    <row r="57" spans="1:33" ht="21.95" customHeight="1" x14ac:dyDescent="0.25">
      <c r="A57" s="50"/>
      <c r="B57" s="50"/>
      <c r="C57" s="51"/>
      <c r="D57" s="709"/>
      <c r="E57" s="22" t="s">
        <v>1332</v>
      </c>
      <c r="F57" s="2">
        <v>52.4</v>
      </c>
      <c r="G57" s="78">
        <v>52.4</v>
      </c>
      <c r="H57">
        <v>0</v>
      </c>
      <c r="I57" s="2">
        <v>0</v>
      </c>
      <c r="J57" s="2">
        <v>0</v>
      </c>
      <c r="K57" s="2">
        <v>-0.63999999999987267</v>
      </c>
      <c r="L57" s="660">
        <v>0</v>
      </c>
      <c r="M57" s="2">
        <v>-0.63999999999987267</v>
      </c>
      <c r="N57">
        <v>0</v>
      </c>
      <c r="O57"/>
      <c r="P57" s="660">
        <v>1.6793893129770993E-2</v>
      </c>
      <c r="Q57" s="878">
        <v>1.2699999999999999E-2</v>
      </c>
      <c r="R57" s="2">
        <v>11.909090909090908</v>
      </c>
      <c r="V57" s="48"/>
      <c r="W57" s="790"/>
      <c r="X57" s="790"/>
      <c r="Y57" s="762"/>
      <c r="Z57" s="762"/>
    </row>
    <row r="58" spans="1:33" ht="21.95" customHeight="1" x14ac:dyDescent="0.25">
      <c r="A58" s="51"/>
      <c r="B58" s="51"/>
      <c r="C58" s="51"/>
      <c r="D58" s="709"/>
      <c r="E58" s="22" t="s">
        <v>1331</v>
      </c>
      <c r="F58" s="2">
        <v>40.85</v>
      </c>
      <c r="G58" s="78">
        <v>40.85</v>
      </c>
      <c r="H58">
        <v>0</v>
      </c>
      <c r="I58" s="2">
        <v>0</v>
      </c>
      <c r="J58" s="2">
        <v>0</v>
      </c>
      <c r="K58" s="2">
        <v>347.42999999999893</v>
      </c>
      <c r="L58" s="660">
        <v>0</v>
      </c>
      <c r="M58" s="2">
        <v>347.42999999999893</v>
      </c>
      <c r="N58">
        <v>0</v>
      </c>
      <c r="O58"/>
      <c r="P58" s="660">
        <v>2.827906976744186E-2</v>
      </c>
      <c r="Q58" s="878">
        <v>8.6E-3</v>
      </c>
      <c r="R58" s="2"/>
      <c r="T58" s="48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757</v>
      </c>
      <c r="F59" s="2">
        <v>8.94</v>
      </c>
      <c r="G59" s="78">
        <v>8.94</v>
      </c>
      <c r="H59">
        <v>0</v>
      </c>
      <c r="I59" s="2">
        <v>0</v>
      </c>
      <c r="J59" s="2">
        <v>0</v>
      </c>
      <c r="K59" s="2">
        <v>-1133.8100000000013</v>
      </c>
      <c r="L59" s="660">
        <v>0</v>
      </c>
      <c r="M59" s="2">
        <v>-1133.8100000000013</v>
      </c>
      <c r="N59">
        <v>0</v>
      </c>
      <c r="O59"/>
      <c r="P59" s="660">
        <v>1.7897091722595081E-2</v>
      </c>
      <c r="Q59" s="878">
        <v>6.2E-2</v>
      </c>
      <c r="R59" s="2">
        <v>9.4105263157894736</v>
      </c>
      <c r="S59" s="782">
        <v>43337</v>
      </c>
      <c r="T59" s="48"/>
      <c r="W59" s="790"/>
      <c r="X59" s="790"/>
      <c r="Y59" s="762"/>
    </row>
    <row r="60" spans="1:33" ht="21.95" customHeight="1" x14ac:dyDescent="0.25">
      <c r="A60" s="50"/>
      <c r="B60" s="51"/>
      <c r="C60" s="51"/>
      <c r="D60" s="709"/>
      <c r="E60" s="22" t="s">
        <v>1326</v>
      </c>
      <c r="F60" s="2">
        <v>46.34</v>
      </c>
      <c r="G60" s="78">
        <v>46.34</v>
      </c>
      <c r="H60">
        <v>0</v>
      </c>
      <c r="I60" s="2">
        <v>0</v>
      </c>
      <c r="J60" s="2">
        <v>0</v>
      </c>
      <c r="K60" s="2">
        <v>229.9399999999996</v>
      </c>
      <c r="L60" s="660">
        <v>0</v>
      </c>
      <c r="M60" s="2">
        <v>229.9399999999996</v>
      </c>
      <c r="N60">
        <v>0</v>
      </c>
      <c r="O60" t="s">
        <v>1352</v>
      </c>
      <c r="P60" s="660">
        <v>2.4928787224859732E-2</v>
      </c>
      <c r="Q60" s="878">
        <v>2.4500000000000001E-2</v>
      </c>
      <c r="R60" s="2"/>
      <c r="T60" s="48"/>
      <c r="U60"/>
      <c r="V60" s="762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E61" s="22" t="s">
        <v>1329</v>
      </c>
      <c r="F61" s="2">
        <v>145.82990000000001</v>
      </c>
      <c r="G61" s="78">
        <v>145.82990000000001</v>
      </c>
      <c r="H61">
        <v>0</v>
      </c>
      <c r="I61" s="2">
        <v>0</v>
      </c>
      <c r="J61" s="2">
        <v>0</v>
      </c>
      <c r="K61" s="2">
        <v>257.45000000000027</v>
      </c>
      <c r="L61" s="660">
        <v>0</v>
      </c>
      <c r="M61" s="2">
        <v>257.45000000000027</v>
      </c>
      <c r="N61">
        <v>0</v>
      </c>
      <c r="O61"/>
      <c r="P61" s="660">
        <v>7.9215579246779983E-3</v>
      </c>
      <c r="Q61" s="878">
        <v>9.1000000000000004E-3</v>
      </c>
      <c r="R61" s="2"/>
      <c r="U61" s="790"/>
      <c r="W61" s="790"/>
      <c r="X61" s="790"/>
      <c r="Y61" s="762"/>
      <c r="Z61" s="762"/>
    </row>
    <row r="62" spans="1:33" ht="21.95" customHeight="1" x14ac:dyDescent="0.25">
      <c r="A62" s="51"/>
      <c r="B62" s="51"/>
      <c r="C62" s="51"/>
      <c r="D62" s="709"/>
      <c r="E62" s="22" t="s">
        <v>46</v>
      </c>
      <c r="F62" s="2">
        <v>14.04</v>
      </c>
      <c r="G62" s="78">
        <v>14.04</v>
      </c>
      <c r="H62">
        <v>0</v>
      </c>
      <c r="I62" s="2">
        <v>0</v>
      </c>
      <c r="J62" s="2">
        <v>0</v>
      </c>
      <c r="K62" s="2">
        <v>470.39999999999964</v>
      </c>
      <c r="L62" s="660">
        <v>0</v>
      </c>
      <c r="M62" s="2">
        <v>470.39999999999964</v>
      </c>
      <c r="N62">
        <v>0</v>
      </c>
      <c r="O62" t="s">
        <v>1366</v>
      </c>
      <c r="P62" s="660">
        <v>1.7806267806267807E-2</v>
      </c>
      <c r="Q62" s="878">
        <v>4.7E-2</v>
      </c>
      <c r="R62" s="2">
        <v>10.399999999999999</v>
      </c>
      <c r="S62" s="782">
        <v>43461</v>
      </c>
      <c r="T62" s="48"/>
      <c r="U62" s="789"/>
      <c r="W62" s="790"/>
      <c r="X62" s="790"/>
      <c r="Y62" s="762"/>
    </row>
    <row r="63" spans="1:33" ht="21.95" customHeight="1" x14ac:dyDescent="0.25">
      <c r="A63" s="50"/>
      <c r="B63" s="50"/>
      <c r="C63" s="51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V63" s="762"/>
      <c r="W63" s="790"/>
      <c r="X63" s="790"/>
      <c r="Y63" s="762"/>
    </row>
    <row r="64" spans="1:33" ht="21.95" customHeight="1" x14ac:dyDescent="0.25">
      <c r="A64" s="51"/>
      <c r="B64" s="51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1286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T64" s="48"/>
      <c r="W64" s="790"/>
      <c r="X64" s="790"/>
      <c r="Y64" s="762"/>
    </row>
    <row r="65" spans="1:26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U65" s="790"/>
      <c r="V65" s="2"/>
      <c r="W65" s="789"/>
      <c r="X65" s="789"/>
      <c r="Y65" s="2"/>
      <c r="Z65" s="660"/>
    </row>
    <row r="66" spans="1:26" ht="21.95" customHeight="1" x14ac:dyDescent="0.25">
      <c r="A66" s="50"/>
      <c r="B66" s="51"/>
      <c r="C66" s="51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T66" s="48"/>
      <c r="W66" s="790"/>
      <c r="X66" s="790"/>
      <c r="Y66" s="762"/>
      <c r="Z66" s="762"/>
    </row>
    <row r="67" spans="1:26" ht="21.95" customHeight="1" x14ac:dyDescent="0.25">
      <c r="A67" s="50"/>
      <c r="B67" s="50"/>
      <c r="C67" s="51"/>
      <c r="D67" s="709"/>
      <c r="E67" s="22" t="s">
        <v>671</v>
      </c>
      <c r="F67" s="78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1132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48"/>
      <c r="U67" s="790"/>
      <c r="V67" s="790"/>
      <c r="W67" s="790"/>
      <c r="X67" s="790"/>
      <c r="Y67" s="762"/>
    </row>
    <row r="68" spans="1:26" ht="21.95" customHeight="1" x14ac:dyDescent="0.25">
      <c r="A68" s="50"/>
      <c r="B68" s="50"/>
      <c r="C68" s="51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U68" s="790"/>
      <c r="V68" s="2"/>
      <c r="W68" s="789"/>
      <c r="X68" s="789"/>
      <c r="Y68" s="2"/>
      <c r="Z68" s="790"/>
    </row>
    <row r="69" spans="1:26" ht="21.95" customHeight="1" x14ac:dyDescent="0.25">
      <c r="A69" s="50"/>
      <c r="B69" s="50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V69" s="2"/>
      <c r="W69" s="789"/>
      <c r="X69" s="789"/>
      <c r="Y69" s="2"/>
      <c r="Z69" s="790"/>
    </row>
    <row r="70" spans="1:26" ht="21.95" customHeight="1" x14ac:dyDescent="0.25">
      <c r="A70" s="51"/>
      <c r="B70" s="51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T70" s="48"/>
      <c r="U70" s="790"/>
      <c r="V70" s="2"/>
      <c r="W70" s="789"/>
      <c r="X70" s="789"/>
      <c r="Y70" s="2"/>
      <c r="Z70" s="762"/>
    </row>
    <row r="71" spans="1:26" ht="21.95" customHeight="1" x14ac:dyDescent="0.25">
      <c r="A71" s="50"/>
      <c r="B71" s="51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U71"/>
      <c r="W71" s="790"/>
      <c r="X71" s="790"/>
      <c r="Y71" s="762"/>
    </row>
    <row r="72" spans="1:26" ht="21.95" customHeight="1" x14ac:dyDescent="0.25">
      <c r="A72" s="51"/>
      <c r="B72" s="50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W72" s="790"/>
      <c r="X72" s="790"/>
      <c r="Y72" s="762"/>
      <c r="Z72" s="762"/>
    </row>
    <row r="73" spans="1:26" ht="21.95" customHeight="1" x14ac:dyDescent="0.25">
      <c r="A73" s="50"/>
      <c r="B73" s="51"/>
      <c r="C73" s="51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1276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V73" s="762"/>
      <c r="W73" s="790"/>
      <c r="X73" s="790"/>
      <c r="Y73" s="762"/>
      <c r="Z73" s="762"/>
    </row>
    <row r="74" spans="1:26" ht="21.95" customHeight="1" x14ac:dyDescent="0.25">
      <c r="A74" s="50"/>
      <c r="B74" s="50"/>
      <c r="C74" s="51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W74" s="790"/>
      <c r="X74" s="790"/>
      <c r="Y74" s="762"/>
    </row>
    <row r="75" spans="1:26" ht="21.95" customHeight="1" x14ac:dyDescent="0.25">
      <c r="A75" s="50"/>
      <c r="B75" s="50"/>
      <c r="C75" s="51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1252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V75" s="790"/>
      <c r="W75" s="790"/>
      <c r="X75" s="790"/>
      <c r="Y75" s="762"/>
      <c r="Z75" s="762"/>
    </row>
    <row r="76" spans="1:26" ht="21.95" customHeight="1" x14ac:dyDescent="0.25">
      <c r="A76" s="50"/>
      <c r="B76" s="50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U76" s="790"/>
      <c r="W76" s="790"/>
      <c r="X76" s="790"/>
      <c r="Y76" s="762"/>
      <c r="Z76" s="762"/>
    </row>
    <row r="77" spans="1:26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T77" s="48"/>
      <c r="U77" s="790"/>
      <c r="W77" s="790"/>
      <c r="X77" s="790"/>
      <c r="Y77" s="762"/>
    </row>
    <row r="78" spans="1:26" ht="21.95" customHeight="1" x14ac:dyDescent="0.25">
      <c r="A78" s="50"/>
      <c r="B78" s="51"/>
      <c r="C78" s="51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 s="29"/>
      <c r="P78" s="660">
        <v>1.29E-2</v>
      </c>
      <c r="Q78" s="878">
        <v>1.12E-2</v>
      </c>
      <c r="R78" s="2"/>
      <c r="W78" s="790"/>
      <c r="X78" s="790"/>
      <c r="Y78" s="762"/>
      <c r="Z78" s="762"/>
    </row>
    <row r="79" spans="1:26" ht="21.95" customHeight="1" x14ac:dyDescent="0.25">
      <c r="A79" s="50"/>
      <c r="B79" s="50"/>
      <c r="C79" s="51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U79" s="790"/>
      <c r="W79" s="790"/>
      <c r="X79" s="790"/>
      <c r="Y79" s="762"/>
      <c r="Z79" s="762"/>
    </row>
    <row r="80" spans="1:26" ht="21.95" customHeight="1" x14ac:dyDescent="0.25">
      <c r="A80" s="50"/>
      <c r="B80" s="50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V80" s="2"/>
      <c r="W80" s="789"/>
      <c r="X80" s="789"/>
      <c r="Y80" s="2"/>
      <c r="Z80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1182</v>
      </c>
      <c r="P81" s="660">
        <v>0</v>
      </c>
      <c r="Q81" s="878">
        <v>7.7000000000000002E-3</v>
      </c>
      <c r="R81" s="2">
        <v>19.525091799265606</v>
      </c>
      <c r="T81" s="48"/>
      <c r="V81" s="790"/>
      <c r="W81" s="790"/>
      <c r="X81" s="790"/>
      <c r="Y81" s="762"/>
      <c r="Z81" s="660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T83" s="48"/>
      <c r="U83" s="790"/>
      <c r="V83" s="790"/>
      <c r="W83" s="790"/>
      <c r="X83" s="790"/>
      <c r="Y83" s="762"/>
      <c r="Z83" s="789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W84" s="790"/>
      <c r="X84" s="790"/>
      <c r="Y84" s="762"/>
      <c r="Z84" s="762"/>
    </row>
    <row r="85" spans="1:33" ht="21.95" customHeight="1" x14ac:dyDescent="0.25">
      <c r="A85" s="50"/>
      <c r="B85" s="50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W85" s="790"/>
      <c r="X85" s="790"/>
      <c r="Y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78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V87" s="790"/>
      <c r="W87" s="790"/>
      <c r="X87" s="790"/>
      <c r="Y87" s="762"/>
      <c r="Z87" s="762"/>
      <c r="AA87" s="2"/>
      <c r="AB87"/>
      <c r="AC87"/>
      <c r="AD87"/>
      <c r="AE87"/>
      <c r="AF87"/>
      <c r="AG87"/>
    </row>
    <row r="88" spans="1:33" ht="21.95" customHeight="1" x14ac:dyDescent="0.25">
      <c r="A88" s="50"/>
      <c r="B88" s="51"/>
      <c r="C88" s="51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W88" s="790"/>
      <c r="X88" s="790"/>
      <c r="Y88" s="762"/>
      <c r="Z88" s="660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U90"/>
      <c r="V90" s="762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1170</v>
      </c>
      <c r="P91" s="660">
        <v>4.0899999999999999E-2</v>
      </c>
      <c r="Q91" s="878">
        <v>2.69E-2</v>
      </c>
      <c r="R91" s="2"/>
      <c r="T91" s="48"/>
      <c r="U91" s="789"/>
      <c r="W91" s="790"/>
      <c r="X91" s="790"/>
      <c r="Y91" s="762"/>
      <c r="Z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U92" s="790"/>
      <c r="V92" s="790"/>
      <c r="W92" s="790"/>
      <c r="X92" s="790"/>
      <c r="Y92" s="76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W93" s="790"/>
      <c r="X93" s="790"/>
      <c r="Y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Z94" s="762"/>
    </row>
    <row r="95" spans="1:33" ht="21.95" customHeight="1" x14ac:dyDescent="0.25">
      <c r="A95" s="50"/>
      <c r="B95" s="50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V95" s="2"/>
      <c r="W95" s="789"/>
      <c r="X95" s="789"/>
      <c r="Y95" s="2"/>
      <c r="Z95" s="762"/>
    </row>
    <row r="96" spans="1:33" ht="21.95" customHeight="1" x14ac:dyDescent="0.25">
      <c r="A96" s="50"/>
      <c r="B96" s="51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V96" s="790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T97" s="48"/>
      <c r="Z97" s="762"/>
    </row>
    <row r="98" spans="1:26" ht="21.95" customHeight="1" x14ac:dyDescent="0.25">
      <c r="A98" s="50"/>
      <c r="B98" s="50"/>
      <c r="C98" s="50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9">
        <v>-5.5999999999999999E-3</v>
      </c>
      <c r="R98" s="2">
        <v>8.7891402714932116</v>
      </c>
      <c r="T98" s="48"/>
      <c r="V98" s="790"/>
      <c r="W98" s="790"/>
      <c r="X98" s="790"/>
      <c r="Y98" s="762"/>
    </row>
    <row r="99" spans="1:26" ht="21.95" customHeight="1" x14ac:dyDescent="0.25">
      <c r="A99" s="51"/>
      <c r="B99" s="51"/>
      <c r="C99" s="51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T99" s="48"/>
      <c r="V99" s="790"/>
      <c r="W99" s="790"/>
      <c r="X99" s="790"/>
      <c r="Y99" s="762"/>
      <c r="Z99" s="762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V100" s="762"/>
      <c r="W100" s="790"/>
      <c r="X100" s="790"/>
      <c r="Y100" s="762"/>
      <c r="Z100" s="762"/>
    </row>
    <row r="101" spans="1:26" ht="21.95" customHeight="1" x14ac:dyDescent="0.25">
      <c r="A101" s="51"/>
      <c r="B101" s="51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1169</v>
      </c>
      <c r="P101" s="660">
        <v>3.0516431924882632E-2</v>
      </c>
      <c r="Q101" s="878">
        <v>1.0800000000000001E-2</v>
      </c>
      <c r="R101" s="2">
        <v>10.551083591331269</v>
      </c>
      <c r="T101" s="48"/>
      <c r="W101" s="790"/>
      <c r="X101" s="790"/>
      <c r="Y101" s="762"/>
      <c r="Z101" s="762"/>
    </row>
    <row r="102" spans="1:26" ht="21.95" customHeight="1" x14ac:dyDescent="0.25">
      <c r="A102" s="50"/>
      <c r="B102" s="51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U10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93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2" priority="760">
      <formula>$H2=0</formula>
    </cfRule>
  </conditionalFormatting>
  <conditionalFormatting sqref="K109:K200">
    <cfRule type="expression" dxfId="3891" priority="761">
      <formula>$J109=0</formula>
    </cfRule>
  </conditionalFormatting>
  <conditionalFormatting sqref="K109:K458">
    <cfRule type="expression" dxfId="3890" priority="802">
      <formula>$J109&lt;0</formula>
    </cfRule>
  </conditionalFormatting>
  <conditionalFormatting sqref="E59">
    <cfRule type="expression" dxfId="3889" priority="731">
      <formula>$H59=0</formula>
    </cfRule>
  </conditionalFormatting>
  <conditionalFormatting sqref="E5">
    <cfRule type="expression" dxfId="3888" priority="709">
      <formula>$H5=0</formula>
    </cfRule>
  </conditionalFormatting>
  <conditionalFormatting sqref="E60">
    <cfRule type="expression" dxfId="3887" priority="687">
      <formula>$H60=0</formula>
    </cfRule>
  </conditionalFormatting>
  <conditionalFormatting sqref="E62">
    <cfRule type="expression" dxfId="3886" priority="676">
      <formula>$H62=0</formula>
    </cfRule>
  </conditionalFormatting>
  <conditionalFormatting sqref="E61">
    <cfRule type="expression" dxfId="3885" priority="665">
      <formula>$H61=0</formula>
    </cfRule>
  </conditionalFormatting>
  <conditionalFormatting sqref="E8">
    <cfRule type="expression" dxfId="3884" priority="650">
      <formula>$H8=0</formula>
    </cfRule>
  </conditionalFormatting>
  <conditionalFormatting sqref="E63">
    <cfRule type="expression" dxfId="3883" priority="640">
      <formula>$H63=0</formula>
    </cfRule>
  </conditionalFormatting>
  <conditionalFormatting sqref="E20">
    <cfRule type="expression" dxfId="3882" priority="630">
      <formula>$H20=0</formula>
    </cfRule>
  </conditionalFormatting>
  <conditionalFormatting sqref="E64">
    <cfRule type="expression" dxfId="3881" priority="621">
      <formula>$H64=0</formula>
    </cfRule>
  </conditionalFormatting>
  <conditionalFormatting sqref="E65">
    <cfRule type="expression" dxfId="3880" priority="614">
      <formula>$H65=0</formula>
    </cfRule>
  </conditionalFormatting>
  <conditionalFormatting sqref="E11">
    <cfRule type="expression" dxfId="3879" priority="605">
      <formula>$H11=0</formula>
    </cfRule>
  </conditionalFormatting>
  <conditionalFormatting sqref="E9">
    <cfRule type="expression" dxfId="3878" priority="598">
      <formula>$H9=0</formula>
    </cfRule>
  </conditionalFormatting>
  <conditionalFormatting sqref="E66">
    <cfRule type="expression" dxfId="3877" priority="589">
      <formula>$H66=0</formula>
    </cfRule>
  </conditionalFormatting>
  <conditionalFormatting sqref="E10">
    <cfRule type="expression" dxfId="3876" priority="580">
      <formula>$H10=0</formula>
    </cfRule>
  </conditionalFormatting>
  <conditionalFormatting sqref="E26:E28 E30 E45:E49 E36:E43">
    <cfRule type="expression" dxfId="3875" priority="576">
      <formula>$H26=0</formula>
    </cfRule>
  </conditionalFormatting>
  <conditionalFormatting sqref="E29">
    <cfRule type="expression" dxfId="3874" priority="575">
      <formula>$H29=0</formula>
    </cfRule>
  </conditionalFormatting>
  <conditionalFormatting sqref="E31">
    <cfRule type="expression" dxfId="3873" priority="574">
      <formula>$H31=0</formula>
    </cfRule>
  </conditionalFormatting>
  <conditionalFormatting sqref="E32">
    <cfRule type="expression" dxfId="3872" priority="573">
      <formula>$H32=0</formula>
    </cfRule>
  </conditionalFormatting>
  <conditionalFormatting sqref="E44">
    <cfRule type="expression" dxfId="3871" priority="572">
      <formula>$H44=0</formula>
    </cfRule>
  </conditionalFormatting>
  <conditionalFormatting sqref="E35">
    <cfRule type="expression" dxfId="3870" priority="571">
      <formula>$H35=0</formula>
    </cfRule>
  </conditionalFormatting>
  <conditionalFormatting sqref="E33">
    <cfRule type="expression" dxfId="3869" priority="570">
      <formula>$H33=0</formula>
    </cfRule>
  </conditionalFormatting>
  <conditionalFormatting sqref="E34">
    <cfRule type="expression" dxfId="3868" priority="569">
      <formula>$H34=0</formula>
    </cfRule>
  </conditionalFormatting>
  <conditionalFormatting sqref="E67">
    <cfRule type="expression" dxfId="3867" priority="565">
      <formula>$H67=0</formula>
    </cfRule>
  </conditionalFormatting>
  <conditionalFormatting sqref="E69:E70">
    <cfRule type="expression" dxfId="3866" priority="558">
      <formula>$H69=0</formula>
    </cfRule>
  </conditionalFormatting>
  <conditionalFormatting sqref="E68">
    <cfRule type="expression" dxfId="3865" priority="551">
      <formula>$H68=0</formula>
    </cfRule>
  </conditionalFormatting>
  <conditionalFormatting sqref="E69:E70">
    <cfRule type="expression" dxfId="3864" priority="543">
      <formula>$H69=0</formula>
    </cfRule>
  </conditionalFormatting>
  <conditionalFormatting sqref="E71">
    <cfRule type="expression" dxfId="3863" priority="536">
      <formula>$H71=0</formula>
    </cfRule>
  </conditionalFormatting>
  <conditionalFormatting sqref="E72">
    <cfRule type="expression" dxfId="3862" priority="513">
      <formula>$H72=0</formula>
    </cfRule>
  </conditionalFormatting>
  <conditionalFormatting sqref="E72">
    <cfRule type="expression" dxfId="3861" priority="505">
      <formula>$H72=0</formula>
    </cfRule>
  </conditionalFormatting>
  <conditionalFormatting sqref="E74">
    <cfRule type="expression" dxfId="3860" priority="498">
      <formula>$H74=0</formula>
    </cfRule>
  </conditionalFormatting>
  <conditionalFormatting sqref="E73">
    <cfRule type="expression" dxfId="3859" priority="491">
      <formula>$H73=0</formula>
    </cfRule>
  </conditionalFormatting>
  <conditionalFormatting sqref="E75">
    <cfRule type="expression" dxfId="3858" priority="474">
      <formula>$H75=0</formula>
    </cfRule>
  </conditionalFormatting>
  <conditionalFormatting sqref="E7">
    <cfRule type="expression" dxfId="3857" priority="466">
      <formula>$H7=0</formula>
    </cfRule>
  </conditionalFormatting>
  <conditionalFormatting sqref="E76">
    <cfRule type="expression" dxfId="3856" priority="450">
      <formula>$H76=0</formula>
    </cfRule>
  </conditionalFormatting>
  <conditionalFormatting sqref="E77">
    <cfRule type="expression" dxfId="3855" priority="437">
      <formula>$H77=0</formula>
    </cfRule>
  </conditionalFormatting>
  <conditionalFormatting sqref="E78">
    <cfRule type="expression" dxfId="3854" priority="423">
      <formula>$H78=0</formula>
    </cfRule>
  </conditionalFormatting>
  <conditionalFormatting sqref="E79">
    <cfRule type="expression" dxfId="3853" priority="411">
      <formula>$H79=0</formula>
    </cfRule>
  </conditionalFormatting>
  <conditionalFormatting sqref="E80">
    <cfRule type="expression" dxfId="3852" priority="401">
      <formula>$H80=0</formula>
    </cfRule>
  </conditionalFormatting>
  <conditionalFormatting sqref="E81">
    <cfRule type="expression" dxfId="3851" priority="391">
      <formula>$H81=0</formula>
    </cfRule>
  </conditionalFormatting>
  <conditionalFormatting sqref="E82">
    <cfRule type="expression" dxfId="3850" priority="381">
      <formula>$H82=0</formula>
    </cfRule>
  </conditionalFormatting>
  <conditionalFormatting sqref="E83">
    <cfRule type="expression" dxfId="3849" priority="371">
      <formula>$H83=0</formula>
    </cfRule>
  </conditionalFormatting>
  <conditionalFormatting sqref="E84">
    <cfRule type="expression" dxfId="3848" priority="361">
      <formula>$H84=0</formula>
    </cfRule>
  </conditionalFormatting>
  <conditionalFormatting sqref="E85">
    <cfRule type="expression" dxfId="3847" priority="350">
      <formula>$H85=0</formula>
    </cfRule>
  </conditionalFormatting>
  <conditionalFormatting sqref="R109:R1048576">
    <cfRule type="expression" dxfId="3846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5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4" priority="315">
      <formula>K3&gt;0</formula>
    </cfRule>
    <cfRule type="expression" dxfId="3843" priority="316">
      <formula>K3&lt;0</formula>
    </cfRule>
  </conditionalFormatting>
  <conditionalFormatting sqref="K2 K4 K6 K8 K10 K12 K14 K16 K18 K20 K22 K24 K26 K28 K30">
    <cfRule type="expression" dxfId="3842" priority="313">
      <formula>K2&gt;0</formula>
    </cfRule>
    <cfRule type="expression" dxfId="3841" priority="314">
      <formula>K2&lt;0</formula>
    </cfRule>
  </conditionalFormatting>
  <conditionalFormatting sqref="K23 K25 K27 K29">
    <cfRule type="expression" dxfId="3840" priority="311">
      <formula>K23&gt;0</formula>
    </cfRule>
    <cfRule type="expression" dxfId="3839" priority="312">
      <formula>K23&lt;0</formula>
    </cfRule>
  </conditionalFormatting>
  <conditionalFormatting sqref="K31 K33 K40 K35 K42 K37:K38">
    <cfRule type="expression" dxfId="3838" priority="309">
      <formula>K31&gt;0</formula>
    </cfRule>
    <cfRule type="expression" dxfId="3837" priority="310">
      <formula>K31&lt;0</formula>
    </cfRule>
  </conditionalFormatting>
  <conditionalFormatting sqref="K32 K39 K34 K41 K36 K43">
    <cfRule type="expression" dxfId="3836" priority="307">
      <formula>K32&gt;0</formula>
    </cfRule>
    <cfRule type="expression" dxfId="3835" priority="308">
      <formula>K32&lt;0</formula>
    </cfRule>
  </conditionalFormatting>
  <conditionalFormatting sqref="K45 K47 K49 K51 K53">
    <cfRule type="expression" dxfId="3834" priority="305">
      <formula>K45&gt;0</formula>
    </cfRule>
    <cfRule type="expression" dxfId="3833" priority="306">
      <formula>K45&lt;0</formula>
    </cfRule>
  </conditionalFormatting>
  <conditionalFormatting sqref="K46 K48 K50 K52">
    <cfRule type="expression" dxfId="3832" priority="303">
      <formula>K46&gt;0</formula>
    </cfRule>
    <cfRule type="expression" dxfId="3831" priority="304">
      <formula>K46&lt;0</formula>
    </cfRule>
  </conditionalFormatting>
  <conditionalFormatting sqref="K54 K56 K58 K60">
    <cfRule type="expression" dxfId="3830" priority="301">
      <formula>K54&gt;0</formula>
    </cfRule>
    <cfRule type="expression" dxfId="3829" priority="302">
      <formula>K54&lt;0</formula>
    </cfRule>
  </conditionalFormatting>
  <conditionalFormatting sqref="K55 K57 K59">
    <cfRule type="expression" dxfId="3828" priority="299">
      <formula>K55&gt;0</formula>
    </cfRule>
    <cfRule type="expression" dxfId="3827" priority="300">
      <formula>K55&lt;0</formula>
    </cfRule>
  </conditionalFormatting>
  <conditionalFormatting sqref="K68 K70 K72 K74">
    <cfRule type="expression" dxfId="3826" priority="297">
      <formula>K68&gt;0</formula>
    </cfRule>
    <cfRule type="expression" dxfId="3825" priority="298">
      <formula>K68&lt;0</formula>
    </cfRule>
  </conditionalFormatting>
  <conditionalFormatting sqref="K69 K71 K73">
    <cfRule type="expression" dxfId="3824" priority="295">
      <formula>K69&gt;0</formula>
    </cfRule>
    <cfRule type="expression" dxfId="3823" priority="296">
      <formula>K69&lt;0</formula>
    </cfRule>
  </conditionalFormatting>
  <conditionalFormatting sqref="K75 K77 K79 K81 K83">
    <cfRule type="expression" dxfId="3822" priority="293">
      <formula>K75&gt;0</formula>
    </cfRule>
    <cfRule type="expression" dxfId="3821" priority="294">
      <formula>K75&lt;0</formula>
    </cfRule>
  </conditionalFormatting>
  <conditionalFormatting sqref="K76 K78 K80 K82">
    <cfRule type="expression" dxfId="3820" priority="291">
      <formula>K76&gt;0</formula>
    </cfRule>
    <cfRule type="expression" dxfId="3819" priority="292">
      <formula>K76&lt;0</formula>
    </cfRule>
  </conditionalFormatting>
  <conditionalFormatting sqref="K82 K84 K88">
    <cfRule type="expression" dxfId="3818" priority="289">
      <formula>K82&gt;0</formula>
    </cfRule>
    <cfRule type="expression" dxfId="3817" priority="290">
      <formula>K82&lt;0</formula>
    </cfRule>
  </conditionalFormatting>
  <conditionalFormatting sqref="K83 K85">
    <cfRule type="expression" dxfId="3816" priority="287">
      <formula>K83&gt;0</formula>
    </cfRule>
    <cfRule type="expression" dxfId="3815" priority="288">
      <formula>K83&lt;0</formula>
    </cfRule>
  </conditionalFormatting>
  <conditionalFormatting sqref="M109:M200">
    <cfRule type="expression" dxfId="3814" priority="285">
      <formula>$J109=0</formula>
    </cfRule>
  </conditionalFormatting>
  <conditionalFormatting sqref="M109:M458">
    <cfRule type="expression" dxfId="3813" priority="286">
      <formula>$J109&lt;0</formula>
    </cfRule>
  </conditionalFormatting>
  <conditionalFormatting sqref="M3 M5 M7 M9 M11 M13 M15 M17 M19 M21">
    <cfRule type="expression" dxfId="3812" priority="283">
      <formula>M3&gt;0</formula>
    </cfRule>
    <cfRule type="expression" dxfId="3811" priority="284">
      <formula>M3&lt;0</formula>
    </cfRule>
  </conditionalFormatting>
  <conditionalFormatting sqref="M2 M4 M6 M8 M10 M12 M14 M16 M18 M20 M22 M24 M26 M28 M30">
    <cfRule type="expression" dxfId="3810" priority="281">
      <formula>M2&gt;0</formula>
    </cfRule>
    <cfRule type="expression" dxfId="3809" priority="282">
      <formula>M2&lt;0</formula>
    </cfRule>
  </conditionalFormatting>
  <conditionalFormatting sqref="M23 M25 M27 M29">
    <cfRule type="expression" dxfId="3808" priority="279">
      <formula>M23&gt;0</formula>
    </cfRule>
    <cfRule type="expression" dxfId="3807" priority="280">
      <formula>M23&lt;0</formula>
    </cfRule>
  </conditionalFormatting>
  <conditionalFormatting sqref="M31 M33 M40 M35 M42 M37:M38">
    <cfRule type="expression" dxfId="3806" priority="277">
      <formula>M31&gt;0</formula>
    </cfRule>
    <cfRule type="expression" dxfId="3805" priority="278">
      <formula>M31&lt;0</formula>
    </cfRule>
  </conditionalFormatting>
  <conditionalFormatting sqref="M32 M39 M34 M41 M36 M43">
    <cfRule type="expression" dxfId="3804" priority="275">
      <formula>M32&gt;0</formula>
    </cfRule>
    <cfRule type="expression" dxfId="3803" priority="276">
      <formula>M32&lt;0</formula>
    </cfRule>
  </conditionalFormatting>
  <conditionalFormatting sqref="M45 M47 M49 M51 M53">
    <cfRule type="expression" dxfId="3802" priority="273">
      <formula>M45&gt;0</formula>
    </cfRule>
    <cfRule type="expression" dxfId="3801" priority="274">
      <formula>M45&lt;0</formula>
    </cfRule>
  </conditionalFormatting>
  <conditionalFormatting sqref="M46 M48 M50 M52">
    <cfRule type="expression" dxfId="3800" priority="271">
      <formula>M46&gt;0</formula>
    </cfRule>
    <cfRule type="expression" dxfId="3799" priority="272">
      <formula>M46&lt;0</formula>
    </cfRule>
  </conditionalFormatting>
  <conditionalFormatting sqref="M54 M56 M58 M60">
    <cfRule type="expression" dxfId="3798" priority="269">
      <formula>M54&gt;0</formula>
    </cfRule>
    <cfRule type="expression" dxfId="3797" priority="270">
      <formula>M54&lt;0</formula>
    </cfRule>
  </conditionalFormatting>
  <conditionalFormatting sqref="M55 M57 M59 M61">
    <cfRule type="expression" dxfId="3796" priority="267">
      <formula>M55&gt;0</formula>
    </cfRule>
    <cfRule type="expression" dxfId="3795" priority="268">
      <formula>M55&lt;0</formula>
    </cfRule>
  </conditionalFormatting>
  <conditionalFormatting sqref="M68 M70 M72 M74">
    <cfRule type="expression" dxfId="3794" priority="265">
      <formula>M68&gt;0</formula>
    </cfRule>
    <cfRule type="expression" dxfId="3793" priority="266">
      <formula>M68&lt;0</formula>
    </cfRule>
  </conditionalFormatting>
  <conditionalFormatting sqref="M67 M69 M71 M73">
    <cfRule type="expression" dxfId="3792" priority="263">
      <formula>M67&gt;0</formula>
    </cfRule>
    <cfRule type="expression" dxfId="3791" priority="264">
      <formula>M67&lt;0</formula>
    </cfRule>
  </conditionalFormatting>
  <conditionalFormatting sqref="M75 M77 M79 M81 M83">
    <cfRule type="expression" dxfId="3790" priority="261">
      <formula>M75&gt;0</formula>
    </cfRule>
    <cfRule type="expression" dxfId="3789" priority="262">
      <formula>M75&lt;0</formula>
    </cfRule>
  </conditionalFormatting>
  <conditionalFormatting sqref="M76 M78 M80 M82">
    <cfRule type="expression" dxfId="3788" priority="259">
      <formula>M76&gt;0</formula>
    </cfRule>
    <cfRule type="expression" dxfId="3787" priority="260">
      <formula>M76&lt;0</formula>
    </cfRule>
  </conditionalFormatting>
  <conditionalFormatting sqref="M82 M84 M88">
    <cfRule type="expression" dxfId="3786" priority="257">
      <formula>M82&gt;0</formula>
    </cfRule>
    <cfRule type="expression" dxfId="3785" priority="258">
      <formula>M82&lt;0</formula>
    </cfRule>
  </conditionalFormatting>
  <conditionalFormatting sqref="M83 M85">
    <cfRule type="expression" dxfId="3784" priority="255">
      <formula>M83&gt;0</formula>
    </cfRule>
    <cfRule type="expression" dxfId="3783" priority="256">
      <formula>M83&lt;0</formula>
    </cfRule>
  </conditionalFormatting>
  <conditionalFormatting sqref="L109:L200">
    <cfRule type="expression" dxfId="3782" priority="253">
      <formula>$J109=0</formula>
    </cfRule>
  </conditionalFormatting>
  <conditionalFormatting sqref="L109:L458">
    <cfRule type="expression" dxfId="3781" priority="254">
      <formula>$J109&lt;0</formula>
    </cfRule>
  </conditionalFormatting>
  <conditionalFormatting sqref="L3 L5 L7 L9 L11 L13 L15 L17 L19 L21">
    <cfRule type="expression" dxfId="3780" priority="251">
      <formula>L3&gt;0</formula>
    </cfRule>
    <cfRule type="expression" dxfId="3779" priority="252">
      <formula>L3&lt;0</formula>
    </cfRule>
  </conditionalFormatting>
  <conditionalFormatting sqref="L2 L4 L6 L8 L10 L12 L14 L16 L18 L20 L22 L24 L26 L28 L30">
    <cfRule type="expression" dxfId="3778" priority="249">
      <formula>L2&gt;0</formula>
    </cfRule>
    <cfRule type="expression" dxfId="3777" priority="250">
      <formula>L2&lt;0</formula>
    </cfRule>
  </conditionalFormatting>
  <conditionalFormatting sqref="L23 L25 L27 L29">
    <cfRule type="expression" dxfId="3776" priority="247">
      <formula>L23&gt;0</formula>
    </cfRule>
    <cfRule type="expression" dxfId="3775" priority="248">
      <formula>L23&lt;0</formula>
    </cfRule>
  </conditionalFormatting>
  <conditionalFormatting sqref="L31 L33 L40 L35 L42 L37:L38">
    <cfRule type="expression" dxfId="3774" priority="245">
      <formula>L31&gt;0</formula>
    </cfRule>
    <cfRule type="expression" dxfId="3773" priority="246">
      <formula>L31&lt;0</formula>
    </cfRule>
  </conditionalFormatting>
  <conditionalFormatting sqref="L32 L39 L34 L41 L36 L43">
    <cfRule type="expression" dxfId="3772" priority="243">
      <formula>L32&gt;0</formula>
    </cfRule>
    <cfRule type="expression" dxfId="3771" priority="244">
      <formula>L32&lt;0</formula>
    </cfRule>
  </conditionalFormatting>
  <conditionalFormatting sqref="L45 L47 L49 L51 L53">
    <cfRule type="expression" dxfId="3770" priority="241">
      <formula>L45&gt;0</formula>
    </cfRule>
    <cfRule type="expression" dxfId="3769" priority="242">
      <formula>L45&lt;0</formula>
    </cfRule>
  </conditionalFormatting>
  <conditionalFormatting sqref="L46 L48 L50 L52">
    <cfRule type="expression" dxfId="3768" priority="239">
      <formula>L46&gt;0</formula>
    </cfRule>
    <cfRule type="expression" dxfId="3767" priority="240">
      <formula>L46&lt;0</formula>
    </cfRule>
  </conditionalFormatting>
  <conditionalFormatting sqref="L54 L56 L58 L60 L62">
    <cfRule type="expression" dxfId="3766" priority="237">
      <formula>L54&gt;0</formula>
    </cfRule>
    <cfRule type="expression" dxfId="3765" priority="238">
      <formula>L54&lt;0</formula>
    </cfRule>
  </conditionalFormatting>
  <conditionalFormatting sqref="L55 L57 L59 L61">
    <cfRule type="expression" dxfId="3764" priority="235">
      <formula>L55&gt;0</formula>
    </cfRule>
    <cfRule type="expression" dxfId="3763" priority="236">
      <formula>L55&lt;0</formula>
    </cfRule>
  </conditionalFormatting>
  <conditionalFormatting sqref="L66 L68 L70 L72 L74">
    <cfRule type="expression" dxfId="3762" priority="233">
      <formula>L66&gt;0</formula>
    </cfRule>
    <cfRule type="expression" dxfId="3761" priority="234">
      <formula>L66&lt;0</formula>
    </cfRule>
  </conditionalFormatting>
  <conditionalFormatting sqref="L58:L79">
    <cfRule type="expression" dxfId="3760" priority="231">
      <formula>L58&gt;0</formula>
    </cfRule>
    <cfRule type="expression" dxfId="3759" priority="232">
      <formula>L58&lt;0</formula>
    </cfRule>
  </conditionalFormatting>
  <conditionalFormatting sqref="L75 L77 L79 L81 L83">
    <cfRule type="expression" dxfId="3758" priority="229">
      <formula>L75&gt;0</formula>
    </cfRule>
    <cfRule type="expression" dxfId="3757" priority="230">
      <formula>L75&lt;0</formula>
    </cfRule>
  </conditionalFormatting>
  <conditionalFormatting sqref="L76 L78 L80 L82">
    <cfRule type="expression" dxfId="3756" priority="227">
      <formula>L76&gt;0</formula>
    </cfRule>
    <cfRule type="expression" dxfId="3755" priority="228">
      <formula>L76&lt;0</formula>
    </cfRule>
  </conditionalFormatting>
  <conditionalFormatting sqref="L82 L84 L88">
    <cfRule type="expression" dxfId="3754" priority="225">
      <formula>L82&gt;0</formula>
    </cfRule>
    <cfRule type="expression" dxfId="3753" priority="226">
      <formula>L82&lt;0</formula>
    </cfRule>
  </conditionalFormatting>
  <conditionalFormatting sqref="L83 L85">
    <cfRule type="expression" dxfId="3752" priority="223">
      <formula>L83&gt;0</formula>
    </cfRule>
    <cfRule type="expression" dxfId="375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0" priority="220">
      <formula>M44&gt;0</formula>
    </cfRule>
    <cfRule type="expression" dxfId="3749" priority="221">
      <formula>M44&lt;0</formula>
    </cfRule>
  </conditionalFormatting>
  <conditionalFormatting sqref="M62:M66">
    <cfRule type="expression" dxfId="3748" priority="218">
      <formula>M62&gt;0</formula>
    </cfRule>
    <cfRule type="expression" dxfId="3747" priority="219">
      <formula>M62&lt;0</formula>
    </cfRule>
  </conditionalFormatting>
  <conditionalFormatting sqref="E86">
    <cfRule type="expression" dxfId="3746" priority="217">
      <formula>$H86=0</formula>
    </cfRule>
  </conditionalFormatting>
  <conditionalFormatting sqref="K86">
    <cfRule type="expression" dxfId="3745" priority="215">
      <formula>K86&gt;0</formula>
    </cfRule>
    <cfRule type="expression" dxfId="3744" priority="216">
      <formula>K86&lt;0</formula>
    </cfRule>
  </conditionalFormatting>
  <conditionalFormatting sqref="M86">
    <cfRule type="expression" dxfId="3743" priority="213">
      <formula>M86&gt;0</formula>
    </cfRule>
    <cfRule type="expression" dxfId="3742" priority="214">
      <formula>M86&lt;0</formula>
    </cfRule>
  </conditionalFormatting>
  <conditionalFormatting sqref="L86">
    <cfRule type="expression" dxfId="3741" priority="211">
      <formula>L86&gt;0</formula>
    </cfRule>
    <cfRule type="expression" dxfId="374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9" priority="205">
      <formula>K61&gt;0</formula>
    </cfRule>
    <cfRule type="expression" dxfId="3738" priority="206">
      <formula>K61&lt;0</formula>
    </cfRule>
  </conditionalFormatting>
  <conditionalFormatting sqref="K44">
    <cfRule type="expression" dxfId="3737" priority="203">
      <formula>K44&gt;0</formula>
    </cfRule>
    <cfRule type="expression" dxfId="3736" priority="204">
      <formula>K44&lt;0</formula>
    </cfRule>
  </conditionalFormatting>
  <conditionalFormatting sqref="E87">
    <cfRule type="expression" dxfId="3735" priority="202">
      <formula>$H87=0</formula>
    </cfRule>
  </conditionalFormatting>
  <conditionalFormatting sqref="K87">
    <cfRule type="expression" dxfId="3734" priority="200">
      <formula>K87&gt;0</formula>
    </cfRule>
    <cfRule type="expression" dxfId="3733" priority="201">
      <formula>K87&lt;0</formula>
    </cfRule>
  </conditionalFormatting>
  <conditionalFormatting sqref="M87">
    <cfRule type="expression" dxfId="3732" priority="198">
      <formula>M87&gt;0</formula>
    </cfRule>
    <cfRule type="expression" dxfId="3731" priority="199">
      <formula>M87&lt;0</formula>
    </cfRule>
  </conditionalFormatting>
  <conditionalFormatting sqref="L87">
    <cfRule type="expression" dxfId="3730" priority="196">
      <formula>L87&gt;0</formula>
    </cfRule>
    <cfRule type="expression" dxfId="3729" priority="197">
      <formula>L87&lt;0</formula>
    </cfRule>
  </conditionalFormatting>
  <conditionalFormatting sqref="E88">
    <cfRule type="expression" dxfId="372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7" priority="183">
      <formula>$H89=0</formula>
    </cfRule>
  </conditionalFormatting>
  <conditionalFormatting sqref="E90">
    <cfRule type="expression" dxfId="3726" priority="182">
      <formula>$H90=0</formula>
    </cfRule>
  </conditionalFormatting>
  <conditionalFormatting sqref="E91">
    <cfRule type="expression" dxfId="3725" priority="181">
      <formula>$H91=0</formula>
    </cfRule>
  </conditionalFormatting>
  <conditionalFormatting sqref="K89">
    <cfRule type="expression" dxfId="3724" priority="179">
      <formula>K89&gt;0</formula>
    </cfRule>
    <cfRule type="expression" dxfId="3723" priority="180">
      <formula>K89&lt;0</formula>
    </cfRule>
  </conditionalFormatting>
  <conditionalFormatting sqref="K90">
    <cfRule type="expression" dxfId="3722" priority="177">
      <formula>K90&gt;0</formula>
    </cfRule>
    <cfRule type="expression" dxfId="3721" priority="178">
      <formula>K90&lt;0</formula>
    </cfRule>
  </conditionalFormatting>
  <conditionalFormatting sqref="K89 K91">
    <cfRule type="expression" dxfId="3720" priority="175">
      <formula>K89&gt;0</formula>
    </cfRule>
    <cfRule type="expression" dxfId="3719" priority="176">
      <formula>K89&lt;0</formula>
    </cfRule>
  </conditionalFormatting>
  <conditionalFormatting sqref="M89">
    <cfRule type="expression" dxfId="3718" priority="173">
      <formula>M89&gt;0</formula>
    </cfRule>
    <cfRule type="expression" dxfId="3717" priority="174">
      <formula>M89&lt;0</formula>
    </cfRule>
  </conditionalFormatting>
  <conditionalFormatting sqref="M90">
    <cfRule type="expression" dxfId="3716" priority="171">
      <formula>M90&gt;0</formula>
    </cfRule>
    <cfRule type="expression" dxfId="3715" priority="172">
      <formula>M90&lt;0</formula>
    </cfRule>
  </conditionalFormatting>
  <conditionalFormatting sqref="M89 M91">
    <cfRule type="expression" dxfId="3714" priority="169">
      <formula>M89&gt;0</formula>
    </cfRule>
    <cfRule type="expression" dxfId="3713" priority="170">
      <formula>M89&lt;0</formula>
    </cfRule>
  </conditionalFormatting>
  <conditionalFormatting sqref="L89">
    <cfRule type="expression" dxfId="3712" priority="167">
      <formula>L89&gt;0</formula>
    </cfRule>
    <cfRule type="expression" dxfId="3711" priority="168">
      <formula>L89&lt;0</formula>
    </cfRule>
  </conditionalFormatting>
  <conditionalFormatting sqref="L90">
    <cfRule type="expression" dxfId="3710" priority="165">
      <formula>L90&gt;0</formula>
    </cfRule>
    <cfRule type="expression" dxfId="3709" priority="166">
      <formula>L90&lt;0</formula>
    </cfRule>
  </conditionalFormatting>
  <conditionalFormatting sqref="L89 L91">
    <cfRule type="expression" dxfId="3708" priority="163">
      <formula>L89&gt;0</formula>
    </cfRule>
    <cfRule type="expression" dxfId="370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6" priority="161">
      <formula>$H92=0</formula>
    </cfRule>
  </conditionalFormatting>
  <conditionalFormatting sqref="K92">
    <cfRule type="expression" dxfId="3705" priority="159">
      <formula>K92&gt;0</formula>
    </cfRule>
    <cfRule type="expression" dxfId="3704" priority="160">
      <formula>K92&lt;0</formula>
    </cfRule>
  </conditionalFormatting>
  <conditionalFormatting sqref="M92">
    <cfRule type="expression" dxfId="3703" priority="157">
      <formula>M92&gt;0</formula>
    </cfRule>
    <cfRule type="expression" dxfId="3702" priority="158">
      <formula>M92&lt;0</formula>
    </cfRule>
  </conditionalFormatting>
  <conditionalFormatting sqref="L92">
    <cfRule type="expression" dxfId="3701" priority="155">
      <formula>L92&gt;0</formula>
    </cfRule>
    <cfRule type="expression" dxfId="370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9" priority="152">
      <formula>$H93=0</formula>
    </cfRule>
  </conditionalFormatting>
  <conditionalFormatting sqref="K93">
    <cfRule type="expression" dxfId="3698" priority="150">
      <formula>K93&gt;0</formula>
    </cfRule>
    <cfRule type="expression" dxfId="3697" priority="151">
      <formula>K93&lt;0</formula>
    </cfRule>
  </conditionalFormatting>
  <conditionalFormatting sqref="M93">
    <cfRule type="expression" dxfId="3696" priority="148">
      <formula>M93&gt;0</formula>
    </cfRule>
    <cfRule type="expression" dxfId="3695" priority="149">
      <formula>M93&lt;0</formula>
    </cfRule>
  </conditionalFormatting>
  <conditionalFormatting sqref="L93">
    <cfRule type="expression" dxfId="3694" priority="146">
      <formula>L93&gt;0</formula>
    </cfRule>
    <cfRule type="expression" dxfId="369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2" priority="142">
      <formula>$H92=0</formula>
    </cfRule>
  </conditionalFormatting>
  <conditionalFormatting sqref="E93">
    <cfRule type="expression" dxfId="3691" priority="141">
      <formula>$H93=0</formula>
    </cfRule>
  </conditionalFormatting>
  <conditionalFormatting sqref="E94">
    <cfRule type="expression" dxfId="3690" priority="140">
      <formula>$H94=0</formula>
    </cfRule>
  </conditionalFormatting>
  <conditionalFormatting sqref="K92">
    <cfRule type="expression" dxfId="3689" priority="138">
      <formula>K92&gt;0</formula>
    </cfRule>
    <cfRule type="expression" dxfId="3688" priority="139">
      <formula>K92&lt;0</formula>
    </cfRule>
  </conditionalFormatting>
  <conditionalFormatting sqref="K93">
    <cfRule type="expression" dxfId="3687" priority="136">
      <formula>K93&gt;0</formula>
    </cfRule>
    <cfRule type="expression" dxfId="3686" priority="137">
      <formula>K93&lt;0</formula>
    </cfRule>
  </conditionalFormatting>
  <conditionalFormatting sqref="K92 K94">
    <cfRule type="expression" dxfId="3685" priority="134">
      <formula>K92&gt;0</formula>
    </cfRule>
    <cfRule type="expression" dxfId="3684" priority="135">
      <formula>K92&lt;0</formula>
    </cfRule>
  </conditionalFormatting>
  <conditionalFormatting sqref="M92">
    <cfRule type="expression" dxfId="3683" priority="132">
      <formula>M92&gt;0</formula>
    </cfRule>
    <cfRule type="expression" dxfId="3682" priority="133">
      <formula>M92&lt;0</formula>
    </cfRule>
  </conditionalFormatting>
  <conditionalFormatting sqref="M93">
    <cfRule type="expression" dxfId="3681" priority="130">
      <formula>M93&gt;0</formula>
    </cfRule>
    <cfRule type="expression" dxfId="3680" priority="131">
      <formula>M93&lt;0</formula>
    </cfRule>
  </conditionalFormatting>
  <conditionalFormatting sqref="M92 M94">
    <cfRule type="expression" dxfId="3679" priority="128">
      <formula>M92&gt;0</formula>
    </cfRule>
    <cfRule type="expression" dxfId="3678" priority="129">
      <formula>M92&lt;0</formula>
    </cfRule>
  </conditionalFormatting>
  <conditionalFormatting sqref="L92">
    <cfRule type="expression" dxfId="3677" priority="126">
      <formula>L92&gt;0</formula>
    </cfRule>
    <cfRule type="expression" dxfId="3676" priority="127">
      <formula>L92&lt;0</formula>
    </cfRule>
  </conditionalFormatting>
  <conditionalFormatting sqref="L93">
    <cfRule type="expression" dxfId="3675" priority="124">
      <formula>L93&gt;0</formula>
    </cfRule>
    <cfRule type="expression" dxfId="3674" priority="125">
      <formula>L93&lt;0</formula>
    </cfRule>
  </conditionalFormatting>
  <conditionalFormatting sqref="L92 L94">
    <cfRule type="expression" dxfId="3673" priority="122">
      <formula>L92&gt;0</formula>
    </cfRule>
    <cfRule type="expression" dxfId="367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1" priority="120">
      <formula>$H95=0</formula>
    </cfRule>
  </conditionalFormatting>
  <conditionalFormatting sqref="K95">
    <cfRule type="expression" dxfId="3670" priority="118">
      <formula>K95&gt;0</formula>
    </cfRule>
    <cfRule type="expression" dxfId="3669" priority="119">
      <formula>K95&lt;0</formula>
    </cfRule>
  </conditionalFormatting>
  <conditionalFormatting sqref="M95">
    <cfRule type="expression" dxfId="3668" priority="116">
      <formula>M95&gt;0</formula>
    </cfRule>
    <cfRule type="expression" dxfId="3667" priority="117">
      <formula>M95&lt;0</formula>
    </cfRule>
  </conditionalFormatting>
  <conditionalFormatting sqref="L95">
    <cfRule type="expression" dxfId="3666" priority="114">
      <formula>L95&gt;0</formula>
    </cfRule>
    <cfRule type="expression" dxfId="366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4" priority="111">
      <formula>$H96=0</formula>
    </cfRule>
  </conditionalFormatting>
  <conditionalFormatting sqref="K96">
    <cfRule type="expression" dxfId="3663" priority="109">
      <formula>K96&gt;0</formula>
    </cfRule>
    <cfRule type="expression" dxfId="3662" priority="110">
      <formula>K96&lt;0</formula>
    </cfRule>
  </conditionalFormatting>
  <conditionalFormatting sqref="M96">
    <cfRule type="expression" dxfId="3661" priority="107">
      <formula>M96&gt;0</formula>
    </cfRule>
    <cfRule type="expression" dxfId="3660" priority="108">
      <formula>M96&lt;0</formula>
    </cfRule>
  </conditionalFormatting>
  <conditionalFormatting sqref="L96">
    <cfRule type="expression" dxfId="3659" priority="105">
      <formula>L96&gt;0</formula>
    </cfRule>
    <cfRule type="expression" dxfId="365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7" priority="98">
      <formula>$H97=0</formula>
    </cfRule>
  </conditionalFormatting>
  <conditionalFormatting sqref="E98">
    <cfRule type="expression" dxfId="365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5" priority="92">
      <formula>M97&gt;0</formula>
    </cfRule>
    <cfRule type="expression" dxfId="3654" priority="93">
      <formula>M97&lt;0</formula>
    </cfRule>
  </conditionalFormatting>
  <conditionalFormatting sqref="M98">
    <cfRule type="expression" dxfId="3653" priority="90">
      <formula>M98&gt;0</formula>
    </cfRule>
    <cfRule type="expression" dxfId="365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1" priority="84">
      <formula>$H99=0</formula>
    </cfRule>
  </conditionalFormatting>
  <conditionalFormatting sqref="E100">
    <cfRule type="expression" dxfId="365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9" priority="78">
      <formula>M99&gt;0</formula>
    </cfRule>
    <cfRule type="expression" dxfId="3648" priority="79">
      <formula>M99&lt;0</formula>
    </cfRule>
  </conditionalFormatting>
  <conditionalFormatting sqref="M100">
    <cfRule type="expression" dxfId="3647" priority="76">
      <formula>M100&gt;0</formula>
    </cfRule>
    <cfRule type="expression" dxfId="3646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5" priority="70">
      <formula>$H101=0</formula>
    </cfRule>
  </conditionalFormatting>
  <conditionalFormatting sqref="E102">
    <cfRule type="expression" dxfId="364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3" priority="64">
      <formula>M101&gt;0</formula>
    </cfRule>
    <cfRule type="expression" dxfId="3642" priority="65">
      <formula>M101&lt;0</formula>
    </cfRule>
  </conditionalFormatting>
  <conditionalFormatting sqref="M102">
    <cfRule type="expression" dxfId="3641" priority="62">
      <formula>M102&gt;0</formula>
    </cfRule>
    <cfRule type="expression" dxfId="3640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8" priority="51">
      <formula>M103&gt;0</formula>
    </cfRule>
    <cfRule type="expression" dxfId="3637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5" priority="38">
      <formula>M104&gt;0</formula>
    </cfRule>
    <cfRule type="expression" dxfId="363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3" priority="34">
      <formula>$H105=0</formula>
    </cfRule>
  </conditionalFormatting>
  <conditionalFormatting sqref="E106">
    <cfRule type="expression" dxfId="363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1" priority="28">
      <formula>M105&gt;0</formula>
    </cfRule>
    <cfRule type="expression" dxfId="3630" priority="29">
      <formula>M105&lt;0</formula>
    </cfRule>
  </conditionalFormatting>
  <conditionalFormatting sqref="M106">
    <cfRule type="expression" dxfId="3629" priority="26">
      <formula>M106&gt;0</formula>
    </cfRule>
    <cfRule type="expression" dxfId="3628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7" priority="20">
      <formula>$H107=0</formula>
    </cfRule>
  </conditionalFormatting>
  <conditionalFormatting sqref="E108">
    <cfRule type="expression" dxfId="362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5" priority="14">
      <formula>M107&gt;0</formula>
    </cfRule>
    <cfRule type="expression" dxfId="3624" priority="15">
      <formula>M107&lt;0</formula>
    </cfRule>
  </conditionalFormatting>
  <conditionalFormatting sqref="M108">
    <cfRule type="expression" dxfId="3623" priority="12">
      <formula>M108&gt;0</formula>
    </cfRule>
    <cfRule type="expression" dxfId="3622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1" priority="8">
      <formula>L44&gt;0</formula>
    </cfRule>
    <cfRule type="expression" dxfId="3620" priority="9">
      <formula>L44&lt;0</formula>
    </cfRule>
  </conditionalFormatting>
  <conditionalFormatting sqref="K98">
    <cfRule type="expression" dxfId="3619" priority="6">
      <formula>K98&gt;0</formula>
    </cfRule>
    <cfRule type="expression" dxfId="3618" priority="7">
      <formula>K98&lt;0</formula>
    </cfRule>
  </conditionalFormatting>
  <conditionalFormatting sqref="K100">
    <cfRule type="expression" dxfId="3617" priority="4">
      <formula>K100&gt;0</formula>
    </cfRule>
    <cfRule type="expression" dxfId="3616" priority="5">
      <formula>K100&lt;0</formula>
    </cfRule>
  </conditionalFormatting>
  <conditionalFormatting sqref="K101">
    <cfRule type="expression" dxfId="3615" priority="2">
      <formula>K101&gt;0</formula>
    </cfRule>
    <cfRule type="expression" dxfId="3614" priority="3">
      <formula>K101&lt;0</formula>
    </cfRule>
  </conditionalFormatting>
  <hyperlinks>
    <hyperlink ref="E39" location="BIIB!A1" display="BIIB"/>
    <hyperlink ref="E40" location="MYL!A1" display="MYL"/>
    <hyperlink ref="E41" location="SIG!A1" display="SIG"/>
    <hyperlink ref="E16" location="ABC!A1" display="ABC"/>
    <hyperlink ref="E7" location="NVR!A1" display="NVR"/>
    <hyperlink ref="E42" location="AAPL!A1" display="AAPL"/>
    <hyperlink ref="E43" location="AXP!A1" display="AXP"/>
    <hyperlink ref="E44" location="DG!A1" display="DG"/>
    <hyperlink ref="E45" location="PINC!A1" display="PINC"/>
    <hyperlink ref="E46" location="FOXA!A1" display="FOXA"/>
    <hyperlink ref="E47" location="AOBC!A1" display="AOBC"/>
    <hyperlink ref="E48" location="LUV!A1" display="LUV"/>
    <hyperlink ref="E49" location="CCEP!A1" display="CCEP"/>
    <hyperlink ref="E50" location="BMY!A1" display="BMY"/>
    <hyperlink ref="E30" location="TIF!A1" display="TIF"/>
    <hyperlink ref="E11" location="DWDP!A1" display="DWDP"/>
    <hyperlink ref="E51" location="GPS!A1" display="GPS"/>
    <hyperlink ref="E52" location="AKAM!A1" display="AKAM"/>
    <hyperlink ref="E53" location="ARNC!A1" display="ARNC"/>
    <hyperlink ref="E6" location="IEMG!A1" display="IEMG"/>
    <hyperlink ref="E20" location="CVS!A1" display="CVS"/>
    <hyperlink ref="E54" location="ADBE!A1" display="ADBE"/>
    <hyperlink ref="E26" location="FDX!A1" display="FDX"/>
    <hyperlink ref="E55" location="PPC!A1" display="PPC"/>
    <hyperlink ref="E38" location="SKX!A1" display="SKX"/>
    <hyperlink ref="E25" location="XLB!A1" display="XLB"/>
    <hyperlink ref="E28" location="EOG!A1" display="EOG"/>
    <hyperlink ref="E56" location="TCEHY!A1" display="TCEHY"/>
    <hyperlink ref="E57" location="CCL!A1" display="CCL"/>
    <hyperlink ref="E37" location="DVN!A1" display="DVN"/>
    <hyperlink ref="E36" location="ET!A1" display="ET"/>
    <hyperlink ref="E58" location="KWEB!A1" display="KWEB"/>
    <hyperlink ref="E2" location="MRO!A1" display="MRO"/>
    <hyperlink ref="E59" location="GE!A1" display="GE"/>
    <hyperlink ref="E22" location="XRAY!A1" display="XRAY"/>
    <hyperlink ref="E27" location="CRI!A1" display="CRI"/>
    <hyperlink ref="E60" location="AOS!A1" display="AOS"/>
    <hyperlink ref="E61" location="IWM!A1" display="IWM"/>
    <hyperlink ref="E34" location="PXD!A1" display="PXD"/>
    <hyperlink ref="E18" location="IPGP!A1" display="IPGP"/>
    <hyperlink ref="E62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33" location="CMCSA!A1" display="CMCSA"/>
    <hyperlink ref="E69" location="XEC!A1" display="XEC"/>
    <hyperlink ref="E9" location="WRK!A1" display="WRK"/>
    <hyperlink ref="E8" location="MO!A1" display="MO"/>
    <hyperlink ref="E3" location="T!A1" display="T"/>
    <hyperlink ref="E31" location="COST!A1" display="COST"/>
    <hyperlink ref="E70" location="CPN!A1" display="CPN"/>
    <hyperlink ref="E71" location="EW!A1" display="EW"/>
    <hyperlink ref="E72" location="TJX!A1" display="TJX"/>
    <hyperlink ref="E13" location="QQQ!A1" display="QQQ"/>
    <hyperlink ref="E73" location="WBA!A1" display="WBA"/>
    <hyperlink ref="E74" location="AZO!A1" display="AZO"/>
    <hyperlink ref="E75" location="FL!A1" display="FL"/>
    <hyperlink ref="E12" location="MLM!A1" display="MLM"/>
    <hyperlink ref="E4" location="KHC!A1" display="KHC"/>
    <hyperlink ref="E35" location="KBWY!A1" display="KBWY"/>
    <hyperlink ref="E10" location="AYI!A1" display="AYI"/>
    <hyperlink ref="E76" location="DIA!A1" display="DIA"/>
    <hyperlink ref="E77" location="ICE!A1" display="ICE"/>
    <hyperlink ref="E78" location="NKE!A1" display="NKE"/>
    <hyperlink ref="E5" location="MOS!A1" display="MOS"/>
    <hyperlink ref="E79" location="VGK!A1" display="VGK"/>
    <hyperlink ref="E80" location="CMG!A1" display="CMG"/>
    <hyperlink ref="E32" location="HAS!A1" display="HAS"/>
    <hyperlink ref="E81" location="HSIC!A1" display="HSIC"/>
    <hyperlink ref="E1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4" location="SPY!A1" display="SPY"/>
    <hyperlink ref="E88" location="SWKS!A1" display="SWKS"/>
    <hyperlink ref="E89" location="CNI!A1" display="CNI"/>
    <hyperlink ref="E23" location="WFC!A1" display="WFC"/>
    <hyperlink ref="E90" location="AA!A1" display="AA"/>
    <hyperlink ref="E91" location="CF!A1" display="CF"/>
    <hyperlink ref="E92" location="TGT!A1" display="TGT"/>
    <hyperlink ref="E21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9" location="CAH!A1" display="CAH"/>
    <hyperlink ref="E98" location="DAL!A1" display="DAL"/>
    <hyperlink ref="E17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1"/>
  <sheetViews>
    <sheetView zoomScaleNormal="100" workbookViewId="0">
      <pane ySplit="1" topLeftCell="A807" activePane="bottomLeft" state="frozen"/>
      <selection pane="bottomLeft" activeCell="Z826" sqref="Z826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1314</v>
      </c>
      <c r="F1" s="794" t="s">
        <v>152</v>
      </c>
      <c r="G1" s="794" t="s">
        <v>274</v>
      </c>
      <c r="H1" s="794" t="s">
        <v>1313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1316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105488.83000000002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  <row r="821" spans="1:26" ht="20.100000000000001" customHeight="1" x14ac:dyDescent="0.2">
      <c r="A821" s="800">
        <f t="shared" ref="A821" si="942">B821-$B$2</f>
        <v>1257</v>
      </c>
      <c r="B821" s="819">
        <v>43490</v>
      </c>
      <c r="C821" s="844">
        <v>2664.76</v>
      </c>
      <c r="D821" s="816">
        <f t="shared" ref="D821" si="943">(C821-C820)/C820</f>
        <v>8.4887201825662555E-3</v>
      </c>
      <c r="E821" s="843">
        <f t="shared" ref="E821" si="944">(C821-$C$2)/$C$2</f>
        <v>0.26746066475143176</v>
      </c>
      <c r="F821" s="840">
        <v>7164.86</v>
      </c>
      <c r="G821" s="816">
        <f t="shared" ref="G821" si="945">(F821-F820)/F820</f>
        <v>1.2921540519066996E-2</v>
      </c>
      <c r="H821" s="821">
        <f t="shared" ref="H821" si="946">(F821-F$2)/F$2</f>
        <v>0.40716460121373999</v>
      </c>
      <c r="I821" s="865">
        <v>395488.83</v>
      </c>
      <c r="J821" s="824">
        <v>290000</v>
      </c>
      <c r="K821" s="824">
        <f t="shared" ref="K821" si="947">I821-I820-J821+J820</f>
        <v>4063.7600000000093</v>
      </c>
      <c r="L821" s="816">
        <f t="shared" ref="L821" si="948">K821/I820</f>
        <v>1.0381961482436496E-2</v>
      </c>
      <c r="M821" s="841">
        <f t="shared" ref="M821" si="949">I821-J821</f>
        <v>105488.83000000002</v>
      </c>
      <c r="N821" s="826">
        <f t="shared" ref="N821" si="950">M821/J821</f>
        <v>0.3637545862068966</v>
      </c>
      <c r="O821" s="810">
        <f t="shared" ref="O821" si="951">N821/(A821/365.25)</f>
        <v>0.10569718584890134</v>
      </c>
      <c r="P821" s="841" t="b">
        <f t="shared" ref="P821" si="952">L821&gt;D821</f>
        <v>1</v>
      </c>
      <c r="Q821" s="826">
        <f>COUNTIF(P$2:P821, TRUE)/(COUNTIF(P$2:P821,FALSE) + COUNTIF(P$2:P821, TRUE))</f>
        <v>0.5</v>
      </c>
      <c r="R821" s="868">
        <v>326832.83</v>
      </c>
      <c r="S821" s="870">
        <f t="shared" ref="S821" si="953">I821-R821</f>
        <v>68656</v>
      </c>
      <c r="T821" s="824">
        <v>-33248</v>
      </c>
      <c r="U821" s="824">
        <f t="shared" ref="U821" si="954">M821-T821</f>
        <v>138736.83000000002</v>
      </c>
      <c r="V821" s="826">
        <f>STDEV(D$2:D821)*SQRT(252)</f>
        <v>0.14824365935565442</v>
      </c>
      <c r="W821" s="826">
        <f>STDEV(L$2:L821)*SQRT(252)</f>
        <v>0.25554845627068484</v>
      </c>
      <c r="X821" s="825">
        <f t="shared" ref="X821" si="955">E821/(A821/365.25)/V821</f>
        <v>0.52425036282714699</v>
      </c>
      <c r="Y821" s="825">
        <f t="shared" ref="Y821" si="956">O821/W821</f>
        <v>0.41360917374098166</v>
      </c>
      <c r="Z821" s="831">
        <f t="shared" ref="Z821" si="957">-(E821-N821)</f>
        <v>9.6293921455464837E-2</v>
      </c>
    </row>
  </sheetData>
  <conditionalFormatting sqref="L82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106615.33516666817</v>
      </c>
    </row>
    <row r="269" spans="1:20" ht="18" customHeight="1" x14ac:dyDescent="0.25">
      <c r="M269" s="25" t="s">
        <v>142</v>
      </c>
      <c r="N269" s="141">
        <f>SUM(N264:N267) -R265</f>
        <v>105488.86516666824</v>
      </c>
    </row>
    <row r="270" spans="1:20" ht="18" customHeight="1" x14ac:dyDescent="0.25">
      <c r="M270" s="25" t="s">
        <v>143</v>
      </c>
      <c r="N270" s="141">
        <f>Balance!AA2</f>
        <v>105488.83000000002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3.5166668225429021E-2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3" priority="7">
      <formula>#REF!&gt;0</formula>
    </cfRule>
    <cfRule type="expression" dxfId="36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1" priority="58">
      <formula>F19&gt;0</formula>
    </cfRule>
    <cfRule type="expression" dxfId="3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9" priority="47">
      <formula>H25&gt;0</formula>
    </cfRule>
    <cfRule type="expression" dxfId="3608" priority="48">
      <formula>H25&lt;0</formula>
    </cfRule>
  </conditionalFormatting>
  <conditionalFormatting sqref="M39">
    <cfRule type="expression" dxfId="3607" priority="45">
      <formula>M39&gt;0</formula>
    </cfRule>
    <cfRule type="expression" dxfId="3606" priority="46">
      <formula>M39&lt;0</formula>
    </cfRule>
  </conditionalFormatting>
  <conditionalFormatting sqref="F61:F67">
    <cfRule type="expression" dxfId="3605" priority="43">
      <formula>F61&gt;0</formula>
    </cfRule>
    <cfRule type="expression" dxfId="3604" priority="44">
      <formula>F61&lt;0</formula>
    </cfRule>
  </conditionalFormatting>
  <conditionalFormatting sqref="H61:H67">
    <cfRule type="expression" dxfId="3603" priority="41">
      <formula>H61&gt;0</formula>
    </cfRule>
    <cfRule type="expression" dxfId="3602" priority="42">
      <formula>H61&lt;0</formula>
    </cfRule>
  </conditionalFormatting>
  <conditionalFormatting sqref="F21:F24">
    <cfRule type="expression" dxfId="3601" priority="39">
      <formula>F21&gt;0</formula>
    </cfRule>
    <cfRule type="expression" dxfId="3600" priority="40">
      <formula>F21&lt;0</formula>
    </cfRule>
  </conditionalFormatting>
  <conditionalFormatting sqref="H21:H24">
    <cfRule type="expression" dxfId="3599" priority="37">
      <formula>H21&gt;0</formula>
    </cfRule>
    <cfRule type="expression" dxfId="3598" priority="38">
      <formula>H21&lt;0</formula>
    </cfRule>
  </conditionalFormatting>
  <conditionalFormatting sqref="I25:I28">
    <cfRule type="expression" dxfId="3597" priority="31">
      <formula>I25&gt;0</formula>
    </cfRule>
    <cfRule type="expression" dxfId="3596" priority="32">
      <formula>I25&lt;0</formula>
    </cfRule>
  </conditionalFormatting>
  <conditionalFormatting sqref="I21:I24">
    <cfRule type="expression" dxfId="3595" priority="29">
      <formula>I21&gt;0</formula>
    </cfRule>
    <cfRule type="expression" dxfId="3594" priority="30">
      <formula>I21&lt;0</formula>
    </cfRule>
  </conditionalFormatting>
  <conditionalFormatting sqref="H29">
    <cfRule type="expression" dxfId="3593" priority="27">
      <formula>H29&gt;0</formula>
    </cfRule>
    <cfRule type="expression" dxfId="3592" priority="28">
      <formula>H29&lt;0</formula>
    </cfRule>
  </conditionalFormatting>
  <conditionalFormatting sqref="H30">
    <cfRule type="expression" dxfId="3591" priority="25">
      <formula>H30&gt;0</formula>
    </cfRule>
    <cfRule type="expression" dxfId="3590" priority="26">
      <formula>H30&lt;0</formula>
    </cfRule>
  </conditionalFormatting>
  <conditionalFormatting sqref="H31">
    <cfRule type="expression" dxfId="3589" priority="23">
      <formula>H31&gt;0</formula>
    </cfRule>
    <cfRule type="expression" dxfId="3588" priority="24">
      <formula>H31&lt;0</formula>
    </cfRule>
  </conditionalFormatting>
  <conditionalFormatting sqref="Q7">
    <cfRule type="expression" dxfId="3587" priority="21">
      <formula>Q7&gt;0</formula>
    </cfRule>
    <cfRule type="expression" dxfId="3586" priority="22">
      <formula>Q7&lt;0</formula>
    </cfRule>
  </conditionalFormatting>
  <conditionalFormatting sqref="Q8">
    <cfRule type="expression" dxfId="3585" priority="19">
      <formula>Q8&gt;0</formula>
    </cfRule>
    <cfRule type="expression" dxfId="3584" priority="20">
      <formula>Q8&lt;0</formula>
    </cfRule>
  </conditionalFormatting>
  <conditionalFormatting sqref="F73:F82">
    <cfRule type="expression" dxfId="3583" priority="17">
      <formula>F73&gt;0</formula>
    </cfRule>
    <cfRule type="expression" dxfId="3582" priority="18">
      <formula>F73&lt;0</formula>
    </cfRule>
  </conditionalFormatting>
  <conditionalFormatting sqref="H73:H76">
    <cfRule type="expression" dxfId="3581" priority="15">
      <formula>H73&gt;0</formula>
    </cfRule>
    <cfRule type="expression" dxfId="3580" priority="16">
      <formula>H73&lt;0</formula>
    </cfRule>
  </conditionalFormatting>
  <conditionalFormatting sqref="F69:F72">
    <cfRule type="expression" dxfId="3579" priority="13">
      <formula>F69&gt;0</formula>
    </cfRule>
    <cfRule type="expression" dxfId="3578" priority="14">
      <formula>F69&lt;0</formula>
    </cfRule>
  </conditionalFormatting>
  <conditionalFormatting sqref="H69:H72">
    <cfRule type="expression" dxfId="3577" priority="11">
      <formula>H69&gt;0</formula>
    </cfRule>
    <cfRule type="expression" dxfId="3576" priority="12">
      <formula>H69&lt;0</formula>
    </cfRule>
  </conditionalFormatting>
  <conditionalFormatting sqref="I73:I76">
    <cfRule type="expression" dxfId="3575" priority="9">
      <formula>I73&gt;0</formula>
    </cfRule>
    <cfRule type="expression" dxfId="3574" priority="10">
      <formula>I73&lt;0</formula>
    </cfRule>
  </conditionalFormatting>
  <conditionalFormatting sqref="I69:I72">
    <cfRule type="expression" dxfId="3573" priority="7">
      <formula>I69&gt;0</formula>
    </cfRule>
    <cfRule type="expression" dxfId="3572" priority="8">
      <formula>I69&lt;0</formula>
    </cfRule>
  </conditionalFormatting>
  <conditionalFormatting sqref="H77">
    <cfRule type="expression" dxfId="3571" priority="5">
      <formula>H77&gt;0</formula>
    </cfRule>
    <cfRule type="expression" dxfId="3570" priority="6">
      <formula>H77&lt;0</formula>
    </cfRule>
  </conditionalFormatting>
  <conditionalFormatting sqref="H78">
    <cfRule type="expression" dxfId="3569" priority="3">
      <formula>H78&gt;0</formula>
    </cfRule>
    <cfRule type="expression" dxfId="3568" priority="4">
      <formula>H78&lt;0</formula>
    </cfRule>
  </conditionalFormatting>
  <conditionalFormatting sqref="H79">
    <cfRule type="expression" dxfId="3567" priority="1">
      <formula>H79&gt;0</formula>
    </cfRule>
    <cfRule type="expression" dxfId="3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5" priority="29">
      <formula>N19&gt;0</formula>
    </cfRule>
    <cfRule type="expression" dxfId="35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3" priority="23">
      <formula>F22&gt;0</formula>
    </cfRule>
    <cfRule type="expression" dxfId="3562" priority="24">
      <formula>F22&lt;0</formula>
    </cfRule>
  </conditionalFormatting>
  <conditionalFormatting sqref="H22:H31">
    <cfRule type="expression" dxfId="3561" priority="21">
      <formula>H22&gt;0</formula>
    </cfRule>
    <cfRule type="expression" dxfId="3560" priority="22">
      <formula>H22&lt;0</formula>
    </cfRule>
  </conditionalFormatting>
  <conditionalFormatting sqref="I21:J31">
    <cfRule type="expression" dxfId="3559" priority="19">
      <formula>I21&gt;0</formula>
    </cfRule>
    <cfRule type="expression" dxfId="3558" priority="20">
      <formula>I21&lt;0</formula>
    </cfRule>
  </conditionalFormatting>
  <conditionalFormatting sqref="Q8">
    <cfRule type="expression" dxfId="3557" priority="11">
      <formula>Q8&gt;0</formula>
    </cfRule>
    <cfRule type="expression" dxfId="3556" priority="12">
      <formula>Q8&lt;0</formula>
    </cfRule>
  </conditionalFormatting>
  <conditionalFormatting sqref="Q7">
    <cfRule type="expression" dxfId="3555" priority="13">
      <formula>Q7&gt;0</formula>
    </cfRule>
    <cfRule type="expression" dxfId="3554" priority="14">
      <formula>Q7&lt;0</formula>
    </cfRule>
  </conditionalFormatting>
  <conditionalFormatting sqref="F56:F66">
    <cfRule type="expression" dxfId="3553" priority="9">
      <formula>F56&gt;0</formula>
    </cfRule>
    <cfRule type="expression" dxfId="3552" priority="10">
      <formula>F56&lt;0</formula>
    </cfRule>
  </conditionalFormatting>
  <conditionalFormatting sqref="H56:H66">
    <cfRule type="expression" dxfId="3551" priority="7">
      <formula>H56&gt;0</formula>
    </cfRule>
    <cfRule type="expression" dxfId="3550" priority="8">
      <formula>H56&lt;0</formula>
    </cfRule>
  </conditionalFormatting>
  <conditionalFormatting sqref="I56:I66">
    <cfRule type="expression" dxfId="3549" priority="5">
      <formula>I56&gt;0</formula>
    </cfRule>
    <cfRule type="expression" dxfId="3548" priority="6">
      <formula>I56&lt;0</formula>
    </cfRule>
  </conditionalFormatting>
  <conditionalFormatting sqref="F21">
    <cfRule type="expression" dxfId="3547" priority="3">
      <formula>F21&gt;0</formula>
    </cfRule>
    <cfRule type="expression" dxfId="3546" priority="4">
      <formula>F21&lt;0</formula>
    </cfRule>
  </conditionalFormatting>
  <conditionalFormatting sqref="H21">
    <cfRule type="expression" dxfId="3545" priority="1">
      <formula>H21&gt;0</formula>
    </cfRule>
    <cfRule type="expression" dxfId="35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3" priority="64">
      <formula>N23&gt;0</formula>
    </cfRule>
    <cfRule type="expression" dxfId="35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1" priority="58">
      <formula>F79&gt;0</formula>
    </cfRule>
    <cfRule type="expression" dxfId="3540" priority="59">
      <formula>F79&lt;0</formula>
    </cfRule>
  </conditionalFormatting>
  <conditionalFormatting sqref="H79:H97 H101:H118">
    <cfRule type="expression" dxfId="3539" priority="56">
      <formula>H79&gt;0</formula>
    </cfRule>
    <cfRule type="expression" dxfId="3538" priority="57">
      <formula>H79&lt;0</formula>
    </cfRule>
  </conditionalFormatting>
  <conditionalFormatting sqref="I75:I97 I100:I118">
    <cfRule type="expression" dxfId="3537" priority="54">
      <formula>I75&gt;0</formula>
    </cfRule>
    <cfRule type="expression" dxfId="3536" priority="55">
      <formula>I75&lt;0</formula>
    </cfRule>
  </conditionalFormatting>
  <conditionalFormatting sqref="Q7">
    <cfRule type="expression" dxfId="3535" priority="52">
      <formula>Q7&gt;0</formula>
    </cfRule>
    <cfRule type="expression" dxfId="3534" priority="53">
      <formula>Q7&lt;0</formula>
    </cfRule>
  </conditionalFormatting>
  <conditionalFormatting sqref="Q8">
    <cfRule type="expression" dxfId="3533" priority="50">
      <formula>Q8&gt;0</formula>
    </cfRule>
    <cfRule type="expression" dxfId="3532" priority="51">
      <formula>Q8&lt;0</formula>
    </cfRule>
  </conditionalFormatting>
  <conditionalFormatting sqref="F75:F78">
    <cfRule type="expression" dxfId="3531" priority="48">
      <formula>F75&gt;0</formula>
    </cfRule>
    <cfRule type="expression" dxfId="3530" priority="49">
      <formula>F75&lt;0</formula>
    </cfRule>
  </conditionalFormatting>
  <conditionalFormatting sqref="H75:H78">
    <cfRule type="expression" dxfId="3529" priority="46">
      <formula>H75&gt;0</formula>
    </cfRule>
    <cfRule type="expression" dxfId="3528" priority="47">
      <formula>H75&lt;0</formula>
    </cfRule>
  </conditionalFormatting>
  <conditionalFormatting sqref="F100:F114">
    <cfRule type="expression" dxfId="3527" priority="40">
      <formula>F100&gt;0</formula>
    </cfRule>
    <cfRule type="expression" dxfId="3526" priority="41">
      <formula>F100&lt;0</formula>
    </cfRule>
  </conditionalFormatting>
  <conditionalFormatting sqref="H100:H114">
    <cfRule type="expression" dxfId="3525" priority="38">
      <formula>H100&gt;0</formula>
    </cfRule>
    <cfRule type="expression" dxfId="3524" priority="39">
      <formula>H100&lt;0</formula>
    </cfRule>
  </conditionalFormatting>
  <conditionalFormatting sqref="F29:F67">
    <cfRule type="expression" dxfId="3523" priority="36">
      <formula>F29&gt;0</formula>
    </cfRule>
    <cfRule type="expression" dxfId="3522" priority="37">
      <formula>F29&lt;0</formula>
    </cfRule>
  </conditionalFormatting>
  <conditionalFormatting sqref="H29:H63">
    <cfRule type="expression" dxfId="3521" priority="34">
      <formula>H29&gt;0</formula>
    </cfRule>
    <cfRule type="expression" dxfId="3520" priority="35">
      <formula>H29&lt;0</formula>
    </cfRule>
  </conditionalFormatting>
  <conditionalFormatting sqref="J38:J68">
    <cfRule type="expression" dxfId="3519" priority="32">
      <formula>J38&gt;0</formula>
    </cfRule>
    <cfRule type="expression" dxfId="3518" priority="33">
      <formula>J38&lt;0</formula>
    </cfRule>
  </conditionalFormatting>
  <conditionalFormatting sqref="J43">
    <cfRule type="expression" dxfId="3517" priority="30">
      <formula>J43&gt;0</formula>
    </cfRule>
    <cfRule type="expression" dxfId="3516" priority="31">
      <formula>J43&lt;0</formula>
    </cfRule>
  </conditionalFormatting>
  <conditionalFormatting sqref="Q9">
    <cfRule type="expression" dxfId="3515" priority="24">
      <formula>Q9&gt;0</formula>
    </cfRule>
    <cfRule type="expression" dxfId="3514" priority="25">
      <formula>Q9&lt;0</formula>
    </cfRule>
  </conditionalFormatting>
  <conditionalFormatting sqref="R4">
    <cfRule type="expression" dxfId="3513" priority="26">
      <formula>R4&gt;0</formula>
    </cfRule>
    <cfRule type="expression" dxfId="35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1" priority="21">
      <formula>F120&gt;0</formula>
    </cfRule>
    <cfRule type="expression" dxfId="3510" priority="22">
      <formula>F120&lt;0</formula>
    </cfRule>
  </conditionalFormatting>
  <conditionalFormatting sqref="H120:H160">
    <cfRule type="expression" dxfId="3509" priority="19">
      <formula>H120&gt;0</formula>
    </cfRule>
    <cfRule type="expression" dxfId="3508" priority="20">
      <formula>H120&lt;0</formula>
    </cfRule>
  </conditionalFormatting>
  <conditionalFormatting sqref="J129:J160">
    <cfRule type="expression" dxfId="3507" priority="17">
      <formula>J129&gt;0</formula>
    </cfRule>
    <cfRule type="expression" dxfId="3506" priority="18">
      <formula>J129&lt;0</formula>
    </cfRule>
  </conditionalFormatting>
  <conditionalFormatting sqref="J134">
    <cfRule type="expression" dxfId="3505" priority="15">
      <formula>J134&gt;0</formula>
    </cfRule>
    <cfRule type="expression" dxfId="3504" priority="16">
      <formula>J134&lt;0</formula>
    </cfRule>
  </conditionalFormatting>
  <conditionalFormatting sqref="J31:J40">
    <cfRule type="expression" dxfId="3503" priority="13">
      <formula>J31&gt;0</formula>
    </cfRule>
    <cfRule type="expression" dxfId="3502" priority="14">
      <formula>J31&lt;0</formula>
    </cfRule>
  </conditionalFormatting>
  <conditionalFormatting sqref="J36:J37">
    <cfRule type="expression" dxfId="3501" priority="11">
      <formula>J36&gt;0</formula>
    </cfRule>
    <cfRule type="expression" dxfId="3500" priority="12">
      <formula>J36&lt;0</formula>
    </cfRule>
  </conditionalFormatting>
  <conditionalFormatting sqref="Q10">
    <cfRule type="expression" dxfId="3499" priority="9">
      <formula>Q10&gt;0</formula>
    </cfRule>
    <cfRule type="expression" dxfId="3498" priority="10">
      <formula>Q10&lt;0</formula>
    </cfRule>
  </conditionalFormatting>
  <conditionalFormatting sqref="K38:K55 K57:K68">
    <cfRule type="expression" dxfId="3497" priority="7">
      <formula>K38&gt;0</formula>
    </cfRule>
    <cfRule type="expression" dxfId="3496" priority="8">
      <formula>K38&lt;0</formula>
    </cfRule>
  </conditionalFormatting>
  <conditionalFormatting sqref="K43">
    <cfRule type="expression" dxfId="3495" priority="5">
      <formula>K43&gt;0</formula>
    </cfRule>
    <cfRule type="expression" dxfId="3494" priority="6">
      <formula>K43&lt;0</formula>
    </cfRule>
  </conditionalFormatting>
  <conditionalFormatting sqref="K31:K40">
    <cfRule type="expression" dxfId="3493" priority="3">
      <formula>K31&gt;0</formula>
    </cfRule>
    <cfRule type="expression" dxfId="3492" priority="4">
      <formula>K31&lt;0</formula>
    </cfRule>
  </conditionalFormatting>
  <conditionalFormatting sqref="K36:K37">
    <cfRule type="expression" dxfId="3491" priority="1">
      <formula>K36&gt;0</formula>
    </cfRule>
    <cfRule type="expression" dxfId="34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1363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79.66</v>
      </c>
      <c r="R4" s="425">
        <v>1.2200000000000001E-2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7966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270.81999999999971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270.81999999999971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3.5193458762498041E-2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1.9081094652272156E-2</v>
      </c>
      <c r="R11">
        <v>0.38</v>
      </c>
    </row>
    <row r="12" spans="1:21" x14ac:dyDescent="0.25">
      <c r="H12" s="70"/>
      <c r="O12" s="11" t="s">
        <v>82</v>
      </c>
      <c r="Q12" s="1" t="s">
        <v>1347</v>
      </c>
    </row>
    <row r="13" spans="1:21" x14ac:dyDescent="0.25">
      <c r="H13" s="70"/>
      <c r="O13" s="11" t="s">
        <v>947</v>
      </c>
      <c r="Q13" s="2">
        <f>Q4/6.49</f>
        <v>12.274268104776578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87.626000000000005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86.829400000000007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86.032800000000009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85.236199999999997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84.439599999999999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83.643000000000001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82.846400000000003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82.049800000000005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81.253199999999993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80.456599999999995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79.66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78.863399999999999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78.066800000000001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77.270199999999988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76.47359999999999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75.676999999999992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74.880399999999995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74.083799999999997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73.287199999999999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72.490600000000001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71.694000000000003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89" priority="31">
      <formula>F47&gt;0</formula>
    </cfRule>
    <cfRule type="expression" dxfId="3488" priority="32">
      <formula>F47&lt;0</formula>
    </cfRule>
  </conditionalFormatting>
  <conditionalFormatting sqref="Q7">
    <cfRule type="expression" dxfId="3487" priority="29">
      <formula>Q7&gt;0</formula>
    </cfRule>
    <cfRule type="expression" dxfId="3486" priority="30">
      <formula>Q7&lt;0</formula>
    </cfRule>
  </conditionalFormatting>
  <conditionalFormatting sqref="Q8">
    <cfRule type="expression" dxfId="3485" priority="27">
      <formula>Q8&gt;0</formula>
    </cfRule>
    <cfRule type="expression" dxfId="3484" priority="28">
      <formula>Q8&lt;0</formula>
    </cfRule>
  </conditionalFormatting>
  <conditionalFormatting sqref="F33:F46">
    <cfRule type="expression" dxfId="3483" priority="25">
      <formula>F33&gt;0</formula>
    </cfRule>
    <cfRule type="expression" dxfId="3482" priority="26">
      <formula>F33&lt;0</formula>
    </cfRule>
  </conditionalFormatting>
  <conditionalFormatting sqref="H33:H46">
    <cfRule type="expression" dxfId="3481" priority="23">
      <formula>H33&gt;0</formula>
    </cfRule>
    <cfRule type="expression" dxfId="3480" priority="24">
      <formula>H33&lt;0</formula>
    </cfRule>
  </conditionalFormatting>
  <conditionalFormatting sqref="Q10">
    <cfRule type="expression" dxfId="3479" priority="21">
      <formula>Q10&gt;0</formula>
    </cfRule>
    <cfRule type="expression" dxfId="3478" priority="22">
      <formula>Q10&lt;0</formula>
    </cfRule>
  </conditionalFormatting>
  <conditionalFormatting sqref="J25:J38">
    <cfRule type="expression" dxfId="3477" priority="19">
      <formula>J25&gt;0</formula>
    </cfRule>
    <cfRule type="expression" dxfId="3476" priority="20">
      <formula>J25&lt;0</formula>
    </cfRule>
  </conditionalFormatting>
  <conditionalFormatting sqref="L25:L38">
    <cfRule type="expression" dxfId="3475" priority="15">
      <formula>L25&gt;0</formula>
    </cfRule>
    <cfRule type="expression" dxfId="3474" priority="16">
      <formula>L25&lt;0</formula>
    </cfRule>
  </conditionalFormatting>
  <conditionalFormatting sqref="F89:F110">
    <cfRule type="expression" dxfId="3473" priority="13">
      <formula>F89&gt;0</formula>
    </cfRule>
    <cfRule type="expression" dxfId="3472" priority="14">
      <formula>F89&lt;0</formula>
    </cfRule>
  </conditionalFormatting>
  <conditionalFormatting sqref="H89:H110">
    <cfRule type="expression" dxfId="3471" priority="11">
      <formula>H89&gt;0</formula>
    </cfRule>
    <cfRule type="expression" dxfId="3470" priority="12">
      <formula>H89&lt;0</formula>
    </cfRule>
  </conditionalFormatting>
  <conditionalFormatting sqref="J89:J102">
    <cfRule type="expression" dxfId="3469" priority="9">
      <formula>J89&gt;0</formula>
    </cfRule>
    <cfRule type="expression" dxfId="3468" priority="10">
      <formula>J89&lt;0</formula>
    </cfRule>
  </conditionalFormatting>
  <conditionalFormatting sqref="K89:K102">
    <cfRule type="expression" dxfId="3467" priority="7">
      <formula>K89&gt;0</formula>
    </cfRule>
    <cfRule type="expression" dxfId="3466" priority="8">
      <formula>K89&lt;0</formula>
    </cfRule>
  </conditionalFormatting>
  <conditionalFormatting sqref="L89:L102">
    <cfRule type="expression" dxfId="3465" priority="5">
      <formula>L89&gt;0</formula>
    </cfRule>
    <cfRule type="expression" dxfId="3464" priority="6">
      <formula>L89&lt;0</formula>
    </cfRule>
  </conditionalFormatting>
  <conditionalFormatting sqref="F25:F32">
    <cfRule type="expression" dxfId="3463" priority="3">
      <formula>F25&gt;0</formula>
    </cfRule>
    <cfRule type="expression" dxfId="3462" priority="4">
      <formula>F25&lt;0</formula>
    </cfRule>
  </conditionalFormatting>
  <conditionalFormatting sqref="H25:H32">
    <cfRule type="expression" dxfId="3461" priority="1">
      <formula>H25&gt;0</formula>
    </cfRule>
    <cfRule type="expression" dxfId="34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opLeftCell="H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2505.6566666666663</v>
      </c>
      <c r="T3" s="1"/>
      <c r="U3" t="s">
        <v>1265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2517.0605</v>
      </c>
      <c r="R4" s="425">
        <v>-1.6999999999999999E-3</v>
      </c>
      <c r="T4" s="694"/>
      <c r="U4" t="s">
        <v>1342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15102.363000000001</v>
      </c>
      <c r="U5" s="758" t="s">
        <v>1341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15033.939999999999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68.423000000002503</v>
      </c>
      <c r="R7">
        <v>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68.423000000002503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4.5512354046911528E-3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Q4/194</f>
        <v>12.974538659793815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4</v>
      </c>
      <c r="I18" s="18"/>
      <c r="J18" s="18"/>
      <c r="K18" s="18">
        <f>SUM(K2:K5)</f>
        <v>10385.86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4</v>
      </c>
      <c r="D19" s="279"/>
      <c r="E19" s="279"/>
      <c r="F19" s="280">
        <f>SumByColor($A$19,F2:F17)</f>
        <v>9856</v>
      </c>
      <c r="G19" s="279"/>
      <c r="H19" s="279">
        <f>SumByColor($A$19,H2:H17)</f>
        <v>4</v>
      </c>
      <c r="I19" s="279"/>
      <c r="J19" s="279"/>
      <c r="K19" s="280">
        <f>SumByColor($A$19,K2:K17)</f>
        <v>10386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2768.7665500000003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2743.595945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3" si="1">C25*(E25-D25)</f>
        <v>84</v>
      </c>
      <c r="G25" s="39">
        <f t="shared" ref="G25:G43" si="2">D25*C25</f>
        <v>5736</v>
      </c>
      <c r="H25" s="179">
        <f t="shared" ref="H25:H4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2718.4253400000002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2693.254735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2668.0841300000002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2642.9135249999999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2617.7429200000001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2592.5723149999999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2567.4017100000001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2542.2311049999998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2517.0605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2491.8898950000003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2466.71929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2441.5486850000002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2416.37808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2391.2074750000002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2366.0368699999999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2340.8662650000001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80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2315.6956600000003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2290.5250550000001</v>
      </c>
    </row>
    <row r="43" spans="1:17" x14ac:dyDescent="0.25">
      <c r="A43">
        <v>6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2265.3544500000003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9" priority="31">
      <formula>F54&gt;0</formula>
    </cfRule>
    <cfRule type="expression" dxfId="3458" priority="32">
      <formula>F54&lt;0</formula>
    </cfRule>
  </conditionalFormatting>
  <conditionalFormatting sqref="Q7">
    <cfRule type="expression" dxfId="3457" priority="29">
      <formula>Q7&gt;0</formula>
    </cfRule>
    <cfRule type="expression" dxfId="3456" priority="30">
      <formula>Q7&lt;0</formula>
    </cfRule>
  </conditionalFormatting>
  <conditionalFormatting sqref="Q8">
    <cfRule type="expression" dxfId="3455" priority="27">
      <formula>Q8&gt;0</formula>
    </cfRule>
    <cfRule type="expression" dxfId="3454" priority="28">
      <formula>Q8&lt;0</formula>
    </cfRule>
  </conditionalFormatting>
  <conditionalFormatting sqref="F31:F53">
    <cfRule type="expression" dxfId="3453" priority="25">
      <formula>F31&gt;0</formula>
    </cfRule>
    <cfRule type="expression" dxfId="3452" priority="26">
      <formula>F31&lt;0</formula>
    </cfRule>
  </conditionalFormatting>
  <conditionalFormatting sqref="H31:H53">
    <cfRule type="expression" dxfId="3451" priority="23">
      <formula>H31&gt;0</formula>
    </cfRule>
    <cfRule type="expression" dxfId="3450" priority="24">
      <formula>H31&lt;0</formula>
    </cfRule>
  </conditionalFormatting>
  <conditionalFormatting sqref="Q10">
    <cfRule type="expression" dxfId="3449" priority="21">
      <formula>Q10&gt;0</formula>
    </cfRule>
    <cfRule type="expression" dxfId="3448" priority="22">
      <formula>Q10&lt;0</formula>
    </cfRule>
  </conditionalFormatting>
  <conditionalFormatting sqref="J25:J38">
    <cfRule type="expression" dxfId="3447" priority="19">
      <formula>J25&gt;0</formula>
    </cfRule>
    <cfRule type="expression" dxfId="3446" priority="20">
      <formula>J25&lt;0</formula>
    </cfRule>
  </conditionalFormatting>
  <conditionalFormatting sqref="L25:L38">
    <cfRule type="expression" dxfId="3445" priority="15">
      <formula>L25&gt;0</formula>
    </cfRule>
    <cfRule type="expression" dxfId="3444" priority="16">
      <formula>L25&lt;0</formula>
    </cfRule>
  </conditionalFormatting>
  <conditionalFormatting sqref="F89:F110">
    <cfRule type="expression" dxfId="3443" priority="13">
      <formula>F89&gt;0</formula>
    </cfRule>
    <cfRule type="expression" dxfId="3442" priority="14">
      <formula>F89&lt;0</formula>
    </cfRule>
  </conditionalFormatting>
  <conditionalFormatting sqref="H89:H110">
    <cfRule type="expression" dxfId="3441" priority="11">
      <formula>H89&gt;0</formula>
    </cfRule>
    <cfRule type="expression" dxfId="3440" priority="12">
      <formula>H89&lt;0</formula>
    </cfRule>
  </conditionalFormatting>
  <conditionalFormatting sqref="J89:J102">
    <cfRule type="expression" dxfId="3439" priority="9">
      <formula>J89&gt;0</formula>
    </cfRule>
    <cfRule type="expression" dxfId="3438" priority="10">
      <formula>J89&lt;0</formula>
    </cfRule>
  </conditionalFormatting>
  <conditionalFormatting sqref="K89:K102">
    <cfRule type="expression" dxfId="3437" priority="7">
      <formula>K89&gt;0</formula>
    </cfRule>
    <cfRule type="expression" dxfId="3436" priority="8">
      <formula>K89&lt;0</formula>
    </cfRule>
  </conditionalFormatting>
  <conditionalFormatting sqref="L89:L102">
    <cfRule type="expression" dxfId="3435" priority="5">
      <formula>L89&gt;0</formula>
    </cfRule>
    <cfRule type="expression" dxfId="3434" priority="6">
      <formula>L89&lt;0</formula>
    </cfRule>
  </conditionalFormatting>
  <conditionalFormatting sqref="F25:F30">
    <cfRule type="expression" dxfId="3433" priority="3">
      <formula>F25&gt;0</formula>
    </cfRule>
    <cfRule type="expression" dxfId="3432" priority="4">
      <formula>F25&lt;0</formula>
    </cfRule>
  </conditionalFormatting>
  <conditionalFormatting sqref="H25:H30">
    <cfRule type="expression" dxfId="3431" priority="1">
      <formula>H25&gt;0</formula>
    </cfRule>
    <cfRule type="expression" dxfId="3430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9" priority="35">
      <formula>N19&gt;0</formula>
    </cfRule>
    <cfRule type="expression" dxfId="342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7" priority="21">
      <formula>F25&gt;0</formula>
    </cfRule>
    <cfRule type="expression" dxfId="3426" priority="22">
      <formula>F25&lt;0</formula>
    </cfRule>
  </conditionalFormatting>
  <conditionalFormatting sqref="H25:H47">
    <cfRule type="expression" dxfId="3425" priority="19">
      <formula>H25&gt;0</formula>
    </cfRule>
    <cfRule type="expression" dxfId="3424" priority="20">
      <formula>H25&lt;0</formula>
    </cfRule>
  </conditionalFormatting>
  <conditionalFormatting sqref="I25:I27">
    <cfRule type="expression" dxfId="3423" priority="15">
      <formula>I25&gt;0</formula>
    </cfRule>
    <cfRule type="expression" dxfId="3422" priority="16">
      <formula>I25&lt;0</formula>
    </cfRule>
  </conditionalFormatting>
  <conditionalFormatting sqref="Q7">
    <cfRule type="expression" dxfId="3421" priority="5">
      <formula>Q7&gt;0</formula>
    </cfRule>
    <cfRule type="expression" dxfId="3420" priority="6">
      <formula>Q7&lt;0</formula>
    </cfRule>
  </conditionalFormatting>
  <conditionalFormatting sqref="Q8">
    <cfRule type="expression" dxfId="3419" priority="3">
      <formula>Q8&gt;0</formula>
    </cfRule>
    <cfRule type="expression" dxfId="341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7" priority="9">
      <formula>F36&gt;0</formula>
    </cfRule>
    <cfRule type="expression" dxfId="3416" priority="10">
      <formula>F36&lt;0</formula>
    </cfRule>
  </conditionalFormatting>
  <conditionalFormatting sqref="F25:F35">
    <cfRule type="expression" dxfId="3415" priority="7">
      <formula>F25&gt;0</formula>
    </cfRule>
    <cfRule type="expression" dxfId="3414" priority="8">
      <formula>F25&lt;0</formula>
    </cfRule>
  </conditionalFormatting>
  <conditionalFormatting sqref="H25:H35">
    <cfRule type="expression" dxfId="3413" priority="5">
      <formula>H25&gt;0</formula>
    </cfRule>
    <cfRule type="expression" dxfId="3412" priority="6">
      <formula>H25&lt;0</formula>
    </cfRule>
  </conditionalFormatting>
  <conditionalFormatting sqref="Q7">
    <cfRule type="expression" dxfId="3411" priority="3">
      <formula>Q7&gt;0</formula>
    </cfRule>
    <cfRule type="expression" dxfId="3410" priority="4">
      <formula>Q7&lt;0</formula>
    </cfRule>
  </conditionalFormatting>
  <conditionalFormatting sqref="Q8">
    <cfRule type="expression" dxfId="3409" priority="1">
      <formula>Q8&gt;0</formula>
    </cfRule>
    <cfRule type="expression" dxfId="340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7" priority="37">
      <formula>F25&gt;0</formula>
    </cfRule>
    <cfRule type="expression" dxfId="3406" priority="38">
      <formula>F25&lt;0</formula>
    </cfRule>
  </conditionalFormatting>
  <conditionalFormatting sqref="Q7">
    <cfRule type="expression" dxfId="3405" priority="35">
      <formula>Q7&gt;0</formula>
    </cfRule>
    <cfRule type="expression" dxfId="3404" priority="36">
      <formula>Q7&lt;0</formula>
    </cfRule>
  </conditionalFormatting>
  <conditionalFormatting sqref="Q8">
    <cfRule type="expression" dxfId="3403" priority="33">
      <formula>Q8&gt;0</formula>
    </cfRule>
    <cfRule type="expression" dxfId="3402" priority="34">
      <formula>Q8&lt;0</formula>
    </cfRule>
  </conditionalFormatting>
  <conditionalFormatting sqref="F44:F46">
    <cfRule type="expression" dxfId="3401" priority="31">
      <formula>F44&gt;0</formula>
    </cfRule>
    <cfRule type="expression" dxfId="3400" priority="32">
      <formula>F44&lt;0</formula>
    </cfRule>
  </conditionalFormatting>
  <conditionalFormatting sqref="H44:H46">
    <cfRule type="expression" dxfId="3399" priority="29">
      <formula>H44&gt;0</formula>
    </cfRule>
    <cfRule type="expression" dxfId="3398" priority="30">
      <formula>H44&lt;0</formula>
    </cfRule>
  </conditionalFormatting>
  <conditionalFormatting sqref="F89:F110">
    <cfRule type="expression" dxfId="3397" priority="27">
      <formula>F89&gt;0</formula>
    </cfRule>
    <cfRule type="expression" dxfId="3396" priority="28">
      <formula>F89&lt;0</formula>
    </cfRule>
  </conditionalFormatting>
  <conditionalFormatting sqref="H89:H110">
    <cfRule type="expression" dxfId="3395" priority="25">
      <formula>H89&gt;0</formula>
    </cfRule>
    <cfRule type="expression" dxfId="3394" priority="26">
      <formula>H89&lt;0</formula>
    </cfRule>
  </conditionalFormatting>
  <conditionalFormatting sqref="Q10">
    <cfRule type="expression" dxfId="3393" priority="23">
      <formula>Q10&gt;0</formula>
    </cfRule>
    <cfRule type="expression" dxfId="3392" priority="24">
      <formula>Q10&lt;0</formula>
    </cfRule>
  </conditionalFormatting>
  <conditionalFormatting sqref="J25:J38">
    <cfRule type="expression" dxfId="3391" priority="21">
      <formula>J25&gt;0</formula>
    </cfRule>
    <cfRule type="expression" dxfId="3390" priority="22">
      <formula>J25&lt;0</formula>
    </cfRule>
  </conditionalFormatting>
  <conditionalFormatting sqref="K25:K38">
    <cfRule type="expression" dxfId="3389" priority="19">
      <formula>K25&gt;0</formula>
    </cfRule>
    <cfRule type="expression" dxfId="3388" priority="20">
      <formula>K25&lt;0</formula>
    </cfRule>
  </conditionalFormatting>
  <conditionalFormatting sqref="L25:L38">
    <cfRule type="expression" dxfId="3387" priority="17">
      <formula>L25&gt;0</formula>
    </cfRule>
    <cfRule type="expression" dxfId="3386" priority="18">
      <formula>L25&lt;0</formula>
    </cfRule>
  </conditionalFormatting>
  <conditionalFormatting sqref="J40">
    <cfRule type="expression" dxfId="3385" priority="15">
      <formula>J40&gt;0</formula>
    </cfRule>
    <cfRule type="expression" dxfId="3384" priority="16">
      <formula>J40&lt;0</formula>
    </cfRule>
  </conditionalFormatting>
  <conditionalFormatting sqref="L39">
    <cfRule type="expression" dxfId="3383" priority="11">
      <formula>L39&gt;0</formula>
    </cfRule>
    <cfRule type="expression" dxfId="3382" priority="12">
      <formula>L39&lt;0</formula>
    </cfRule>
  </conditionalFormatting>
  <conditionalFormatting sqref="F39">
    <cfRule type="expression" dxfId="3381" priority="9">
      <formula>F39&gt;0</formula>
    </cfRule>
    <cfRule type="expression" dxfId="3380" priority="10">
      <formula>F39&lt;0</formula>
    </cfRule>
  </conditionalFormatting>
  <conditionalFormatting sqref="H39">
    <cfRule type="expression" dxfId="3379" priority="7">
      <formula>H39&gt;0</formula>
    </cfRule>
    <cfRule type="expression" dxfId="3378" priority="8">
      <formula>H39&lt;0</formula>
    </cfRule>
  </conditionalFormatting>
  <conditionalFormatting sqref="J41">
    <cfRule type="expression" dxfId="3377" priority="5">
      <formula>J41&gt;0</formula>
    </cfRule>
    <cfRule type="expression" dxfId="3376" priority="6">
      <formula>J41&lt;0</formula>
    </cfRule>
  </conditionalFormatting>
  <conditionalFormatting sqref="J43">
    <cfRule type="expression" dxfId="3375" priority="3">
      <formula>J43&gt;0</formula>
    </cfRule>
    <cfRule type="expression" dxfId="3374" priority="4">
      <formula>J43&lt;0</formula>
    </cfRule>
  </conditionalFormatting>
  <conditionalFormatting sqref="J44">
    <cfRule type="expression" dxfId="3373" priority="1">
      <formula>J44&gt;0</formula>
    </cfRule>
    <cfRule type="expression" dxfId="337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1" priority="31">
      <formula>F29&gt;0</formula>
    </cfRule>
    <cfRule type="expression" dxfId="3370" priority="32">
      <formula>F29&lt;0</formula>
    </cfRule>
  </conditionalFormatting>
  <conditionalFormatting sqref="F29 F31:F35">
    <cfRule type="expression" dxfId="3369" priority="33">
      <formula>F29&gt;0</formula>
    </cfRule>
    <cfRule type="expression" dxfId="3368" priority="34">
      <formula>F29&lt;0</formula>
    </cfRule>
  </conditionalFormatting>
  <conditionalFormatting sqref="H29 H31:H35">
    <cfRule type="expression" dxfId="3367" priority="29">
      <formula>H29&gt;0</formula>
    </cfRule>
    <cfRule type="expression" dxfId="3366" priority="30">
      <formula>H29&lt;0</formula>
    </cfRule>
  </conditionalFormatting>
  <conditionalFormatting sqref="F21:F28">
    <cfRule type="expression" dxfId="3365" priority="27">
      <formula>F21&gt;0</formula>
    </cfRule>
    <cfRule type="expression" dxfId="3364" priority="28">
      <formula>F21&lt;0</formula>
    </cfRule>
  </conditionalFormatting>
  <conditionalFormatting sqref="H21:H28">
    <cfRule type="expression" dxfId="3363" priority="25">
      <formula>H21&gt;0</formula>
    </cfRule>
    <cfRule type="expression" dxfId="3362" priority="26">
      <formula>H21&lt;0</formula>
    </cfRule>
  </conditionalFormatting>
  <conditionalFormatting sqref="Q8">
    <cfRule type="expression" dxfId="3361" priority="21">
      <formula>Q8&gt;0</formula>
    </cfRule>
    <cfRule type="expression" dxfId="3360" priority="22">
      <formula>Q8&lt;0</formula>
    </cfRule>
  </conditionalFormatting>
  <conditionalFormatting sqref="Q7">
    <cfRule type="expression" dxfId="3359" priority="23">
      <formula>Q7&gt;0</formula>
    </cfRule>
    <cfRule type="expression" dxfId="3358" priority="24">
      <formula>Q7&lt;0</formula>
    </cfRule>
  </conditionalFormatting>
  <conditionalFormatting sqref="F30">
    <cfRule type="expression" dxfId="3357" priority="19">
      <formula>F30&gt;0</formula>
    </cfRule>
    <cfRule type="expression" dxfId="3356" priority="20">
      <formula>F30&lt;0</formula>
    </cfRule>
  </conditionalFormatting>
  <conditionalFormatting sqref="H30">
    <cfRule type="expression" dxfId="3355" priority="17">
      <formula>H30&gt;0</formula>
    </cfRule>
    <cfRule type="expression" dxfId="3354" priority="18">
      <formula>H30&lt;0</formula>
    </cfRule>
  </conditionalFormatting>
  <conditionalFormatting sqref="F68 F70:F74">
    <cfRule type="expression" dxfId="3353" priority="13">
      <formula>F68&gt;0</formula>
    </cfRule>
    <cfRule type="expression" dxfId="3352" priority="14">
      <formula>F68&lt;0</formula>
    </cfRule>
  </conditionalFormatting>
  <conditionalFormatting sqref="F68 F70:F74">
    <cfRule type="expression" dxfId="3351" priority="15">
      <formula>F68&gt;0</formula>
    </cfRule>
    <cfRule type="expression" dxfId="3350" priority="16">
      <formula>F68&lt;0</formula>
    </cfRule>
  </conditionalFormatting>
  <conditionalFormatting sqref="H68 H70:H74">
    <cfRule type="expression" dxfId="3349" priority="11">
      <formula>H68&gt;0</formula>
    </cfRule>
    <cfRule type="expression" dxfId="3348" priority="12">
      <formula>H68&lt;0</formula>
    </cfRule>
  </conditionalFormatting>
  <conditionalFormatting sqref="F60:F67">
    <cfRule type="expression" dxfId="3347" priority="9">
      <formula>F60&gt;0</formula>
    </cfRule>
    <cfRule type="expression" dxfId="3346" priority="10">
      <formula>F60&lt;0</formula>
    </cfRule>
  </conditionalFormatting>
  <conditionalFormatting sqref="H60:H67">
    <cfRule type="expression" dxfId="3345" priority="7">
      <formula>H60&gt;0</formula>
    </cfRule>
    <cfRule type="expression" dxfId="3344" priority="8">
      <formula>H60&lt;0</formula>
    </cfRule>
  </conditionalFormatting>
  <conditionalFormatting sqref="F69">
    <cfRule type="expression" dxfId="3343" priority="5">
      <formula>F69&gt;0</formula>
    </cfRule>
    <cfRule type="expression" dxfId="3342" priority="6">
      <formula>F69&lt;0</formula>
    </cfRule>
  </conditionalFormatting>
  <conditionalFormatting sqref="H69">
    <cfRule type="expression" dxfId="3341" priority="3">
      <formula>H69&gt;0</formula>
    </cfRule>
    <cfRule type="expression" dxfId="3340" priority="4">
      <formula>H69&lt;0</formula>
    </cfRule>
  </conditionalFormatting>
  <conditionalFormatting sqref="Q10">
    <cfRule type="expression" dxfId="3339" priority="1">
      <formula>Q10&gt;0</formula>
    </cfRule>
    <cfRule type="expression" dxfId="33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7" priority="11">
      <formula>F33&gt;0</formula>
    </cfRule>
    <cfRule type="expression" dxfId="3336" priority="12">
      <formula>F33&lt;0</formula>
    </cfRule>
  </conditionalFormatting>
  <conditionalFormatting sqref="Q7">
    <cfRule type="expression" dxfId="3335" priority="9">
      <formula>Q7&gt;0</formula>
    </cfRule>
    <cfRule type="expression" dxfId="3334" priority="10">
      <formula>Q7&lt;0</formula>
    </cfRule>
  </conditionalFormatting>
  <conditionalFormatting sqref="Q8">
    <cfRule type="expression" dxfId="3333" priority="7">
      <formula>Q8&gt;0</formula>
    </cfRule>
    <cfRule type="expression" dxfId="3332" priority="8">
      <formula>Q8&lt;0</formula>
    </cfRule>
  </conditionalFormatting>
  <conditionalFormatting sqref="F25:F32">
    <cfRule type="expression" dxfId="3331" priority="5">
      <formula>F25&gt;0</formula>
    </cfRule>
    <cfRule type="expression" dxfId="3330" priority="6">
      <formula>F25&lt;0</formula>
    </cfRule>
  </conditionalFormatting>
  <conditionalFormatting sqref="H25:H32">
    <cfRule type="expression" dxfId="3329" priority="3">
      <formula>H25&gt;0</formula>
    </cfRule>
    <cfRule type="expression" dxfId="3328" priority="4">
      <formula>H25&lt;0</formula>
    </cfRule>
  </conditionalFormatting>
  <conditionalFormatting sqref="Q10">
    <cfRule type="expression" dxfId="3327" priority="1">
      <formula>Q10&gt;0</formula>
    </cfRule>
    <cfRule type="expression" dxfId="33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5" priority="75">
      <formula>F32&gt;0</formula>
    </cfRule>
    <cfRule type="expression" dxfId="3324" priority="76">
      <formula>F32&lt;0</formula>
    </cfRule>
  </conditionalFormatting>
  <conditionalFormatting sqref="Q7">
    <cfRule type="expression" dxfId="3323" priority="73">
      <formula>Q7&gt;0</formula>
    </cfRule>
    <cfRule type="expression" dxfId="3322" priority="74">
      <formula>Q7&lt;0</formula>
    </cfRule>
  </conditionalFormatting>
  <conditionalFormatting sqref="Q8">
    <cfRule type="expression" dxfId="3321" priority="71">
      <formula>Q8&gt;0</formula>
    </cfRule>
    <cfRule type="expression" dxfId="332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9" priority="63">
      <formula>M58&gt;0</formula>
    </cfRule>
    <cfRule type="expression" dxfId="3318" priority="64">
      <formula>M58&lt;0</formula>
    </cfRule>
  </conditionalFormatting>
  <conditionalFormatting sqref="Q10">
    <cfRule type="expression" dxfId="3317" priority="61">
      <formula>Q10&gt;0</formula>
    </cfRule>
    <cfRule type="expression" dxfId="3316" priority="62">
      <formula>Q10&lt;0</formula>
    </cfRule>
  </conditionalFormatting>
  <conditionalFormatting sqref="F29:F31">
    <cfRule type="expression" dxfId="3315" priority="59">
      <formula>F29&gt;0</formula>
    </cfRule>
    <cfRule type="expression" dxfId="3314" priority="60">
      <formula>F29&lt;0</formula>
    </cfRule>
  </conditionalFormatting>
  <conditionalFormatting sqref="H29:H31">
    <cfRule type="expression" dxfId="3313" priority="57">
      <formula>H29&gt;0</formula>
    </cfRule>
    <cfRule type="expression" dxfId="3312" priority="58">
      <formula>H29&lt;0</formula>
    </cfRule>
  </conditionalFormatting>
  <conditionalFormatting sqref="F83:F94">
    <cfRule type="expression" dxfId="3311" priority="55">
      <formula>F83&gt;0</formula>
    </cfRule>
    <cfRule type="expression" dxfId="3310" priority="56">
      <formula>F83&lt;0</formula>
    </cfRule>
  </conditionalFormatting>
  <conditionalFormatting sqref="H83:H94">
    <cfRule type="expression" dxfId="3309" priority="53">
      <formula>H83&gt;0</formula>
    </cfRule>
    <cfRule type="expression" dxfId="3308" priority="54">
      <formula>H83&lt;0</formula>
    </cfRule>
  </conditionalFormatting>
  <conditionalFormatting sqref="J41">
    <cfRule type="expression" dxfId="3307" priority="51">
      <formula>J41&gt;0</formula>
    </cfRule>
    <cfRule type="expression" dxfId="3306" priority="52">
      <formula>J41&lt;0</formula>
    </cfRule>
  </conditionalFormatting>
  <conditionalFormatting sqref="J39:J47">
    <cfRule type="expression" dxfId="3305" priority="49">
      <formula>J39&gt;0</formula>
    </cfRule>
    <cfRule type="expression" dxfId="3304" priority="50">
      <formula>J39&lt;0</formula>
    </cfRule>
  </conditionalFormatting>
  <conditionalFormatting sqref="F48:F51 H48:H51">
    <cfRule type="expression" dxfId="3303" priority="47">
      <formula>F48&gt;0</formula>
    </cfRule>
    <cfRule type="expression" dxfId="3302" priority="48">
      <formula>F48&lt;0</formula>
    </cfRule>
  </conditionalFormatting>
  <conditionalFormatting sqref="J48:J57">
    <cfRule type="expression" dxfId="3301" priority="45">
      <formula>J48&gt;0</formula>
    </cfRule>
    <cfRule type="expression" dxfId="3300" priority="46">
      <formula>J48&lt;0</formula>
    </cfRule>
  </conditionalFormatting>
  <conditionalFormatting sqref="K45:K52">
    <cfRule type="expression" dxfId="3299" priority="43">
      <formula>K45&gt;0</formula>
    </cfRule>
    <cfRule type="expression" dxfId="3298" priority="44">
      <formula>K45&lt;0</formula>
    </cfRule>
  </conditionalFormatting>
  <conditionalFormatting sqref="K45:K52">
    <cfRule type="expression" dxfId="3297" priority="41">
      <formula>K45&gt;0</formula>
    </cfRule>
    <cfRule type="expression" dxfId="3296" priority="42">
      <formula>K45&lt;0</formula>
    </cfRule>
  </conditionalFormatting>
  <conditionalFormatting sqref="F102:F118 H102:H118 H120:H128 F120:F128">
    <cfRule type="expression" dxfId="3295" priority="37">
      <formula>F102&gt;0</formula>
    </cfRule>
    <cfRule type="expression" dxfId="3294" priority="38">
      <formula>F102&lt;0</formula>
    </cfRule>
  </conditionalFormatting>
  <conditionalFormatting sqref="F96:F101">
    <cfRule type="expression" dxfId="3293" priority="35">
      <formula>F96&gt;0</formula>
    </cfRule>
    <cfRule type="expression" dxfId="3292" priority="36">
      <formula>F96&lt;0</formula>
    </cfRule>
  </conditionalFormatting>
  <conditionalFormatting sqref="H96:H101">
    <cfRule type="expression" dxfId="3291" priority="33">
      <formula>H96&gt;0</formula>
    </cfRule>
    <cfRule type="expression" dxfId="3290" priority="34">
      <formula>H96&lt;0</formula>
    </cfRule>
  </conditionalFormatting>
  <conditionalFormatting sqref="J112">
    <cfRule type="expression" dxfId="3289" priority="31">
      <formula>J112&gt;0</formula>
    </cfRule>
    <cfRule type="expression" dxfId="3288" priority="32">
      <formula>J112&lt;0</formula>
    </cfRule>
  </conditionalFormatting>
  <conditionalFormatting sqref="J110:J118 J120">
    <cfRule type="expression" dxfId="3287" priority="29">
      <formula>J110&gt;0</formula>
    </cfRule>
    <cfRule type="expression" dxfId="3286" priority="30">
      <formula>J110&lt;0</formula>
    </cfRule>
  </conditionalFormatting>
  <conditionalFormatting sqref="F119 H119">
    <cfRule type="expression" dxfId="3285" priority="27">
      <formula>F119&gt;0</formula>
    </cfRule>
    <cfRule type="expression" dxfId="3284" priority="28">
      <formula>F119&lt;0</formula>
    </cfRule>
  </conditionalFormatting>
  <conditionalFormatting sqref="J119">
    <cfRule type="expression" dxfId="3283" priority="25">
      <formula>J119&gt;0</formula>
    </cfRule>
    <cfRule type="expression" dxfId="3282" priority="26">
      <formula>J119&lt;0</formula>
    </cfRule>
  </conditionalFormatting>
  <conditionalFormatting sqref="K112:K123">
    <cfRule type="expression" dxfId="3281" priority="23">
      <formula>K112&gt;0</formula>
    </cfRule>
    <cfRule type="expression" dxfId="3280" priority="24">
      <formula>K112&lt;0</formula>
    </cfRule>
  </conditionalFormatting>
  <conditionalFormatting sqref="K110:K123">
    <cfRule type="expression" dxfId="3279" priority="21">
      <formula>K110&gt;0</formula>
    </cfRule>
    <cfRule type="expression" dxfId="3278" priority="22">
      <formula>K110&lt;0</formula>
    </cfRule>
  </conditionalFormatting>
  <conditionalFormatting sqref="J121">
    <cfRule type="expression" dxfId="3277" priority="19">
      <formula>J121&gt;0</formula>
    </cfRule>
    <cfRule type="expression" dxfId="3276" priority="20">
      <formula>J121&lt;0</formula>
    </cfRule>
  </conditionalFormatting>
  <conditionalFormatting sqref="F25:F28">
    <cfRule type="expression" dxfId="3275" priority="17">
      <formula>F25&gt;0</formula>
    </cfRule>
    <cfRule type="expression" dxfId="3274" priority="18">
      <formula>F25&lt;0</formula>
    </cfRule>
  </conditionalFormatting>
  <conditionalFormatting sqref="H25:H28">
    <cfRule type="expression" dxfId="3273" priority="15">
      <formula>H25&gt;0</formula>
    </cfRule>
    <cfRule type="expression" dxfId="3272" priority="16">
      <formula>H25&lt;0</formula>
    </cfRule>
  </conditionalFormatting>
  <conditionalFormatting sqref="J27:J29">
    <cfRule type="expression" dxfId="3271" priority="13">
      <formula>J27&gt;0</formula>
    </cfRule>
    <cfRule type="expression" dxfId="3270" priority="14">
      <formula>J27&lt;0</formula>
    </cfRule>
  </conditionalFormatting>
  <conditionalFormatting sqref="J30:J31">
    <cfRule type="expression" dxfId="3269" priority="11">
      <formula>J30&gt;0</formula>
    </cfRule>
    <cfRule type="expression" dxfId="3268" priority="12">
      <formula>J30&lt;0</formula>
    </cfRule>
  </conditionalFormatting>
  <conditionalFormatting sqref="J33">
    <cfRule type="expression" dxfId="3267" priority="9">
      <formula>J33&gt;0</formula>
    </cfRule>
    <cfRule type="expression" dxfId="3266" priority="10">
      <formula>J33&lt;0</formula>
    </cfRule>
  </conditionalFormatting>
  <conditionalFormatting sqref="J34">
    <cfRule type="expression" dxfId="3265" priority="7">
      <formula>J34&gt;0</formula>
    </cfRule>
    <cfRule type="expression" dxfId="3264" priority="8">
      <formula>J34&lt;0</formula>
    </cfRule>
  </conditionalFormatting>
  <conditionalFormatting sqref="J35:J43">
    <cfRule type="expression" dxfId="3263" priority="5">
      <formula>J35&gt;0</formula>
    </cfRule>
    <cfRule type="expression" dxfId="326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1" priority="1">
      <formula>Q9&gt;0</formula>
    </cfRule>
    <cfRule type="expression" dxfId="326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9" priority="15">
      <formula>F39&gt;0</formula>
    </cfRule>
    <cfRule type="expression" dxfId="3258" priority="16">
      <formula>F39&lt;0</formula>
    </cfRule>
  </conditionalFormatting>
  <conditionalFormatting sqref="Q7">
    <cfRule type="expression" dxfId="3257" priority="13">
      <formula>Q7&gt;0</formula>
    </cfRule>
    <cfRule type="expression" dxfId="3256" priority="14">
      <formula>Q7&lt;0</formula>
    </cfRule>
  </conditionalFormatting>
  <conditionalFormatting sqref="Q8">
    <cfRule type="expression" dxfId="3255" priority="11">
      <formula>Q8&gt;0</formula>
    </cfRule>
    <cfRule type="expression" dxfId="3254" priority="12">
      <formula>Q8&lt;0</formula>
    </cfRule>
  </conditionalFormatting>
  <conditionalFormatting sqref="F25:F38">
    <cfRule type="expression" dxfId="3253" priority="9">
      <formula>F25&gt;0</formula>
    </cfRule>
    <cfRule type="expression" dxfId="3252" priority="10">
      <formula>F25&lt;0</formula>
    </cfRule>
  </conditionalFormatting>
  <conditionalFormatting sqref="H25:H38">
    <cfRule type="expression" dxfId="3251" priority="7">
      <formula>H25&gt;0</formula>
    </cfRule>
    <cfRule type="expression" dxfId="3250" priority="8">
      <formula>H25&lt;0</formula>
    </cfRule>
  </conditionalFormatting>
  <conditionalFormatting sqref="M55">
    <cfRule type="expression" dxfId="3249" priority="3">
      <formula>M55&gt;0</formula>
    </cfRule>
    <cfRule type="expression" dxfId="3248" priority="4">
      <formula>M55&lt;0</formula>
    </cfRule>
  </conditionalFormatting>
  <conditionalFormatting sqref="Q10">
    <cfRule type="expression" dxfId="3247" priority="1">
      <formula>Q10&gt;0</formula>
    </cfRule>
    <cfRule type="expression" dxfId="32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1355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5" priority="27">
      <formula>F27&gt;0</formula>
    </cfRule>
    <cfRule type="expression" dxfId="3244" priority="28">
      <formula>F27&lt;0</formula>
    </cfRule>
  </conditionalFormatting>
  <conditionalFormatting sqref="Q8">
    <cfRule type="expression" dxfId="3243" priority="15">
      <formula>Q8&gt;0</formula>
    </cfRule>
    <cfRule type="expression" dxfId="3242" priority="16">
      <formula>Q8&lt;0</formula>
    </cfRule>
  </conditionalFormatting>
  <conditionalFormatting sqref="Q7">
    <cfRule type="expression" dxfId="3241" priority="17">
      <formula>Q7&gt;0</formula>
    </cfRule>
    <cfRule type="expression" dxfId="3240" priority="18">
      <formula>Q7&lt;0</formula>
    </cfRule>
  </conditionalFormatting>
  <conditionalFormatting sqref="F37:F38">
    <cfRule type="expression" dxfId="3239" priority="13">
      <formula>F37&gt;0</formula>
    </cfRule>
    <cfRule type="expression" dxfId="3238" priority="14">
      <formula>F37&lt;0</formula>
    </cfRule>
  </conditionalFormatting>
  <conditionalFormatting sqref="H37:H38">
    <cfRule type="expression" dxfId="3237" priority="11">
      <formula>H37&gt;0</formula>
    </cfRule>
    <cfRule type="expression" dxfId="3236" priority="12">
      <formula>H37&lt;0</formula>
    </cfRule>
  </conditionalFormatting>
  <conditionalFormatting sqref="F23:F26 H23:H26">
    <cfRule type="expression" dxfId="3235" priority="9">
      <formula>F23&gt;0</formula>
    </cfRule>
    <cfRule type="expression" dxfId="3234" priority="10">
      <formula>F23&lt;0</formula>
    </cfRule>
  </conditionalFormatting>
  <conditionalFormatting sqref="Q10">
    <cfRule type="expression" dxfId="3233" priority="3">
      <formula>Q10&gt;0</formula>
    </cfRule>
    <cfRule type="expression" dxfId="3232" priority="4">
      <formula>Q10&lt;0</formula>
    </cfRule>
  </conditionalFormatting>
  <conditionalFormatting sqref="F22 H22">
    <cfRule type="expression" dxfId="3231" priority="1">
      <formula>F22&gt;0</formula>
    </cfRule>
    <cfRule type="expression" dxfId="3230" priority="2">
      <formula>F22&lt;0</formula>
    </cfRule>
  </conditionalFormatting>
  <conditionalFormatting sqref="M41">
    <cfRule type="expression" dxfId="3229" priority="5">
      <formula>M41&gt;0</formula>
    </cfRule>
    <cfRule type="expression" dxfId="32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7" priority="29">
      <formula>F25&gt;0</formula>
    </cfRule>
    <cfRule type="expression" dxfId="3226" priority="30">
      <formula>F25&lt;0</formula>
    </cfRule>
  </conditionalFormatting>
  <conditionalFormatting sqref="Q7">
    <cfRule type="expression" dxfId="3225" priority="27">
      <formula>Q7&gt;0</formula>
    </cfRule>
    <cfRule type="expression" dxfId="3224" priority="28">
      <formula>Q7&lt;0</formula>
    </cfRule>
  </conditionalFormatting>
  <conditionalFormatting sqref="Q8">
    <cfRule type="expression" dxfId="3223" priority="25">
      <formula>Q8&gt;0</formula>
    </cfRule>
    <cfRule type="expression" dxfId="3222" priority="26">
      <formula>Q8&lt;0</formula>
    </cfRule>
  </conditionalFormatting>
  <conditionalFormatting sqref="Q10">
    <cfRule type="expression" dxfId="3221" priority="13">
      <formula>Q10&gt;0</formula>
    </cfRule>
    <cfRule type="expression" dxfId="3220" priority="14">
      <formula>Q10&lt;0</formula>
    </cfRule>
  </conditionalFormatting>
  <conditionalFormatting sqref="M46">
    <cfRule type="expression" dxfId="3219" priority="11">
      <formula>M46&gt;0</formula>
    </cfRule>
    <cfRule type="expression" dxfId="3218" priority="12">
      <formula>M46&lt;0</formula>
    </cfRule>
  </conditionalFormatting>
  <conditionalFormatting sqref="F80:F88 H80:H88">
    <cfRule type="expression" dxfId="3217" priority="9">
      <formula>F80&gt;0</formula>
    </cfRule>
    <cfRule type="expression" dxfId="3216" priority="10">
      <formula>F80&lt;0</formula>
    </cfRule>
  </conditionalFormatting>
  <conditionalFormatting sqref="F75:F79">
    <cfRule type="expression" dxfId="3215" priority="7">
      <formula>F75&gt;0</formula>
    </cfRule>
    <cfRule type="expression" dxfId="3214" priority="8">
      <formula>F75&lt;0</formula>
    </cfRule>
  </conditionalFormatting>
  <conditionalFormatting sqref="H75:H79">
    <cfRule type="expression" dxfId="3213" priority="5">
      <formula>H75&gt;0</formula>
    </cfRule>
    <cfRule type="expression" dxfId="3212" priority="6">
      <formula>H75&lt;0</formula>
    </cfRule>
  </conditionalFormatting>
  <conditionalFormatting sqref="F71:F74">
    <cfRule type="expression" dxfId="3211" priority="3">
      <formula>F71&gt;0</formula>
    </cfRule>
    <cfRule type="expression" dxfId="3210" priority="4">
      <formula>F71&lt;0</formula>
    </cfRule>
  </conditionalFormatting>
  <conditionalFormatting sqref="H71:H74">
    <cfRule type="expression" dxfId="3209" priority="1">
      <formula>H71&gt;0</formula>
    </cfRule>
    <cfRule type="expression" dxfId="32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88.88</v>
      </c>
      <c r="R4" s="425">
        <v>1.55E-2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4444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14.9399999999996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3.3731762495878581E-3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1.2997299729972997E-2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97.768000000000001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96.879199999999997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95.990400000000008</v>
      </c>
    </row>
    <row r="20" spans="1:16" x14ac:dyDescent="0.25">
      <c r="O20" s="81">
        <v>1.07</v>
      </c>
      <c r="P20" s="81">
        <f t="shared" si="0"/>
        <v>95.101600000000005</v>
      </c>
    </row>
    <row r="21" spans="1:16" x14ac:dyDescent="0.25">
      <c r="O21" s="81">
        <v>1.06</v>
      </c>
      <c r="P21" s="81">
        <f t="shared" si="0"/>
        <v>94.212800000000001</v>
      </c>
    </row>
    <row r="22" spans="1:16" x14ac:dyDescent="0.25">
      <c r="O22" s="81">
        <v>1.05</v>
      </c>
      <c r="P22" s="81">
        <f t="shared" si="0"/>
        <v>93.323999999999998</v>
      </c>
    </row>
    <row r="23" spans="1:16" x14ac:dyDescent="0.25">
      <c r="O23" s="81">
        <v>1.04</v>
      </c>
      <c r="P23" s="81">
        <f t="shared" si="0"/>
        <v>92.435199999999995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91.546399999999991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90.657600000000002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89.768799999999999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88.88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87.991199999999992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87.102399999999989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86.2136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85.324799999999996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84.435999999999993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83.547199999999989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82.6584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81.769599999999997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80.880799999999994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79.992000000000004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7" priority="35">
      <formula>F47&gt;0</formula>
    </cfRule>
    <cfRule type="expression" dxfId="3206" priority="36">
      <formula>F47&lt;0</formula>
    </cfRule>
  </conditionalFormatting>
  <conditionalFormatting sqref="Q7">
    <cfRule type="expression" dxfId="3205" priority="33">
      <formula>Q7&gt;0</formula>
    </cfRule>
    <cfRule type="expression" dxfId="3204" priority="34">
      <formula>Q7&lt;0</formula>
    </cfRule>
  </conditionalFormatting>
  <conditionalFormatting sqref="Q8">
    <cfRule type="expression" dxfId="3203" priority="31">
      <formula>Q8&gt;0</formula>
    </cfRule>
    <cfRule type="expression" dxfId="3202" priority="32">
      <formula>Q8&lt;0</formula>
    </cfRule>
  </conditionalFormatting>
  <conditionalFormatting sqref="F30:F46">
    <cfRule type="expression" dxfId="3201" priority="29">
      <formula>F30&gt;0</formula>
    </cfRule>
    <cfRule type="expression" dxfId="3200" priority="30">
      <formula>F30&lt;0</formula>
    </cfRule>
  </conditionalFormatting>
  <conditionalFormatting sqref="H30:H46">
    <cfRule type="expression" dxfId="3199" priority="27">
      <formula>H30&gt;0</formula>
    </cfRule>
    <cfRule type="expression" dxfId="3198" priority="28">
      <formula>H30&lt;0</formula>
    </cfRule>
  </conditionalFormatting>
  <conditionalFormatting sqref="Q10">
    <cfRule type="expression" dxfId="3197" priority="25">
      <formula>Q10&gt;0</formula>
    </cfRule>
    <cfRule type="expression" dxfId="3196" priority="26">
      <formula>Q10&lt;0</formula>
    </cfRule>
  </conditionalFormatting>
  <conditionalFormatting sqref="J25:J38">
    <cfRule type="expression" dxfId="3195" priority="23">
      <formula>J25&gt;0</formula>
    </cfRule>
    <cfRule type="expression" dxfId="3194" priority="24">
      <formula>J25&lt;0</formula>
    </cfRule>
  </conditionalFormatting>
  <conditionalFormatting sqref="K25:K38">
    <cfRule type="expression" dxfId="3193" priority="21">
      <formula>K25&gt;0</formula>
    </cfRule>
    <cfRule type="expression" dxfId="3192" priority="22">
      <formula>K25&lt;0</formula>
    </cfRule>
  </conditionalFormatting>
  <conditionalFormatting sqref="L25 L38">
    <cfRule type="expression" dxfId="3191" priority="19">
      <formula>L25&gt;0</formula>
    </cfRule>
    <cfRule type="expression" dxfId="3190" priority="20">
      <formula>L25&lt;0</formula>
    </cfRule>
  </conditionalFormatting>
  <conditionalFormatting sqref="F89:F110">
    <cfRule type="expression" dxfId="3189" priority="17">
      <formula>F89&gt;0</formula>
    </cfRule>
    <cfRule type="expression" dxfId="3188" priority="18">
      <formula>F89&lt;0</formula>
    </cfRule>
  </conditionalFormatting>
  <conditionalFormatting sqref="H89:H110">
    <cfRule type="expression" dxfId="3187" priority="15">
      <formula>H89&gt;0</formula>
    </cfRule>
    <cfRule type="expression" dxfId="3186" priority="16">
      <formula>H89&lt;0</formula>
    </cfRule>
  </conditionalFormatting>
  <conditionalFormatting sqref="J89:J102">
    <cfRule type="expression" dxfId="3185" priority="13">
      <formula>J89&gt;0</formula>
    </cfRule>
    <cfRule type="expression" dxfId="3184" priority="14">
      <formula>J89&lt;0</formula>
    </cfRule>
  </conditionalFormatting>
  <conditionalFormatting sqref="K89:K102">
    <cfRule type="expression" dxfId="3183" priority="11">
      <formula>K89&gt;0</formula>
    </cfRule>
    <cfRule type="expression" dxfId="3182" priority="12">
      <formula>K89&lt;0</formula>
    </cfRule>
  </conditionalFormatting>
  <conditionalFormatting sqref="L89:L102">
    <cfRule type="expression" dxfId="3181" priority="9">
      <formula>L89&gt;0</formula>
    </cfRule>
    <cfRule type="expression" dxfId="3180" priority="10">
      <formula>L89&lt;0</formula>
    </cfRule>
  </conditionalFormatting>
  <conditionalFormatting sqref="F25:F29">
    <cfRule type="expression" dxfId="3179" priority="7">
      <formula>F25&gt;0</formula>
    </cfRule>
    <cfRule type="expression" dxfId="3178" priority="8">
      <formula>F25&lt;0</formula>
    </cfRule>
  </conditionalFormatting>
  <conditionalFormatting sqref="H25:H29">
    <cfRule type="expression" dxfId="3177" priority="5">
      <formula>H25&gt;0</formula>
    </cfRule>
    <cfRule type="expression" dxfId="317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1375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57.76</v>
      </c>
      <c r="R4" s="425">
        <v>2.5399999999999999E-2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11552</v>
      </c>
      <c r="T5" s="694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-140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-140</v>
      </c>
      <c r="T8" s="1"/>
      <c r="U8" s="742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-1.1973999315771467E-2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2.7700831024930751E-2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13.884615384615383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63.536000000000001</v>
      </c>
    </row>
    <row r="20" spans="1:20" x14ac:dyDescent="0.25">
      <c r="O20" s="81">
        <v>1.0900000000000001</v>
      </c>
      <c r="P20" s="81">
        <f t="shared" ref="P20:P39" si="0">O20*$Q$4</f>
        <v>62.958400000000005</v>
      </c>
    </row>
    <row r="21" spans="1:20" x14ac:dyDescent="0.25">
      <c r="O21" s="81">
        <v>1.08</v>
      </c>
      <c r="P21" s="81">
        <f t="shared" si="0"/>
        <v>62.380800000000001</v>
      </c>
      <c r="T21" s="1"/>
    </row>
    <row r="22" spans="1:20" x14ac:dyDescent="0.25">
      <c r="O22" s="81">
        <v>1.07</v>
      </c>
      <c r="P22" s="81">
        <f t="shared" si="0"/>
        <v>61.803200000000004</v>
      </c>
    </row>
    <row r="23" spans="1:20" x14ac:dyDescent="0.25">
      <c r="O23" s="81">
        <v>1.06</v>
      </c>
      <c r="P23" s="81">
        <f t="shared" si="0"/>
        <v>61.2256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60.648000000000003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60.070399999999999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59.492800000000003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58.915199999999999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58.337600000000002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57.76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57.182399999999994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56.604799999999997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56.027199999999993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55.449599999999997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54.871999999999993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54.294399999999996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53.716799999999999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53.139200000000002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52.561599999999999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51.984000000000002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5" priority="35">
      <formula>Q7&gt;0</formula>
    </cfRule>
    <cfRule type="expression" dxfId="3174" priority="36">
      <formula>Q7&lt;0</formula>
    </cfRule>
  </conditionalFormatting>
  <conditionalFormatting sqref="Q8">
    <cfRule type="expression" dxfId="3173" priority="33">
      <formula>Q8&gt;0</formula>
    </cfRule>
    <cfRule type="expression" dxfId="3172" priority="34">
      <formula>Q8&lt;0</formula>
    </cfRule>
  </conditionalFormatting>
  <conditionalFormatting sqref="F34:F54 F58:F63">
    <cfRule type="expression" dxfId="3171" priority="31">
      <formula>F34&gt;0</formula>
    </cfRule>
    <cfRule type="expression" dxfId="3170" priority="32">
      <formula>F34&lt;0</formula>
    </cfRule>
  </conditionalFormatting>
  <conditionalFormatting sqref="H34:H54 H58:H63">
    <cfRule type="expression" dxfId="3169" priority="29">
      <formula>H34&gt;0</formula>
    </cfRule>
    <cfRule type="expression" dxfId="3168" priority="30">
      <formula>H34&lt;0</formula>
    </cfRule>
  </conditionalFormatting>
  <conditionalFormatting sqref="Q10">
    <cfRule type="expression" dxfId="3167" priority="27">
      <formula>Q10&gt;0</formula>
    </cfRule>
    <cfRule type="expression" dxfId="3166" priority="28">
      <formula>Q10&lt;0</formula>
    </cfRule>
  </conditionalFormatting>
  <conditionalFormatting sqref="J25:J38">
    <cfRule type="expression" dxfId="3165" priority="25">
      <formula>J25&gt;0</formula>
    </cfRule>
    <cfRule type="expression" dxfId="3164" priority="26">
      <formula>J25&lt;0</formula>
    </cfRule>
  </conditionalFormatting>
  <conditionalFormatting sqref="K25:K35 K37:K38">
    <cfRule type="expression" dxfId="3163" priority="23">
      <formula>K25&gt;0</formula>
    </cfRule>
    <cfRule type="expression" dxfId="3162" priority="24">
      <formula>K25&lt;0</formula>
    </cfRule>
  </conditionalFormatting>
  <conditionalFormatting sqref="F89:F110">
    <cfRule type="expression" dxfId="3161" priority="19">
      <formula>F89&gt;0</formula>
    </cfRule>
    <cfRule type="expression" dxfId="3160" priority="20">
      <formula>F89&lt;0</formula>
    </cfRule>
  </conditionalFormatting>
  <conditionalFormatting sqref="H89:H110">
    <cfRule type="expression" dxfId="3159" priority="17">
      <formula>H89&gt;0</formula>
    </cfRule>
    <cfRule type="expression" dxfId="3158" priority="18">
      <formula>H89&lt;0</formula>
    </cfRule>
  </conditionalFormatting>
  <conditionalFormatting sqref="J89:J102">
    <cfRule type="expression" dxfId="3157" priority="15">
      <formula>J89&gt;0</formula>
    </cfRule>
    <cfRule type="expression" dxfId="3156" priority="16">
      <formula>J89&lt;0</formula>
    </cfRule>
  </conditionalFormatting>
  <conditionalFormatting sqref="K89:K102">
    <cfRule type="expression" dxfId="3155" priority="13">
      <formula>K89&gt;0</formula>
    </cfRule>
    <cfRule type="expression" dxfId="3154" priority="14">
      <formula>K89&lt;0</formula>
    </cfRule>
  </conditionalFormatting>
  <conditionalFormatting sqref="L89:L102">
    <cfRule type="expression" dxfId="3153" priority="11">
      <formula>L89&gt;0</formula>
    </cfRule>
    <cfRule type="expression" dxfId="3152" priority="12">
      <formula>L89&lt;0</formula>
    </cfRule>
  </conditionalFormatting>
  <conditionalFormatting sqref="F25:F33">
    <cfRule type="expression" dxfId="3151" priority="9">
      <formula>F25&gt;0</formula>
    </cfRule>
    <cfRule type="expression" dxfId="3150" priority="10">
      <formula>F25&lt;0</formula>
    </cfRule>
  </conditionalFormatting>
  <conditionalFormatting sqref="H25:H33">
    <cfRule type="expression" dxfId="3149" priority="7">
      <formula>H25&gt;0</formula>
    </cfRule>
    <cfRule type="expression" dxfId="3148" priority="8">
      <formula>H25&lt;0</formula>
    </cfRule>
  </conditionalFormatting>
  <conditionalFormatting sqref="J54">
    <cfRule type="expression" dxfId="3147" priority="5">
      <formula>J54&gt;0</formula>
    </cfRule>
    <cfRule type="expression" dxfId="3146" priority="6">
      <formula>J54&lt;0</formula>
    </cfRule>
  </conditionalFormatting>
  <conditionalFormatting sqref="F55:F57">
    <cfRule type="expression" dxfId="3145" priority="3">
      <formula>F55&gt;0</formula>
    </cfRule>
    <cfRule type="expression" dxfId="3144" priority="4">
      <formula>F55&lt;0</formula>
    </cfRule>
  </conditionalFormatting>
  <conditionalFormatting sqref="H55:H57">
    <cfRule type="expression" dxfId="3143" priority="1">
      <formula>H55&gt;0</formula>
    </cfRule>
    <cfRule type="expression" dxfId="3142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1" priority="21">
      <formula>F47&gt;0</formula>
    </cfRule>
    <cfRule type="expression" dxfId="3140" priority="22">
      <formula>F47&lt;0</formula>
    </cfRule>
  </conditionalFormatting>
  <conditionalFormatting sqref="Q7">
    <cfRule type="expression" dxfId="3139" priority="19">
      <formula>Q7&gt;0</formula>
    </cfRule>
    <cfRule type="expression" dxfId="3138" priority="20">
      <formula>Q7&lt;0</formula>
    </cfRule>
  </conditionalFormatting>
  <conditionalFormatting sqref="Q8">
    <cfRule type="expression" dxfId="3137" priority="17">
      <formula>Q8&gt;0</formula>
    </cfRule>
    <cfRule type="expression" dxfId="3136" priority="18">
      <formula>Q8&lt;0</formula>
    </cfRule>
  </conditionalFormatting>
  <conditionalFormatting sqref="F25:F46">
    <cfRule type="expression" dxfId="3135" priority="15">
      <formula>F25&gt;0</formula>
    </cfRule>
    <cfRule type="expression" dxfId="3134" priority="16">
      <formula>F25&lt;0</formula>
    </cfRule>
  </conditionalFormatting>
  <conditionalFormatting sqref="H25:H46">
    <cfRule type="expression" dxfId="3133" priority="13">
      <formula>H25&gt;0</formula>
    </cfRule>
    <cfRule type="expression" dxfId="3132" priority="14">
      <formula>H25&lt;0</formula>
    </cfRule>
  </conditionalFormatting>
  <conditionalFormatting sqref="F89:F110">
    <cfRule type="expression" dxfId="3131" priority="11">
      <formula>F89&gt;0</formula>
    </cfRule>
    <cfRule type="expression" dxfId="3130" priority="12">
      <formula>F89&lt;0</formula>
    </cfRule>
  </conditionalFormatting>
  <conditionalFormatting sqref="H89:H110">
    <cfRule type="expression" dxfId="3129" priority="9">
      <formula>H89&gt;0</formula>
    </cfRule>
    <cfRule type="expression" dxfId="3128" priority="10">
      <formula>H89&lt;0</formula>
    </cfRule>
  </conditionalFormatting>
  <conditionalFormatting sqref="Q10">
    <cfRule type="expression" dxfId="3127" priority="7">
      <formula>Q10&gt;0</formula>
    </cfRule>
    <cfRule type="expression" dxfId="3126" priority="8">
      <formula>Q10&lt;0</formula>
    </cfRule>
  </conditionalFormatting>
  <conditionalFormatting sqref="J25:J38">
    <cfRule type="expression" dxfId="3125" priority="5">
      <formula>J25&gt;0</formula>
    </cfRule>
    <cfRule type="expression" dxfId="3124" priority="6">
      <formula>J25&lt;0</formula>
    </cfRule>
  </conditionalFormatting>
  <conditionalFormatting sqref="K25:K38">
    <cfRule type="expression" dxfId="3123" priority="3">
      <formula>K25&gt;0</formula>
    </cfRule>
    <cfRule type="expression" dxfId="3122" priority="4">
      <formula>K25&lt;0</formula>
    </cfRule>
  </conditionalFormatting>
  <conditionalFormatting sqref="L25:L38">
    <cfRule type="expression" dxfId="3121" priority="1">
      <formula>L25&gt;0</formula>
    </cfRule>
    <cfRule type="expression" dxfId="31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9" priority="23">
      <formula>F34&gt;0</formula>
    </cfRule>
    <cfRule type="expression" dxfId="3118" priority="24">
      <formula>F34&lt;0</formula>
    </cfRule>
  </conditionalFormatting>
  <conditionalFormatting sqref="Q7">
    <cfRule type="expression" dxfId="3117" priority="21">
      <formula>Q7&gt;0</formula>
    </cfRule>
    <cfRule type="expression" dxfId="3116" priority="22">
      <formula>Q7&lt;0</formula>
    </cfRule>
  </conditionalFormatting>
  <conditionalFormatting sqref="Q8">
    <cfRule type="expression" dxfId="3115" priority="19">
      <formula>Q8&gt;0</formula>
    </cfRule>
    <cfRule type="expression" dxfId="3114" priority="20">
      <formula>Q8&lt;0</formula>
    </cfRule>
  </conditionalFormatting>
  <conditionalFormatting sqref="F25:F33">
    <cfRule type="expression" dxfId="3113" priority="17">
      <formula>F25&gt;0</formula>
    </cfRule>
    <cfRule type="expression" dxfId="3112" priority="18">
      <formula>F25&lt;0</formula>
    </cfRule>
  </conditionalFormatting>
  <conditionalFormatting sqref="H25:H33">
    <cfRule type="expression" dxfId="3111" priority="15">
      <formula>H25&gt;0</formula>
    </cfRule>
    <cfRule type="expression" dxfId="3110" priority="16">
      <formula>H25&lt;0</formula>
    </cfRule>
  </conditionalFormatting>
  <conditionalFormatting sqref="M46">
    <cfRule type="expression" dxfId="3109" priority="13">
      <formula>M46&gt;0</formula>
    </cfRule>
    <cfRule type="expression" dxfId="3108" priority="14">
      <formula>M46&lt;0</formula>
    </cfRule>
  </conditionalFormatting>
  <conditionalFormatting sqref="F79:F87 H79:H87">
    <cfRule type="expression" dxfId="3107" priority="11">
      <formula>F79&gt;0</formula>
    </cfRule>
    <cfRule type="expression" dxfId="3106" priority="12">
      <formula>F79&lt;0</formula>
    </cfRule>
  </conditionalFormatting>
  <conditionalFormatting sqref="F70:F78">
    <cfRule type="expression" dxfId="3105" priority="9">
      <formula>F70&gt;0</formula>
    </cfRule>
    <cfRule type="expression" dxfId="3104" priority="10">
      <formula>F70&lt;0</formula>
    </cfRule>
  </conditionalFormatting>
  <conditionalFormatting sqref="H70:H78">
    <cfRule type="expression" dxfId="3103" priority="7">
      <formula>H70&gt;0</formula>
    </cfRule>
    <cfRule type="expression" dxfId="3102" priority="8">
      <formula>H70&lt;0</formula>
    </cfRule>
  </conditionalFormatting>
  <conditionalFormatting sqref="J27:K27 J30:K30 J33:K33 J36:K36 J39:K39 J42:K42">
    <cfRule type="expression" dxfId="3101" priority="5">
      <formula>J27&gt;0</formula>
    </cfRule>
    <cfRule type="expression" dxfId="3100" priority="6">
      <formula>J27&lt;0</formula>
    </cfRule>
  </conditionalFormatting>
  <conditionalFormatting sqref="J28:K29 J31:K32 J34:K35 J37:K38 J40:K41">
    <cfRule type="expression" dxfId="3099" priority="3">
      <formula>J28&gt;0</formula>
    </cfRule>
    <cfRule type="expression" dxfId="3098" priority="4">
      <formula>J28&lt;0</formula>
    </cfRule>
  </conditionalFormatting>
  <conditionalFormatting sqref="L27:L42">
    <cfRule type="expression" dxfId="3097" priority="1">
      <formula>L27&gt;0</formula>
    </cfRule>
    <cfRule type="expression" dxfId="309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5" priority="9">
      <formula>F57&gt;0</formula>
    </cfRule>
    <cfRule type="expression" dxfId="3094" priority="10">
      <formula>F57&lt;0</formula>
    </cfRule>
  </conditionalFormatting>
  <conditionalFormatting sqref="Q7">
    <cfRule type="expression" dxfId="3093" priority="7">
      <formula>Q7&gt;0</formula>
    </cfRule>
    <cfRule type="expression" dxfId="3092" priority="8">
      <formula>Q7&lt;0</formula>
    </cfRule>
  </conditionalFormatting>
  <conditionalFormatting sqref="Q8">
    <cfRule type="expression" dxfId="3091" priority="5">
      <formula>Q8&gt;0</formula>
    </cfRule>
    <cfRule type="expression" dxfId="3090" priority="6">
      <formula>Q8&lt;0</formula>
    </cfRule>
  </conditionalFormatting>
  <conditionalFormatting sqref="F25:F56">
    <cfRule type="expression" dxfId="3089" priority="3">
      <formula>F25&gt;0</formula>
    </cfRule>
    <cfRule type="expression" dxfId="3088" priority="4">
      <formula>F25&lt;0</formula>
    </cfRule>
  </conditionalFormatting>
  <conditionalFormatting sqref="H25:H56">
    <cfRule type="expression" dxfId="3087" priority="1">
      <formula>H25&gt;0</formula>
    </cfRule>
    <cfRule type="expression" dxfId="308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50.69</v>
      </c>
      <c r="R4" s="425">
        <v>1.32E-2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15207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840.7400000000016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840.7400000000016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5.8521842149592287E-2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2.5646084040244627E-2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55.759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55.252099999999999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54.745200000000004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54.238300000000002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53.731400000000001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53.224499999999999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52.717599999999997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1323</v>
      </c>
      <c r="J48" s="39"/>
      <c r="K48" s="39"/>
      <c r="L48" s="39"/>
      <c r="O48" s="81">
        <v>1.03</v>
      </c>
      <c r="P48" s="81">
        <f t="shared" si="10"/>
        <v>52.210699999999996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51.703800000000001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5" si="11">C50*(E50-D50)</f>
        <v>-71.129999999999427</v>
      </c>
      <c r="G50" s="39">
        <f t="shared" ref="G50:G55" si="12">D50*C50</f>
        <v>14912.13</v>
      </c>
      <c r="H50" s="179">
        <f t="shared" ref="H50:H55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51.196899999999999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50.69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50.183099999999996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49.676199999999994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49.1693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80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48.662399999999998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48.155499999999996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47.648599999999995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47.1417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46.634799999999998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46.127899999999997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45.621000000000002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5" priority="35">
      <formula>F60&gt;0</formula>
    </cfRule>
    <cfRule type="expression" dxfId="3084" priority="36">
      <formula>F60&lt;0</formula>
    </cfRule>
  </conditionalFormatting>
  <conditionalFormatting sqref="Q7">
    <cfRule type="expression" dxfId="3083" priority="33">
      <formula>Q7&gt;0</formula>
    </cfRule>
    <cfRule type="expression" dxfId="3082" priority="34">
      <formula>Q7&lt;0</formula>
    </cfRule>
  </conditionalFormatting>
  <conditionalFormatting sqref="Q8">
    <cfRule type="expression" dxfId="3081" priority="31">
      <formula>Q8&gt;0</formula>
    </cfRule>
    <cfRule type="expression" dxfId="3080" priority="32">
      <formula>Q8&lt;0</formula>
    </cfRule>
  </conditionalFormatting>
  <conditionalFormatting sqref="F30:F59">
    <cfRule type="expression" dxfId="3079" priority="29">
      <formula>F30&gt;0</formula>
    </cfRule>
    <cfRule type="expression" dxfId="3078" priority="30">
      <formula>F30&lt;0</formula>
    </cfRule>
  </conditionalFormatting>
  <conditionalFormatting sqref="H30:H59">
    <cfRule type="expression" dxfId="3077" priority="27">
      <formula>H30&gt;0</formula>
    </cfRule>
    <cfRule type="expression" dxfId="3076" priority="28">
      <formula>H30&lt;0</formula>
    </cfRule>
  </conditionalFormatting>
  <conditionalFormatting sqref="Q10">
    <cfRule type="expression" dxfId="3075" priority="25">
      <formula>Q10&gt;0</formula>
    </cfRule>
    <cfRule type="expression" dxfId="3074" priority="26">
      <formula>Q10&lt;0</formula>
    </cfRule>
  </conditionalFormatting>
  <conditionalFormatting sqref="J27:J35">
    <cfRule type="expression" dxfId="3073" priority="23">
      <formula>J27&gt;0</formula>
    </cfRule>
    <cfRule type="expression" dxfId="3072" priority="24">
      <formula>J27&lt;0</formula>
    </cfRule>
  </conditionalFormatting>
  <conditionalFormatting sqref="K27:K38">
    <cfRule type="expression" dxfId="3071" priority="21">
      <formula>K27&gt;0</formula>
    </cfRule>
    <cfRule type="expression" dxfId="3070" priority="22">
      <formula>K27&lt;0</formula>
    </cfRule>
  </conditionalFormatting>
  <conditionalFormatting sqref="L27:L38">
    <cfRule type="expression" dxfId="3069" priority="19">
      <formula>L27&gt;0</formula>
    </cfRule>
    <cfRule type="expression" dxfId="3068" priority="20">
      <formula>L27&lt;0</formula>
    </cfRule>
  </conditionalFormatting>
  <conditionalFormatting sqref="F89:F110">
    <cfRule type="expression" dxfId="3067" priority="17">
      <formula>F89&gt;0</formula>
    </cfRule>
    <cfRule type="expression" dxfId="3066" priority="18">
      <formula>F89&lt;0</formula>
    </cfRule>
  </conditionalFormatting>
  <conditionalFormatting sqref="H89:H110">
    <cfRule type="expression" dxfId="3065" priority="15">
      <formula>H89&gt;0</formula>
    </cfRule>
    <cfRule type="expression" dxfId="3064" priority="16">
      <formula>H89&lt;0</formula>
    </cfRule>
  </conditionalFormatting>
  <conditionalFormatting sqref="J89:J102">
    <cfRule type="expression" dxfId="3063" priority="13">
      <formula>J89&gt;0</formula>
    </cfRule>
    <cfRule type="expression" dxfId="3062" priority="14">
      <formula>J89&lt;0</formula>
    </cfRule>
  </conditionalFormatting>
  <conditionalFormatting sqref="K89:K102">
    <cfRule type="expression" dxfId="3061" priority="11">
      <formula>K89&gt;0</formula>
    </cfRule>
    <cfRule type="expression" dxfId="3060" priority="12">
      <formula>K89&lt;0</formula>
    </cfRule>
  </conditionalFormatting>
  <conditionalFormatting sqref="L89:L102">
    <cfRule type="expression" dxfId="3059" priority="9">
      <formula>L89&gt;0</formula>
    </cfRule>
    <cfRule type="expression" dxfId="3058" priority="10">
      <formula>L89&lt;0</formula>
    </cfRule>
  </conditionalFormatting>
  <conditionalFormatting sqref="F29">
    <cfRule type="expression" dxfId="3057" priority="7">
      <formula>F29&gt;0</formula>
    </cfRule>
    <cfRule type="expression" dxfId="3056" priority="8">
      <formula>F29&lt;0</formula>
    </cfRule>
  </conditionalFormatting>
  <conditionalFormatting sqref="H29">
    <cfRule type="expression" dxfId="3055" priority="5">
      <formula>H29&gt;0</formula>
    </cfRule>
    <cfRule type="expression" dxfId="3054" priority="6">
      <formula>H29&lt;0</formula>
    </cfRule>
  </conditionalFormatting>
  <conditionalFormatting sqref="F25:F28 H25:H28">
    <cfRule type="expression" dxfId="3053" priority="1">
      <formula>F25&gt;0</formula>
    </cfRule>
    <cfRule type="expression" dxfId="305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65.45</v>
      </c>
      <c r="R4" s="405">
        <v>7.1999999999999998E-3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6545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2095.4199999999946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1898.2099999999991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0.4084992005233718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1361</v>
      </c>
    </row>
    <row r="11" spans="1:21" x14ac:dyDescent="0.25">
      <c r="H11" s="70"/>
      <c r="O11" s="11" t="s">
        <v>175</v>
      </c>
      <c r="P11" s="33"/>
      <c r="Q11" s="134">
        <f>R11*4/Q4</f>
        <v>3.0557677616501144E-2</v>
      </c>
      <c r="R11">
        <v>0.5</v>
      </c>
    </row>
    <row r="12" spans="1:21" x14ac:dyDescent="0.25">
      <c r="H12" s="70"/>
      <c r="O12" s="11" t="s">
        <v>921</v>
      </c>
      <c r="Q12" s="1" t="s">
        <v>1350</v>
      </c>
    </row>
    <row r="13" spans="1:21" x14ac:dyDescent="0.25">
      <c r="H13" s="70"/>
      <c r="O13" s="11" t="s">
        <v>947</v>
      </c>
      <c r="Q13" s="2">
        <f>Q4/(6.87+7.08)*2</f>
        <v>9.3835125448028691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71.995000000000005</v>
      </c>
    </row>
    <row r="22" spans="1:16" x14ac:dyDescent="0.25">
      <c r="O22" s="81">
        <v>1.0900000000000001</v>
      </c>
      <c r="P22" s="81">
        <f t="shared" ref="P22:P41" si="2">O22*$Q$4</f>
        <v>71.340500000000006</v>
      </c>
    </row>
    <row r="23" spans="1:16" x14ac:dyDescent="0.25">
      <c r="O23" s="81">
        <v>1.08</v>
      </c>
      <c r="P23" s="81">
        <f t="shared" si="2"/>
        <v>70.686000000000007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70.031500000000008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69.37700000000001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68.722500000000011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68.068000000000012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67.413499999999999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66.759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66.104500000000002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65.45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64.795500000000004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64.141000000000005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63.486499999999999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62.832000000000001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62.177500000000002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61.522999999999996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60.868500000000004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60.214000000000006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59.559500000000007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58.905000000000001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1" priority="29">
      <formula>F57&gt;0</formula>
    </cfRule>
    <cfRule type="expression" dxfId="3050" priority="30">
      <formula>F57&lt;0</formula>
    </cfRule>
  </conditionalFormatting>
  <conditionalFormatting sqref="Q7">
    <cfRule type="expression" dxfId="3049" priority="27">
      <formula>Q7&gt;0</formula>
    </cfRule>
    <cfRule type="expression" dxfId="3048" priority="28">
      <formula>Q7&lt;0</formula>
    </cfRule>
  </conditionalFormatting>
  <conditionalFormatting sqref="Q8">
    <cfRule type="expression" dxfId="3047" priority="25">
      <formula>Q8&gt;0</formula>
    </cfRule>
    <cfRule type="expression" dxfId="3046" priority="26">
      <formula>Q8&lt;0</formula>
    </cfRule>
  </conditionalFormatting>
  <conditionalFormatting sqref="M58">
    <cfRule type="expression" dxfId="3045" priority="19">
      <formula>M58&gt;0</formula>
    </cfRule>
    <cfRule type="expression" dxfId="3044" priority="20">
      <formula>M58&lt;0</formula>
    </cfRule>
  </conditionalFormatting>
  <conditionalFormatting sqref="F84:F115">
    <cfRule type="expression" dxfId="3043" priority="17">
      <formula>F84&gt;0</formula>
    </cfRule>
    <cfRule type="expression" dxfId="3042" priority="18">
      <formula>F84&lt;0</formula>
    </cfRule>
  </conditionalFormatting>
  <conditionalFormatting sqref="H84:H115">
    <cfRule type="expression" dxfId="3041" priority="15">
      <formula>H84&gt;0</formula>
    </cfRule>
    <cfRule type="expression" dxfId="3040" priority="16">
      <formula>H84&lt;0</formula>
    </cfRule>
  </conditionalFormatting>
  <conditionalFormatting sqref="F25:F56 H25:H56">
    <cfRule type="expression" dxfId="3039" priority="13">
      <formula>F25&gt;0</formula>
    </cfRule>
    <cfRule type="expression" dxfId="3038" priority="14">
      <formula>F25&lt;0</formula>
    </cfRule>
  </conditionalFormatting>
  <conditionalFormatting sqref="J28:J30 K25:K30 J31:K38">
    <cfRule type="expression" dxfId="3037" priority="9">
      <formula>J25&gt;0</formula>
    </cfRule>
    <cfRule type="expression" dxfId="3036" priority="10">
      <formula>J25&lt;0</formula>
    </cfRule>
  </conditionalFormatting>
  <conditionalFormatting sqref="K39:K42">
    <cfRule type="expression" dxfId="3035" priority="7">
      <formula>K39&gt;0</formula>
    </cfRule>
    <cfRule type="expression" dxfId="3034" priority="8">
      <formula>K39&lt;0</formula>
    </cfRule>
  </conditionalFormatting>
  <conditionalFormatting sqref="K43">
    <cfRule type="expression" dxfId="3033" priority="5">
      <formula>K43&gt;0</formula>
    </cfRule>
    <cfRule type="expression" dxfId="3032" priority="6">
      <formula>K43&lt;0</formula>
    </cfRule>
  </conditionalFormatting>
  <conditionalFormatting sqref="K44">
    <cfRule type="expression" dxfId="3031" priority="3">
      <formula>K44&gt;0</formula>
    </cfRule>
    <cfRule type="expression" dxfId="3030" priority="4">
      <formula>K44&lt;0</formula>
    </cfRule>
  </conditionalFormatting>
  <conditionalFormatting sqref="K45:K47">
    <cfRule type="expression" dxfId="3029" priority="1">
      <formula>K45&gt;0</formula>
    </cfRule>
    <cfRule type="expression" dxfId="3028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7" priority="21">
      <formula>F47&gt;0</formula>
    </cfRule>
    <cfRule type="expression" dxfId="3026" priority="22">
      <formula>F47&lt;0</formula>
    </cfRule>
  </conditionalFormatting>
  <conditionalFormatting sqref="Q7">
    <cfRule type="expression" dxfId="3025" priority="19">
      <formula>Q7&gt;0</formula>
    </cfRule>
    <cfRule type="expression" dxfId="3024" priority="20">
      <formula>Q7&lt;0</formula>
    </cfRule>
  </conditionalFormatting>
  <conditionalFormatting sqref="Q8">
    <cfRule type="expression" dxfId="3023" priority="17">
      <formula>Q8&gt;0</formula>
    </cfRule>
    <cfRule type="expression" dxfId="3022" priority="18">
      <formula>Q8&lt;0</formula>
    </cfRule>
  </conditionalFormatting>
  <conditionalFormatting sqref="F25:F46">
    <cfRule type="expression" dxfId="3021" priority="15">
      <formula>F25&gt;0</formula>
    </cfRule>
    <cfRule type="expression" dxfId="3020" priority="16">
      <formula>F25&lt;0</formula>
    </cfRule>
  </conditionalFormatting>
  <conditionalFormatting sqref="H25:H46">
    <cfRule type="expression" dxfId="3019" priority="13">
      <formula>H25&gt;0</formula>
    </cfRule>
    <cfRule type="expression" dxfId="3018" priority="14">
      <formula>H25&lt;0</formula>
    </cfRule>
  </conditionalFormatting>
  <conditionalFormatting sqref="F89:F110">
    <cfRule type="expression" dxfId="3017" priority="11">
      <formula>F89&gt;0</formula>
    </cfRule>
    <cfRule type="expression" dxfId="3016" priority="12">
      <formula>F89&lt;0</formula>
    </cfRule>
  </conditionalFormatting>
  <conditionalFormatting sqref="H89:H110">
    <cfRule type="expression" dxfId="3015" priority="9">
      <formula>H89&gt;0</formula>
    </cfRule>
    <cfRule type="expression" dxfId="3014" priority="10">
      <formula>H89&lt;0</formula>
    </cfRule>
  </conditionalFormatting>
  <conditionalFormatting sqref="Q10">
    <cfRule type="expression" dxfId="3013" priority="7">
      <formula>Q10&gt;0</formula>
    </cfRule>
    <cfRule type="expression" dxfId="3012" priority="8">
      <formula>Q10&lt;0</formula>
    </cfRule>
  </conditionalFormatting>
  <conditionalFormatting sqref="J25:J38">
    <cfRule type="expression" dxfId="3011" priority="5">
      <formula>J25&gt;0</formula>
    </cfRule>
    <cfRule type="expression" dxfId="3010" priority="6">
      <formula>J25&lt;0</formula>
    </cfRule>
  </conditionalFormatting>
  <conditionalFormatting sqref="K25:K38">
    <cfRule type="expression" dxfId="3009" priority="3">
      <formula>K25&gt;0</formula>
    </cfRule>
    <cfRule type="expression" dxfId="3008" priority="4">
      <formula>K25&lt;0</formula>
    </cfRule>
  </conditionalFormatting>
  <conditionalFormatting sqref="L25:L38">
    <cfRule type="expression" dxfId="3007" priority="1">
      <formula>L25&gt;0</formula>
    </cfRule>
    <cfRule type="expression" dxfId="30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175.35990000000001</v>
      </c>
      <c r="R4" s="425">
        <v>7.1999999999999998E-3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5260.7970000000005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-538.72299999999996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-538.72299999999996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-9.2890963390073647E-2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192.89589000000004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191.14229100000003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189.38869200000002</v>
      </c>
    </row>
    <row r="20" spans="1:16" x14ac:dyDescent="0.25">
      <c r="O20" s="81">
        <v>1.07</v>
      </c>
      <c r="P20" s="81">
        <f t="shared" si="0"/>
        <v>187.63509300000001</v>
      </c>
    </row>
    <row r="21" spans="1:16" x14ac:dyDescent="0.25">
      <c r="O21" s="81">
        <v>1.06</v>
      </c>
      <c r="P21" s="81">
        <f t="shared" si="0"/>
        <v>185.88149400000003</v>
      </c>
    </row>
    <row r="22" spans="1:16" x14ac:dyDescent="0.25">
      <c r="O22" s="81">
        <v>1.05</v>
      </c>
      <c r="P22" s="81">
        <f t="shared" si="0"/>
        <v>184.12789500000002</v>
      </c>
    </row>
    <row r="23" spans="1:16" x14ac:dyDescent="0.25">
      <c r="O23" s="81">
        <v>1.04</v>
      </c>
      <c r="P23" s="81">
        <f t="shared" si="0"/>
        <v>182.37429600000002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180.62069700000001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178.86709800000003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177.11349900000002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175.35990000000001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173.606301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171.85270199999999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170.09910300000001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168.34550400000001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166.591905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164.83830599999999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163.08470700000001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161.33110800000003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159.57750900000002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157.82391000000001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5" priority="39">
      <formula>F47&gt;0</formula>
    </cfRule>
    <cfRule type="expression" dxfId="3004" priority="40">
      <formula>F47&lt;0</formula>
    </cfRule>
  </conditionalFormatting>
  <conditionalFormatting sqref="Q7">
    <cfRule type="expression" dxfId="3003" priority="37">
      <formula>Q7&gt;0</formula>
    </cfRule>
    <cfRule type="expression" dxfId="3002" priority="38">
      <formula>Q7&lt;0</formula>
    </cfRule>
  </conditionalFormatting>
  <conditionalFormatting sqref="Q8">
    <cfRule type="expression" dxfId="3001" priority="35">
      <formula>Q8&gt;0</formula>
    </cfRule>
    <cfRule type="expression" dxfId="3000" priority="36">
      <formula>Q8&lt;0</formula>
    </cfRule>
  </conditionalFormatting>
  <conditionalFormatting sqref="F30:F46">
    <cfRule type="expression" dxfId="2999" priority="33">
      <formula>F30&gt;0</formula>
    </cfRule>
    <cfRule type="expression" dxfId="2998" priority="34">
      <formula>F30&lt;0</formula>
    </cfRule>
  </conditionalFormatting>
  <conditionalFormatting sqref="H30:H46">
    <cfRule type="expression" dxfId="2997" priority="31">
      <formula>H30&gt;0</formula>
    </cfRule>
    <cfRule type="expression" dxfId="2996" priority="32">
      <formula>H30&lt;0</formula>
    </cfRule>
  </conditionalFormatting>
  <conditionalFormatting sqref="Q10">
    <cfRule type="expression" dxfId="2995" priority="29">
      <formula>Q10&gt;0</formula>
    </cfRule>
    <cfRule type="expression" dxfId="2994" priority="30">
      <formula>Q10&lt;0</formula>
    </cfRule>
  </conditionalFormatting>
  <conditionalFormatting sqref="J25:J38">
    <cfRule type="expression" dxfId="2993" priority="27">
      <formula>J25&gt;0</formula>
    </cfRule>
    <cfRule type="expression" dxfId="2992" priority="28">
      <formula>J25&lt;0</formula>
    </cfRule>
  </conditionalFormatting>
  <conditionalFormatting sqref="K25:K38">
    <cfRule type="expression" dxfId="2991" priority="25">
      <formula>K25&gt;0</formula>
    </cfRule>
    <cfRule type="expression" dxfId="2990" priority="26">
      <formula>K25&lt;0</formula>
    </cfRule>
  </conditionalFormatting>
  <conditionalFormatting sqref="L25 L38">
    <cfRule type="expression" dxfId="2989" priority="23">
      <formula>L25&gt;0</formula>
    </cfRule>
    <cfRule type="expression" dxfId="2988" priority="24">
      <formula>L25&lt;0</formula>
    </cfRule>
  </conditionalFormatting>
  <conditionalFormatting sqref="F89:F110">
    <cfRule type="expression" dxfId="2987" priority="21">
      <formula>F89&gt;0</formula>
    </cfRule>
    <cfRule type="expression" dxfId="2986" priority="22">
      <formula>F89&lt;0</formula>
    </cfRule>
  </conditionalFormatting>
  <conditionalFormatting sqref="H89:H110">
    <cfRule type="expression" dxfId="2985" priority="19">
      <formula>H89&gt;0</formula>
    </cfRule>
    <cfRule type="expression" dxfId="2984" priority="20">
      <formula>H89&lt;0</formula>
    </cfRule>
  </conditionalFormatting>
  <conditionalFormatting sqref="J89:J102">
    <cfRule type="expression" dxfId="2983" priority="17">
      <formula>J89&gt;0</formula>
    </cfRule>
    <cfRule type="expression" dxfId="2982" priority="18">
      <formula>J89&lt;0</formula>
    </cfRule>
  </conditionalFormatting>
  <conditionalFormatting sqref="K89:K102">
    <cfRule type="expression" dxfId="2981" priority="15">
      <formula>K89&gt;0</formula>
    </cfRule>
    <cfRule type="expression" dxfId="2980" priority="16">
      <formula>K89&lt;0</formula>
    </cfRule>
  </conditionalFormatting>
  <conditionalFormatting sqref="L89:L102">
    <cfRule type="expression" dxfId="2979" priority="13">
      <formula>L89&gt;0</formula>
    </cfRule>
    <cfRule type="expression" dxfId="2978" priority="14">
      <formula>L89&lt;0</formula>
    </cfRule>
  </conditionalFormatting>
  <conditionalFormatting sqref="F25 F29">
    <cfRule type="expression" dxfId="2977" priority="11">
      <formula>F25&gt;0</formula>
    </cfRule>
    <cfRule type="expression" dxfId="2976" priority="12">
      <formula>F25&lt;0</formula>
    </cfRule>
  </conditionalFormatting>
  <conditionalFormatting sqref="H25:H26 H29">
    <cfRule type="expression" dxfId="2975" priority="9">
      <formula>H25&gt;0</formula>
    </cfRule>
    <cfRule type="expression" dxfId="2974" priority="10">
      <formula>H25&lt;0</formula>
    </cfRule>
  </conditionalFormatting>
  <conditionalFormatting sqref="F26">
    <cfRule type="expression" dxfId="2973" priority="7">
      <formula>F26&gt;0</formula>
    </cfRule>
    <cfRule type="expression" dxfId="2972" priority="8">
      <formula>F26&lt;0</formula>
    </cfRule>
  </conditionalFormatting>
  <conditionalFormatting sqref="F27:F28">
    <cfRule type="expression" dxfId="2971" priority="3">
      <formula>F27&gt;0</formula>
    </cfRule>
    <cfRule type="expression" dxfId="2970" priority="4">
      <formula>F27&lt;0</formula>
    </cfRule>
  </conditionalFormatting>
  <conditionalFormatting sqref="H27:H28">
    <cfRule type="expression" dxfId="2969" priority="1">
      <formula>H27&gt;0</formula>
    </cfRule>
    <cfRule type="expression" dxfId="2968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7" priority="35">
      <formula>F47&gt;0</formula>
    </cfRule>
    <cfRule type="expression" dxfId="2966" priority="36">
      <formula>F47&lt;0</formula>
    </cfRule>
  </conditionalFormatting>
  <conditionalFormatting sqref="Q7">
    <cfRule type="expression" dxfId="2965" priority="33">
      <formula>Q7&gt;0</formula>
    </cfRule>
    <cfRule type="expression" dxfId="2964" priority="34">
      <formula>Q7&lt;0</formula>
    </cfRule>
  </conditionalFormatting>
  <conditionalFormatting sqref="Q8">
    <cfRule type="expression" dxfId="2963" priority="31">
      <formula>Q8&gt;0</formula>
    </cfRule>
    <cfRule type="expression" dxfId="2962" priority="32">
      <formula>Q8&lt;0</formula>
    </cfRule>
  </conditionalFormatting>
  <conditionalFormatting sqref="F30:F46">
    <cfRule type="expression" dxfId="2961" priority="29">
      <formula>F30&gt;0</formula>
    </cfRule>
    <cfRule type="expression" dxfId="2960" priority="30">
      <formula>F30&lt;0</formula>
    </cfRule>
  </conditionalFormatting>
  <conditionalFormatting sqref="H30:H46">
    <cfRule type="expression" dxfId="2959" priority="27">
      <formula>H30&gt;0</formula>
    </cfRule>
    <cfRule type="expression" dxfId="2958" priority="28">
      <formula>H30&lt;0</formula>
    </cfRule>
  </conditionalFormatting>
  <conditionalFormatting sqref="Q10">
    <cfRule type="expression" dxfId="2957" priority="25">
      <formula>Q10&gt;0</formula>
    </cfRule>
    <cfRule type="expression" dxfId="2956" priority="26">
      <formula>Q10&lt;0</formula>
    </cfRule>
  </conditionalFormatting>
  <conditionalFormatting sqref="J25:J38">
    <cfRule type="expression" dxfId="2955" priority="23">
      <formula>J25&gt;0</formula>
    </cfRule>
    <cfRule type="expression" dxfId="2954" priority="24">
      <formula>J25&lt;0</formula>
    </cfRule>
  </conditionalFormatting>
  <conditionalFormatting sqref="K25:K38">
    <cfRule type="expression" dxfId="2953" priority="21">
      <formula>K25&gt;0</formula>
    </cfRule>
    <cfRule type="expression" dxfId="2952" priority="22">
      <formula>K25&lt;0</formula>
    </cfRule>
  </conditionalFormatting>
  <conditionalFormatting sqref="L25 L38">
    <cfRule type="expression" dxfId="2951" priority="19">
      <formula>L25&gt;0</formula>
    </cfRule>
    <cfRule type="expression" dxfId="2950" priority="20">
      <formula>L25&lt;0</formula>
    </cfRule>
  </conditionalFormatting>
  <conditionalFormatting sqref="F89:F110">
    <cfRule type="expression" dxfId="2949" priority="17">
      <formula>F89&gt;0</formula>
    </cfRule>
    <cfRule type="expression" dxfId="2948" priority="18">
      <formula>F89&lt;0</formula>
    </cfRule>
  </conditionalFormatting>
  <conditionalFormatting sqref="H89:H110">
    <cfRule type="expression" dxfId="2947" priority="15">
      <formula>H89&gt;0</formula>
    </cfRule>
    <cfRule type="expression" dxfId="2946" priority="16">
      <formula>H89&lt;0</formula>
    </cfRule>
  </conditionalFormatting>
  <conditionalFormatting sqref="J89:J102">
    <cfRule type="expression" dxfId="2945" priority="13">
      <formula>J89&gt;0</formula>
    </cfRule>
    <cfRule type="expression" dxfId="2944" priority="14">
      <formula>J89&lt;0</formula>
    </cfRule>
  </conditionalFormatting>
  <conditionalFormatting sqref="K89:K102">
    <cfRule type="expression" dxfId="2943" priority="11">
      <formula>K89&gt;0</formula>
    </cfRule>
    <cfRule type="expression" dxfId="2942" priority="12">
      <formula>K89&lt;0</formula>
    </cfRule>
  </conditionalFormatting>
  <conditionalFormatting sqref="L89:L102">
    <cfRule type="expression" dxfId="2941" priority="9">
      <formula>L89&gt;0</formula>
    </cfRule>
    <cfRule type="expression" dxfId="2940" priority="10">
      <formula>L89&lt;0</formula>
    </cfRule>
  </conditionalFormatting>
  <conditionalFormatting sqref="F29 F25:F26">
    <cfRule type="expression" dxfId="2939" priority="7">
      <formula>F25&gt;0</formula>
    </cfRule>
    <cfRule type="expression" dxfId="2938" priority="8">
      <formula>F25&lt;0</formula>
    </cfRule>
  </conditionalFormatting>
  <conditionalFormatting sqref="H29 H25:H27">
    <cfRule type="expression" dxfId="2937" priority="5">
      <formula>H25&gt;0</formula>
    </cfRule>
    <cfRule type="expression" dxfId="2936" priority="6">
      <formula>H25&lt;0</formula>
    </cfRule>
  </conditionalFormatting>
  <conditionalFormatting sqref="F27:F28">
    <cfRule type="expression" dxfId="2935" priority="3">
      <formula>F27&gt;0</formula>
    </cfRule>
    <cfRule type="expression" dxfId="2934" priority="4">
      <formula>F27&lt;0</formula>
    </cfRule>
  </conditionalFormatting>
  <conditionalFormatting sqref="H28">
    <cfRule type="expression" dxfId="2933" priority="1">
      <formula>H28&gt;0</formula>
    </cfRule>
    <cfRule type="expression" dxfId="29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26.63</v>
      </c>
      <c r="R4" s="425">
        <v>2.3800000000000002E-2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256.9699999999998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256.9699999999998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0.10680249207200233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1370</v>
      </c>
    </row>
    <row r="13" spans="1:21" x14ac:dyDescent="0.25">
      <c r="H13" s="70"/>
      <c r="O13" s="11" t="s">
        <v>947</v>
      </c>
      <c r="Q13" s="2">
        <f>Q4/4.4</f>
        <v>6.0522727272727268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29.293000000000003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29.026700000000002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28.760400000000001</v>
      </c>
    </row>
    <row r="20" spans="1:16" x14ac:dyDescent="0.25">
      <c r="O20" s="81">
        <v>1.07</v>
      </c>
      <c r="P20" s="81">
        <f t="shared" si="0"/>
        <v>28.4941</v>
      </c>
    </row>
    <row r="21" spans="1:16" x14ac:dyDescent="0.25">
      <c r="O21" s="81">
        <v>1.06</v>
      </c>
      <c r="P21" s="81">
        <f t="shared" si="0"/>
        <v>28.227800000000002</v>
      </c>
    </row>
    <row r="22" spans="1:16" x14ac:dyDescent="0.25">
      <c r="O22" s="81">
        <v>1.05</v>
      </c>
      <c r="P22" s="81">
        <f t="shared" si="0"/>
        <v>27.961500000000001</v>
      </c>
    </row>
    <row r="23" spans="1:16" x14ac:dyDescent="0.25">
      <c r="O23" s="81">
        <v>1.04</v>
      </c>
      <c r="P23" s="81">
        <f t="shared" si="0"/>
        <v>27.6952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27.428899999999999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27.162600000000001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26.8963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26.63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26.363699999999998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26.097399999999997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25.831099999999999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25.564799999999998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25.298499999999997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25.032199999999996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24.765900000000002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24.2333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23.966999999999999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1" priority="43">
      <formula>F54&gt;0</formula>
    </cfRule>
    <cfRule type="expression" dxfId="2930" priority="44">
      <formula>F54&lt;0</formula>
    </cfRule>
  </conditionalFormatting>
  <conditionalFormatting sqref="Q7">
    <cfRule type="expression" dxfId="2929" priority="41">
      <formula>Q7&gt;0</formula>
    </cfRule>
    <cfRule type="expression" dxfId="2928" priority="42">
      <formula>Q7&lt;0</formula>
    </cfRule>
  </conditionalFormatting>
  <conditionalFormatting sqref="Q8">
    <cfRule type="expression" dxfId="2927" priority="39">
      <formula>Q8&gt;0</formula>
    </cfRule>
    <cfRule type="expression" dxfId="2926" priority="40">
      <formula>Q8&lt;0</formula>
    </cfRule>
  </conditionalFormatting>
  <conditionalFormatting sqref="F33:F36 F38:F53">
    <cfRule type="expression" dxfId="2925" priority="37">
      <formula>F33&gt;0</formula>
    </cfRule>
    <cfRule type="expression" dxfId="2924" priority="38">
      <formula>F33&lt;0</formula>
    </cfRule>
  </conditionalFormatting>
  <conditionalFormatting sqref="H33:H36 H38:H53">
    <cfRule type="expression" dxfId="2923" priority="35">
      <formula>H33&gt;0</formula>
    </cfRule>
    <cfRule type="expression" dxfId="2922" priority="36">
      <formula>H33&lt;0</formula>
    </cfRule>
  </conditionalFormatting>
  <conditionalFormatting sqref="Q10">
    <cfRule type="expression" dxfId="2921" priority="33">
      <formula>Q10&gt;0</formula>
    </cfRule>
    <cfRule type="expression" dxfId="2920" priority="34">
      <formula>Q10&lt;0</formula>
    </cfRule>
  </conditionalFormatting>
  <conditionalFormatting sqref="J25:J37">
    <cfRule type="expression" dxfId="2919" priority="31">
      <formula>J25&gt;0</formula>
    </cfRule>
    <cfRule type="expression" dxfId="2918" priority="32">
      <formula>J25&lt;0</formula>
    </cfRule>
  </conditionalFormatting>
  <conditionalFormatting sqref="K25:K38">
    <cfRule type="expression" dxfId="2917" priority="29">
      <formula>K25&gt;0</formula>
    </cfRule>
    <cfRule type="expression" dxfId="2916" priority="30">
      <formula>K25&lt;0</formula>
    </cfRule>
  </conditionalFormatting>
  <conditionalFormatting sqref="L25">
    <cfRule type="expression" dxfId="2915" priority="27">
      <formula>L25&gt;0</formula>
    </cfRule>
    <cfRule type="expression" dxfId="2914" priority="28">
      <formula>L25&lt;0</formula>
    </cfRule>
  </conditionalFormatting>
  <conditionalFormatting sqref="F89:F110">
    <cfRule type="expression" dxfId="2913" priority="25">
      <formula>F89&gt;0</formula>
    </cfRule>
    <cfRule type="expression" dxfId="2912" priority="26">
      <formula>F89&lt;0</formula>
    </cfRule>
  </conditionalFormatting>
  <conditionalFormatting sqref="H89:H110">
    <cfRule type="expression" dxfId="2911" priority="23">
      <formula>H89&gt;0</formula>
    </cfRule>
    <cfRule type="expression" dxfId="2910" priority="24">
      <formula>H89&lt;0</formula>
    </cfRule>
  </conditionalFormatting>
  <conditionalFormatting sqref="J89:J102">
    <cfRule type="expression" dxfId="2909" priority="21">
      <formula>J89&gt;0</formula>
    </cfRule>
    <cfRule type="expression" dxfId="2908" priority="22">
      <formula>J89&lt;0</formula>
    </cfRule>
  </conditionalFormatting>
  <conditionalFormatting sqref="K89:K102">
    <cfRule type="expression" dxfId="2907" priority="19">
      <formula>K89&gt;0</formula>
    </cfRule>
    <cfRule type="expression" dxfId="2906" priority="20">
      <formula>K89&lt;0</formula>
    </cfRule>
  </conditionalFormatting>
  <conditionalFormatting sqref="L89:L102">
    <cfRule type="expression" dxfId="2905" priority="17">
      <formula>L89&gt;0</formula>
    </cfRule>
    <cfRule type="expression" dxfId="2904" priority="18">
      <formula>L89&lt;0</formula>
    </cfRule>
  </conditionalFormatting>
  <conditionalFormatting sqref="F29:F32">
    <cfRule type="expression" dxfId="2903" priority="15">
      <formula>F29&gt;0</formula>
    </cfRule>
    <cfRule type="expression" dxfId="2902" priority="16">
      <formula>F29&lt;0</formula>
    </cfRule>
  </conditionalFormatting>
  <conditionalFormatting sqref="H29:H32">
    <cfRule type="expression" dxfId="2901" priority="13">
      <formula>H29&gt;0</formula>
    </cfRule>
    <cfRule type="expression" dxfId="2900" priority="14">
      <formula>H29&lt;0</formula>
    </cfRule>
  </conditionalFormatting>
  <conditionalFormatting sqref="F25:F28">
    <cfRule type="expression" dxfId="2899" priority="11">
      <formula>F25&gt;0</formula>
    </cfRule>
    <cfRule type="expression" dxfId="2898" priority="12">
      <formula>F25&lt;0</formula>
    </cfRule>
  </conditionalFormatting>
  <conditionalFormatting sqref="H25:H28">
    <cfRule type="expression" dxfId="2897" priority="9">
      <formula>H25&gt;0</formula>
    </cfRule>
    <cfRule type="expression" dxfId="2896" priority="10">
      <formula>H25&lt;0</formula>
    </cfRule>
  </conditionalFormatting>
  <conditionalFormatting sqref="F37">
    <cfRule type="expression" dxfId="2895" priority="7">
      <formula>F37&gt;0</formula>
    </cfRule>
    <cfRule type="expression" dxfId="2894" priority="8">
      <formula>F37&lt;0</formula>
    </cfRule>
  </conditionalFormatting>
  <conditionalFormatting sqref="H37">
    <cfRule type="expression" dxfId="2893" priority="5">
      <formula>H37&gt;0</formula>
    </cfRule>
    <cfRule type="expression" dxfId="2892" priority="6">
      <formula>H37&lt;0</formula>
    </cfRule>
  </conditionalFormatting>
  <conditionalFormatting sqref="J49">
    <cfRule type="expression" dxfId="2891" priority="3">
      <formula>J49&gt;0</formula>
    </cfRule>
    <cfRule type="expression" dxfId="2890" priority="4">
      <formula>J49&lt;0</formula>
    </cfRule>
  </conditionalFormatting>
  <conditionalFormatting sqref="J38:J48">
    <cfRule type="expression" dxfId="2889" priority="1">
      <formula>J38&gt;0</formula>
    </cfRule>
    <cfRule type="expression" dxfId="28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1277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53.119900000000001</v>
      </c>
      <c r="R4" s="425">
        <v>1.9E-2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5311.99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-116.15000000000055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-116.15000000000055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-2.1397753189858874E-2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2.1747028891244146E-2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58.431890000000003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57.900691000000009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57.369492000000008</v>
      </c>
    </row>
    <row r="20" spans="1:16" x14ac:dyDescent="0.25">
      <c r="O20" s="81">
        <v>1.07</v>
      </c>
      <c r="P20" s="81">
        <f t="shared" si="0"/>
        <v>56.838293000000007</v>
      </c>
    </row>
    <row r="21" spans="1:16" x14ac:dyDescent="0.25">
      <c r="O21" s="81">
        <v>1.06</v>
      </c>
      <c r="P21" s="81">
        <f t="shared" si="0"/>
        <v>56.307094000000006</v>
      </c>
    </row>
    <row r="22" spans="1:16" x14ac:dyDescent="0.25">
      <c r="O22" s="81">
        <v>1.05</v>
      </c>
      <c r="P22" s="81">
        <f t="shared" si="0"/>
        <v>55.775895000000006</v>
      </c>
    </row>
    <row r="23" spans="1:16" x14ac:dyDescent="0.25">
      <c r="O23" s="81">
        <v>1.04</v>
      </c>
      <c r="P23" s="81">
        <f t="shared" si="0"/>
        <v>55.244696000000005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54.713497000000004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54.182298000000003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53.651099000000002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53.119900000000001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52.588701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52.057501999999999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51.526302999999999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50.995103999999998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50.463904999999997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49.932705999999996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49.401507000000002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48.870308000000001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48.339109000000001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47.80791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7" priority="35">
      <formula>F47&gt;0</formula>
    </cfRule>
    <cfRule type="expression" dxfId="2886" priority="36">
      <formula>F47&lt;0</formula>
    </cfRule>
  </conditionalFormatting>
  <conditionalFormatting sqref="Q7">
    <cfRule type="expression" dxfId="2885" priority="33">
      <formula>Q7&gt;0</formula>
    </cfRule>
    <cfRule type="expression" dxfId="2884" priority="34">
      <formula>Q7&lt;0</formula>
    </cfRule>
  </conditionalFormatting>
  <conditionalFormatting sqref="Q8">
    <cfRule type="expression" dxfId="2883" priority="31">
      <formula>Q8&gt;0</formula>
    </cfRule>
    <cfRule type="expression" dxfId="2882" priority="32">
      <formula>Q8&lt;0</formula>
    </cfRule>
  </conditionalFormatting>
  <conditionalFormatting sqref="F30:F46">
    <cfRule type="expression" dxfId="2881" priority="29">
      <formula>F30&gt;0</formula>
    </cfRule>
    <cfRule type="expression" dxfId="2880" priority="30">
      <formula>F30&lt;0</formula>
    </cfRule>
  </conditionalFormatting>
  <conditionalFormatting sqref="H30:H46">
    <cfRule type="expression" dxfId="2879" priority="27">
      <formula>H30&gt;0</formula>
    </cfRule>
    <cfRule type="expression" dxfId="2878" priority="28">
      <formula>H30&lt;0</formula>
    </cfRule>
  </conditionalFormatting>
  <conditionalFormatting sqref="Q10">
    <cfRule type="expression" dxfId="2877" priority="25">
      <formula>Q10&gt;0</formula>
    </cfRule>
    <cfRule type="expression" dxfId="2876" priority="26">
      <formula>Q10&lt;0</formula>
    </cfRule>
  </conditionalFormatting>
  <conditionalFormatting sqref="J25:J38">
    <cfRule type="expression" dxfId="2875" priority="23">
      <formula>J25&gt;0</formula>
    </cfRule>
    <cfRule type="expression" dxfId="2874" priority="24">
      <formula>J25&lt;0</formula>
    </cfRule>
  </conditionalFormatting>
  <conditionalFormatting sqref="K25:K38">
    <cfRule type="expression" dxfId="2873" priority="21">
      <formula>K25&gt;0</formula>
    </cfRule>
    <cfRule type="expression" dxfId="2872" priority="22">
      <formula>K25&lt;0</formula>
    </cfRule>
  </conditionalFormatting>
  <conditionalFormatting sqref="L25 L38">
    <cfRule type="expression" dxfId="2871" priority="19">
      <formula>L25&gt;0</formula>
    </cfRule>
    <cfRule type="expression" dxfId="2870" priority="20">
      <formula>L25&lt;0</formula>
    </cfRule>
  </conditionalFormatting>
  <conditionalFormatting sqref="F89:F110">
    <cfRule type="expression" dxfId="2869" priority="17">
      <formula>F89&gt;0</formula>
    </cfRule>
    <cfRule type="expression" dxfId="2868" priority="18">
      <formula>F89&lt;0</formula>
    </cfRule>
  </conditionalFormatting>
  <conditionalFormatting sqref="H89:H110">
    <cfRule type="expression" dxfId="2867" priority="15">
      <formula>H89&gt;0</formula>
    </cfRule>
    <cfRule type="expression" dxfId="2866" priority="16">
      <formula>H89&lt;0</formula>
    </cfRule>
  </conditionalFormatting>
  <conditionalFormatting sqref="J89:J102">
    <cfRule type="expression" dxfId="2865" priority="13">
      <formula>J89&gt;0</formula>
    </cfRule>
    <cfRule type="expression" dxfId="2864" priority="14">
      <formula>J89&lt;0</formula>
    </cfRule>
  </conditionalFormatting>
  <conditionalFormatting sqref="K89:K102">
    <cfRule type="expression" dxfId="2863" priority="11">
      <formula>K89&gt;0</formula>
    </cfRule>
    <cfRule type="expression" dxfId="2862" priority="12">
      <formula>K89&lt;0</formula>
    </cfRule>
  </conditionalFormatting>
  <conditionalFormatting sqref="L89:L102">
    <cfRule type="expression" dxfId="2861" priority="9">
      <formula>L89&gt;0</formula>
    </cfRule>
    <cfRule type="expression" dxfId="2860" priority="10">
      <formula>L89&lt;0</formula>
    </cfRule>
  </conditionalFormatting>
  <conditionalFormatting sqref="F29 F25:F27">
    <cfRule type="expression" dxfId="2859" priority="7">
      <formula>F25&gt;0</formula>
    </cfRule>
    <cfRule type="expression" dxfId="2858" priority="8">
      <formula>F25&lt;0</formula>
    </cfRule>
  </conditionalFormatting>
  <conditionalFormatting sqref="H29 H25:H27">
    <cfRule type="expression" dxfId="2857" priority="5">
      <formula>H25&gt;0</formula>
    </cfRule>
    <cfRule type="expression" dxfId="2856" priority="6">
      <formula>H25&lt;0</formula>
    </cfRule>
  </conditionalFormatting>
  <conditionalFormatting sqref="F28">
    <cfRule type="expression" dxfId="2855" priority="3">
      <formula>F28&gt;0</formula>
    </cfRule>
    <cfRule type="expression" dxfId="2854" priority="4">
      <formula>F28&lt;0</formula>
    </cfRule>
  </conditionalFormatting>
  <conditionalFormatting sqref="H28">
    <cfRule type="expression" dxfId="2853" priority="1">
      <formula>H28&gt;0</formula>
    </cfRule>
    <cfRule type="expression" dxfId="28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99.099900000000005</v>
      </c>
      <c r="R4" s="425">
        <v>1.9099999999999999E-2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4954.9949999999999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50.184999999999491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50.184999999999491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1.0231792872710562E-2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8.879928234034544E-3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  <c r="Q13" s="2">
        <f>Q4/4.4</f>
        <v>22.522704545454545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109.00989000000001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108.01889100000001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107.02789200000001</v>
      </c>
    </row>
    <row r="20" spans="1:16" x14ac:dyDescent="0.25">
      <c r="O20" s="81">
        <v>1.07</v>
      </c>
      <c r="P20" s="81">
        <f t="shared" si="0"/>
        <v>106.03689300000001</v>
      </c>
    </row>
    <row r="21" spans="1:16" x14ac:dyDescent="0.25">
      <c r="O21" s="81">
        <v>1.06</v>
      </c>
      <c r="P21" s="81">
        <f t="shared" si="0"/>
        <v>105.045894</v>
      </c>
    </row>
    <row r="22" spans="1:16" x14ac:dyDescent="0.25">
      <c r="O22" s="81">
        <v>1.05</v>
      </c>
      <c r="P22" s="81">
        <f t="shared" si="0"/>
        <v>104.05489500000002</v>
      </c>
    </row>
    <row r="23" spans="1:16" x14ac:dyDescent="0.25">
      <c r="O23" s="81">
        <v>1.04</v>
      </c>
      <c r="P23" s="81">
        <f t="shared" si="0"/>
        <v>103.06389600000001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102.07289700000001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101.08189800000001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100.09089900000001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99.099900000000005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98.108901000000003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97.117902000000001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96.126902999999999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95.135903999999996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94.144904999999994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93.153906000000006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92.162907000000004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91.171908000000002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90.180909000000014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89.189910000000012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1" priority="43">
      <formula>F54&gt;0</formula>
    </cfRule>
    <cfRule type="expression" dxfId="2850" priority="44">
      <formula>F54&lt;0</formula>
    </cfRule>
  </conditionalFormatting>
  <conditionalFormatting sqref="Q7">
    <cfRule type="expression" dxfId="2849" priority="41">
      <formula>Q7&gt;0</formula>
    </cfRule>
    <cfRule type="expression" dxfId="2848" priority="42">
      <formula>Q7&lt;0</formula>
    </cfRule>
  </conditionalFormatting>
  <conditionalFormatting sqref="Q8">
    <cfRule type="expression" dxfId="2847" priority="39">
      <formula>Q8&gt;0</formula>
    </cfRule>
    <cfRule type="expression" dxfId="2846" priority="40">
      <formula>Q8&lt;0</formula>
    </cfRule>
  </conditionalFormatting>
  <conditionalFormatting sqref="F33:F36 F38:F53">
    <cfRule type="expression" dxfId="2845" priority="37">
      <formula>F33&gt;0</formula>
    </cfRule>
    <cfRule type="expression" dxfId="2844" priority="38">
      <formula>F33&lt;0</formula>
    </cfRule>
  </conditionalFormatting>
  <conditionalFormatting sqref="H33:H36 H38:H53">
    <cfRule type="expression" dxfId="2843" priority="35">
      <formula>H33&gt;0</formula>
    </cfRule>
    <cfRule type="expression" dxfId="2842" priority="36">
      <formula>H33&lt;0</formula>
    </cfRule>
  </conditionalFormatting>
  <conditionalFormatting sqref="Q10">
    <cfRule type="expression" dxfId="2841" priority="33">
      <formula>Q10&gt;0</formula>
    </cfRule>
    <cfRule type="expression" dxfId="2840" priority="34">
      <formula>Q10&lt;0</formula>
    </cfRule>
  </conditionalFormatting>
  <conditionalFormatting sqref="J25:J37">
    <cfRule type="expression" dxfId="2839" priority="31">
      <formula>J25&gt;0</formula>
    </cfRule>
    <cfRule type="expression" dxfId="2838" priority="32">
      <formula>J25&lt;0</formula>
    </cfRule>
  </conditionalFormatting>
  <conditionalFormatting sqref="K25:K38">
    <cfRule type="expression" dxfId="2837" priority="29">
      <formula>K25&gt;0</formula>
    </cfRule>
    <cfRule type="expression" dxfId="2836" priority="30">
      <formula>K25&lt;0</formula>
    </cfRule>
  </conditionalFormatting>
  <conditionalFormatting sqref="L25">
    <cfRule type="expression" dxfId="2835" priority="27">
      <formula>L25&gt;0</formula>
    </cfRule>
    <cfRule type="expression" dxfId="2834" priority="28">
      <formula>L25&lt;0</formula>
    </cfRule>
  </conditionalFormatting>
  <conditionalFormatting sqref="F89:F110">
    <cfRule type="expression" dxfId="2833" priority="25">
      <formula>F89&gt;0</formula>
    </cfRule>
    <cfRule type="expression" dxfId="2832" priority="26">
      <formula>F89&lt;0</formula>
    </cfRule>
  </conditionalFormatting>
  <conditionalFormatting sqref="H89:H110">
    <cfRule type="expression" dxfId="2831" priority="23">
      <formula>H89&gt;0</formula>
    </cfRule>
    <cfRule type="expression" dxfId="2830" priority="24">
      <formula>H89&lt;0</formula>
    </cfRule>
  </conditionalFormatting>
  <conditionalFormatting sqref="J89:J102">
    <cfRule type="expression" dxfId="2829" priority="21">
      <formula>J89&gt;0</formula>
    </cfRule>
    <cfRule type="expression" dxfId="2828" priority="22">
      <formula>J89&lt;0</formula>
    </cfRule>
  </conditionalFormatting>
  <conditionalFormatting sqref="K89:K102">
    <cfRule type="expression" dxfId="2827" priority="19">
      <formula>K89&gt;0</formula>
    </cfRule>
    <cfRule type="expression" dxfId="2826" priority="20">
      <formula>K89&lt;0</formula>
    </cfRule>
  </conditionalFormatting>
  <conditionalFormatting sqref="L89:L102">
    <cfRule type="expression" dxfId="2825" priority="17">
      <formula>L89&gt;0</formula>
    </cfRule>
    <cfRule type="expression" dxfId="2824" priority="18">
      <formula>L89&lt;0</formula>
    </cfRule>
  </conditionalFormatting>
  <conditionalFormatting sqref="F29:F32">
    <cfRule type="expression" dxfId="2823" priority="15">
      <formula>F29&gt;0</formula>
    </cfRule>
    <cfRule type="expression" dxfId="2822" priority="16">
      <formula>F29&lt;0</formula>
    </cfRule>
  </conditionalFormatting>
  <conditionalFormatting sqref="H29:H32">
    <cfRule type="expression" dxfId="2821" priority="13">
      <formula>H29&gt;0</formula>
    </cfRule>
    <cfRule type="expression" dxfId="2820" priority="14">
      <formula>H29&lt;0</formula>
    </cfRule>
  </conditionalFormatting>
  <conditionalFormatting sqref="F25:F28">
    <cfRule type="expression" dxfId="2819" priority="11">
      <formula>F25&gt;0</formula>
    </cfRule>
    <cfRule type="expression" dxfId="2818" priority="12">
      <formula>F25&lt;0</formula>
    </cfRule>
  </conditionalFormatting>
  <conditionalFormatting sqref="H25:H28">
    <cfRule type="expression" dxfId="2817" priority="9">
      <formula>H25&gt;0</formula>
    </cfRule>
    <cfRule type="expression" dxfId="2816" priority="10">
      <formula>H25&lt;0</formula>
    </cfRule>
  </conditionalFormatting>
  <conditionalFormatting sqref="F37">
    <cfRule type="expression" dxfId="2815" priority="7">
      <formula>F37&gt;0</formula>
    </cfRule>
    <cfRule type="expression" dxfId="2814" priority="8">
      <formula>F37&lt;0</formula>
    </cfRule>
  </conditionalFormatting>
  <conditionalFormatting sqref="H37">
    <cfRule type="expression" dxfId="2813" priority="5">
      <formula>H37&gt;0</formula>
    </cfRule>
    <cfRule type="expression" dxfId="2812" priority="6">
      <formula>H37&lt;0</formula>
    </cfRule>
  </conditionalFormatting>
  <conditionalFormatting sqref="J49">
    <cfRule type="expression" dxfId="2811" priority="3">
      <formula>J49&gt;0</formula>
    </cfRule>
    <cfRule type="expression" dxfId="2810" priority="4">
      <formula>J49&lt;0</formula>
    </cfRule>
  </conditionalFormatting>
  <conditionalFormatting sqref="J38:J48">
    <cfRule type="expression" dxfId="2809" priority="1">
      <formula>J38&gt;0</formula>
    </cfRule>
    <cfRule type="expression" dxfId="280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1279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7" priority="35">
      <formula>F47&gt;0</formula>
    </cfRule>
    <cfRule type="expression" dxfId="2806" priority="36">
      <formula>F47&lt;0</formula>
    </cfRule>
  </conditionalFormatting>
  <conditionalFormatting sqref="Q7">
    <cfRule type="expression" dxfId="2805" priority="33">
      <formula>Q7&gt;0</formula>
    </cfRule>
    <cfRule type="expression" dxfId="2804" priority="34">
      <formula>Q7&lt;0</formula>
    </cfRule>
  </conditionalFormatting>
  <conditionalFormatting sqref="Q8">
    <cfRule type="expression" dxfId="2803" priority="31">
      <formula>Q8&gt;0</formula>
    </cfRule>
    <cfRule type="expression" dxfId="2802" priority="32">
      <formula>Q8&lt;0</formula>
    </cfRule>
  </conditionalFormatting>
  <conditionalFormatting sqref="F30:F46">
    <cfRule type="expression" dxfId="2801" priority="29">
      <formula>F30&gt;0</formula>
    </cfRule>
    <cfRule type="expression" dxfId="2800" priority="30">
      <formula>F30&lt;0</formula>
    </cfRule>
  </conditionalFormatting>
  <conditionalFormatting sqref="H30:H46">
    <cfRule type="expression" dxfId="2799" priority="27">
      <formula>H30&gt;0</formula>
    </cfRule>
    <cfRule type="expression" dxfId="2798" priority="28">
      <formula>H30&lt;0</formula>
    </cfRule>
  </conditionalFormatting>
  <conditionalFormatting sqref="Q10">
    <cfRule type="expression" dxfId="2797" priority="25">
      <formula>Q10&gt;0</formula>
    </cfRule>
    <cfRule type="expression" dxfId="2796" priority="26">
      <formula>Q10&lt;0</formula>
    </cfRule>
  </conditionalFormatting>
  <conditionalFormatting sqref="J25:J38">
    <cfRule type="expression" dxfId="2795" priority="23">
      <formula>J25&gt;0</formula>
    </cfRule>
    <cfRule type="expression" dxfId="2794" priority="24">
      <formula>J25&lt;0</formula>
    </cfRule>
  </conditionalFormatting>
  <conditionalFormatting sqref="K25:K38">
    <cfRule type="expression" dxfId="2793" priority="21">
      <formula>K25&gt;0</formula>
    </cfRule>
    <cfRule type="expression" dxfId="2792" priority="22">
      <formula>K25&lt;0</formula>
    </cfRule>
  </conditionalFormatting>
  <conditionalFormatting sqref="L25 L38">
    <cfRule type="expression" dxfId="2791" priority="19">
      <formula>L25&gt;0</formula>
    </cfRule>
    <cfRule type="expression" dxfId="2790" priority="20">
      <formula>L25&lt;0</formula>
    </cfRule>
  </conditionalFormatting>
  <conditionalFormatting sqref="F89:F110">
    <cfRule type="expression" dxfId="2789" priority="17">
      <formula>F89&gt;0</formula>
    </cfRule>
    <cfRule type="expression" dxfId="2788" priority="18">
      <formula>F89&lt;0</formula>
    </cfRule>
  </conditionalFormatting>
  <conditionalFormatting sqref="H89:H110">
    <cfRule type="expression" dxfId="2787" priority="15">
      <formula>H89&gt;0</formula>
    </cfRule>
    <cfRule type="expression" dxfId="2786" priority="16">
      <formula>H89&lt;0</formula>
    </cfRule>
  </conditionalFormatting>
  <conditionalFormatting sqref="J89:J102">
    <cfRule type="expression" dxfId="2785" priority="13">
      <formula>J89&gt;0</formula>
    </cfRule>
    <cfRule type="expression" dxfId="2784" priority="14">
      <formula>J89&lt;0</formula>
    </cfRule>
  </conditionalFormatting>
  <conditionalFormatting sqref="K89:K102">
    <cfRule type="expression" dxfId="2783" priority="11">
      <formula>K89&gt;0</formula>
    </cfRule>
    <cfRule type="expression" dxfId="2782" priority="12">
      <formula>K89&lt;0</formula>
    </cfRule>
  </conditionalFormatting>
  <conditionalFormatting sqref="L89:L102">
    <cfRule type="expression" dxfId="2781" priority="9">
      <formula>L89&gt;0</formula>
    </cfRule>
    <cfRule type="expression" dxfId="2780" priority="10">
      <formula>L89&lt;0</formula>
    </cfRule>
  </conditionalFormatting>
  <conditionalFormatting sqref="F25:F29">
    <cfRule type="expression" dxfId="2779" priority="7">
      <formula>F25&gt;0</formula>
    </cfRule>
    <cfRule type="expression" dxfId="2778" priority="8">
      <formula>F25&lt;0</formula>
    </cfRule>
  </conditionalFormatting>
  <conditionalFormatting sqref="H25:H29">
    <cfRule type="expression" dxfId="2777" priority="5">
      <formula>H25&gt;0</formula>
    </cfRule>
    <cfRule type="expression" dxfId="277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 t="s">
        <v>1339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5" priority="43">
      <formula>F54&gt;0</formula>
    </cfRule>
    <cfRule type="expression" dxfId="2774" priority="44">
      <formula>F54&lt;0</formula>
    </cfRule>
  </conditionalFormatting>
  <conditionalFormatting sqref="Q7">
    <cfRule type="expression" dxfId="2773" priority="41">
      <formula>Q7&gt;0</formula>
    </cfRule>
    <cfRule type="expression" dxfId="2772" priority="42">
      <formula>Q7&lt;0</formula>
    </cfRule>
  </conditionalFormatting>
  <conditionalFormatting sqref="Q8">
    <cfRule type="expression" dxfId="2771" priority="39">
      <formula>Q8&gt;0</formula>
    </cfRule>
    <cfRule type="expression" dxfId="2770" priority="40">
      <formula>Q8&lt;0</formula>
    </cfRule>
  </conditionalFormatting>
  <conditionalFormatting sqref="F33:F36 F38:F53">
    <cfRule type="expression" dxfId="2769" priority="37">
      <formula>F33&gt;0</formula>
    </cfRule>
    <cfRule type="expression" dxfId="2768" priority="38">
      <formula>F33&lt;0</formula>
    </cfRule>
  </conditionalFormatting>
  <conditionalFormatting sqref="H33:H36 H38:H53">
    <cfRule type="expression" dxfId="2767" priority="35">
      <formula>H33&gt;0</formula>
    </cfRule>
    <cfRule type="expression" dxfId="2766" priority="36">
      <formula>H33&lt;0</formula>
    </cfRule>
  </conditionalFormatting>
  <conditionalFormatting sqref="Q10">
    <cfRule type="expression" dxfId="2765" priority="33">
      <formula>Q10&gt;0</formula>
    </cfRule>
    <cfRule type="expression" dxfId="2764" priority="34">
      <formula>Q10&lt;0</formula>
    </cfRule>
  </conditionalFormatting>
  <conditionalFormatting sqref="J25:J37">
    <cfRule type="expression" dxfId="2763" priority="31">
      <formula>J25&gt;0</formula>
    </cfRule>
    <cfRule type="expression" dxfId="2762" priority="32">
      <formula>J25&lt;0</formula>
    </cfRule>
  </conditionalFormatting>
  <conditionalFormatting sqref="K25:K38">
    <cfRule type="expression" dxfId="2761" priority="29">
      <formula>K25&gt;0</formula>
    </cfRule>
    <cfRule type="expression" dxfId="2760" priority="30">
      <formula>K25&lt;0</formula>
    </cfRule>
  </conditionalFormatting>
  <conditionalFormatting sqref="L25">
    <cfRule type="expression" dxfId="2759" priority="27">
      <formula>L25&gt;0</formula>
    </cfRule>
    <cfRule type="expression" dxfId="2758" priority="28">
      <formula>L25&lt;0</formula>
    </cfRule>
  </conditionalFormatting>
  <conditionalFormatting sqref="F89:F110">
    <cfRule type="expression" dxfId="2757" priority="25">
      <formula>F89&gt;0</formula>
    </cfRule>
    <cfRule type="expression" dxfId="2756" priority="26">
      <formula>F89&lt;0</formula>
    </cfRule>
  </conditionalFormatting>
  <conditionalFormatting sqref="H89:H110">
    <cfRule type="expression" dxfId="2755" priority="23">
      <formula>H89&gt;0</formula>
    </cfRule>
    <cfRule type="expression" dxfId="2754" priority="24">
      <formula>H89&lt;0</formula>
    </cfRule>
  </conditionalFormatting>
  <conditionalFormatting sqref="J89:J102">
    <cfRule type="expression" dxfId="2753" priority="21">
      <formula>J89&gt;0</formula>
    </cfRule>
    <cfRule type="expression" dxfId="2752" priority="22">
      <formula>J89&lt;0</formula>
    </cfRule>
  </conditionalFormatting>
  <conditionalFormatting sqref="K89:K102">
    <cfRule type="expression" dxfId="2751" priority="19">
      <formula>K89&gt;0</formula>
    </cfRule>
    <cfRule type="expression" dxfId="2750" priority="20">
      <formula>K89&lt;0</formula>
    </cfRule>
  </conditionalFormatting>
  <conditionalFormatting sqref="L89:L102">
    <cfRule type="expression" dxfId="2749" priority="17">
      <formula>L89&gt;0</formula>
    </cfRule>
    <cfRule type="expression" dxfId="2748" priority="18">
      <formula>L89&lt;0</formula>
    </cfRule>
  </conditionalFormatting>
  <conditionalFormatting sqref="F29:F32">
    <cfRule type="expression" dxfId="2747" priority="15">
      <formula>F29&gt;0</formula>
    </cfRule>
    <cfRule type="expression" dxfId="2746" priority="16">
      <formula>F29&lt;0</formula>
    </cfRule>
  </conditionalFormatting>
  <conditionalFormatting sqref="H29:H32">
    <cfRule type="expression" dxfId="2745" priority="13">
      <formula>H29&gt;0</formula>
    </cfRule>
    <cfRule type="expression" dxfId="2744" priority="14">
      <formula>H29&lt;0</formula>
    </cfRule>
  </conditionalFormatting>
  <conditionalFormatting sqref="F25:F28">
    <cfRule type="expression" dxfId="2743" priority="11">
      <formula>F25&gt;0</formula>
    </cfRule>
    <cfRule type="expression" dxfId="2742" priority="12">
      <formula>F25&lt;0</formula>
    </cfRule>
  </conditionalFormatting>
  <conditionalFormatting sqref="H25:H28">
    <cfRule type="expression" dxfId="2741" priority="9">
      <formula>H25&gt;0</formula>
    </cfRule>
    <cfRule type="expression" dxfId="2740" priority="10">
      <formula>H25&lt;0</formula>
    </cfRule>
  </conditionalFormatting>
  <conditionalFormatting sqref="F37">
    <cfRule type="expression" dxfId="2739" priority="7">
      <formula>F37&gt;0</formula>
    </cfRule>
    <cfRule type="expression" dxfId="2738" priority="8">
      <formula>F37&lt;0</formula>
    </cfRule>
  </conditionalFormatting>
  <conditionalFormatting sqref="H37">
    <cfRule type="expression" dxfId="2737" priority="5">
      <formula>H37&gt;0</formula>
    </cfRule>
    <cfRule type="expression" dxfId="2736" priority="6">
      <formula>H37&lt;0</formula>
    </cfRule>
  </conditionalFormatting>
  <conditionalFormatting sqref="J49">
    <cfRule type="expression" dxfId="2735" priority="3">
      <formula>J49&gt;0</formula>
    </cfRule>
    <cfRule type="expression" dxfId="2734" priority="4">
      <formula>J49&lt;0</formula>
    </cfRule>
  </conditionalFormatting>
  <conditionalFormatting sqref="J38:J48">
    <cfRule type="expression" dxfId="2733" priority="1">
      <formula>J38&gt;0</formula>
    </cfRule>
    <cfRule type="expression" dxfId="273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27.25</v>
      </c>
      <c r="R4" s="425">
        <v>2.4400000000000002E-2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198.82999999999811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198.82999999999811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7.8708083779000612E-2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1.1743119266055046E-2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1365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29.975000000000001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29.702500000000001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29.430000000000003</v>
      </c>
    </row>
    <row r="20" spans="1:16" x14ac:dyDescent="0.25">
      <c r="O20" s="81">
        <v>1.07</v>
      </c>
      <c r="P20" s="81">
        <f t="shared" si="0"/>
        <v>29.157500000000002</v>
      </c>
    </row>
    <row r="21" spans="1:16" x14ac:dyDescent="0.25">
      <c r="O21" s="81">
        <v>1.06</v>
      </c>
      <c r="P21" s="81">
        <f t="shared" si="0"/>
        <v>28.885000000000002</v>
      </c>
    </row>
    <row r="22" spans="1:16" x14ac:dyDescent="0.25">
      <c r="O22" s="81">
        <v>1.05</v>
      </c>
      <c r="P22" s="81">
        <f t="shared" si="0"/>
        <v>28.612500000000001</v>
      </c>
    </row>
    <row r="23" spans="1:16" x14ac:dyDescent="0.25">
      <c r="O23" s="81">
        <v>1.04</v>
      </c>
      <c r="P23" s="81">
        <f t="shared" si="0"/>
        <v>28.34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28.067499999999999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27.795000000000002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27.522500000000001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27.25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26.977499999999999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26.704999999999998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26.432500000000001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26.16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25.887499999999999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25.614999999999998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25.342500000000001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24.797499999999999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24.525000000000002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1" priority="47">
      <formula>F54&gt;0</formula>
    </cfRule>
    <cfRule type="expression" dxfId="2730" priority="48">
      <formula>F54&lt;0</formula>
    </cfRule>
  </conditionalFormatting>
  <conditionalFormatting sqref="Q7">
    <cfRule type="expression" dxfId="2729" priority="45">
      <formula>Q7&gt;0</formula>
    </cfRule>
    <cfRule type="expression" dxfId="2728" priority="46">
      <formula>Q7&lt;0</formula>
    </cfRule>
  </conditionalFormatting>
  <conditionalFormatting sqref="Q8">
    <cfRule type="expression" dxfId="2727" priority="43">
      <formula>Q8&gt;0</formula>
    </cfRule>
    <cfRule type="expression" dxfId="2726" priority="44">
      <formula>Q8&lt;0</formula>
    </cfRule>
  </conditionalFormatting>
  <conditionalFormatting sqref="F33:F36 F38:F53">
    <cfRule type="expression" dxfId="2725" priority="41">
      <formula>F33&gt;0</formula>
    </cfRule>
    <cfRule type="expression" dxfId="2724" priority="42">
      <formula>F33&lt;0</formula>
    </cfRule>
  </conditionalFormatting>
  <conditionalFormatting sqref="H33:H36 H38:H53">
    <cfRule type="expression" dxfId="2723" priority="39">
      <formula>H33&gt;0</formula>
    </cfRule>
    <cfRule type="expression" dxfId="2722" priority="40">
      <formula>H33&lt;0</formula>
    </cfRule>
  </conditionalFormatting>
  <conditionalFormatting sqref="Q10">
    <cfRule type="expression" dxfId="2721" priority="37">
      <formula>Q10&gt;0</formula>
    </cfRule>
    <cfRule type="expression" dxfId="2720" priority="38">
      <formula>Q10&lt;0</formula>
    </cfRule>
  </conditionalFormatting>
  <conditionalFormatting sqref="J25:J37">
    <cfRule type="expression" dxfId="2719" priority="35">
      <formula>J25&gt;0</formula>
    </cfRule>
    <cfRule type="expression" dxfId="2718" priority="36">
      <formula>J25&lt;0</formula>
    </cfRule>
  </conditionalFormatting>
  <conditionalFormatting sqref="K25:K38">
    <cfRule type="expression" dxfId="2717" priority="33">
      <formula>K25&gt;0</formula>
    </cfRule>
    <cfRule type="expression" dxfId="2716" priority="34">
      <formula>K25&lt;0</formula>
    </cfRule>
  </conditionalFormatting>
  <conditionalFormatting sqref="L25">
    <cfRule type="expression" dxfId="2715" priority="31">
      <formula>L25&gt;0</formula>
    </cfRule>
    <cfRule type="expression" dxfId="2714" priority="32">
      <formula>L25&lt;0</formula>
    </cfRule>
  </conditionalFormatting>
  <conditionalFormatting sqref="F89:F110">
    <cfRule type="expression" dxfId="2713" priority="29">
      <formula>F89&gt;0</formula>
    </cfRule>
    <cfRule type="expression" dxfId="2712" priority="30">
      <formula>F89&lt;0</formula>
    </cfRule>
  </conditionalFormatting>
  <conditionalFormatting sqref="H89:H110">
    <cfRule type="expression" dxfId="2711" priority="27">
      <formula>H89&gt;0</formula>
    </cfRule>
    <cfRule type="expression" dxfId="2710" priority="28">
      <formula>H89&lt;0</formula>
    </cfRule>
  </conditionalFormatting>
  <conditionalFormatting sqref="J89:J102">
    <cfRule type="expression" dxfId="2709" priority="25">
      <formula>J89&gt;0</formula>
    </cfRule>
    <cfRule type="expression" dxfId="2708" priority="26">
      <formula>J89&lt;0</formula>
    </cfRule>
  </conditionalFormatting>
  <conditionalFormatting sqref="K89:K102">
    <cfRule type="expression" dxfId="2707" priority="23">
      <formula>K89&gt;0</formula>
    </cfRule>
    <cfRule type="expression" dxfId="2706" priority="24">
      <formula>K89&lt;0</formula>
    </cfRule>
  </conditionalFormatting>
  <conditionalFormatting sqref="L89:L102">
    <cfRule type="expression" dxfId="2705" priority="21">
      <formula>L89&gt;0</formula>
    </cfRule>
    <cfRule type="expression" dxfId="2704" priority="22">
      <formula>L89&lt;0</formula>
    </cfRule>
  </conditionalFormatting>
  <conditionalFormatting sqref="F31:F32">
    <cfRule type="expression" dxfId="2703" priority="19">
      <formula>F31&gt;0</formula>
    </cfRule>
    <cfRule type="expression" dxfId="2702" priority="20">
      <formula>F31&lt;0</formula>
    </cfRule>
  </conditionalFormatting>
  <conditionalFormatting sqref="H31:H32">
    <cfRule type="expression" dxfId="2701" priority="17">
      <formula>H31&gt;0</formula>
    </cfRule>
    <cfRule type="expression" dxfId="2700" priority="18">
      <formula>H31&lt;0</formula>
    </cfRule>
  </conditionalFormatting>
  <conditionalFormatting sqref="F25:F26">
    <cfRule type="expression" dxfId="2699" priority="15">
      <formula>F25&gt;0</formula>
    </cfRule>
    <cfRule type="expression" dxfId="2698" priority="16">
      <formula>F25&lt;0</formula>
    </cfRule>
  </conditionalFormatting>
  <conditionalFormatting sqref="H25:H26">
    <cfRule type="expression" dxfId="2697" priority="13">
      <formula>H25&gt;0</formula>
    </cfRule>
    <cfRule type="expression" dxfId="2696" priority="14">
      <formula>H25&lt;0</formula>
    </cfRule>
  </conditionalFormatting>
  <conditionalFormatting sqref="F37">
    <cfRule type="expression" dxfId="2695" priority="11">
      <formula>F37&gt;0</formula>
    </cfRule>
    <cfRule type="expression" dxfId="2694" priority="12">
      <formula>F37&lt;0</formula>
    </cfRule>
  </conditionalFormatting>
  <conditionalFormatting sqref="H37">
    <cfRule type="expression" dxfId="2693" priority="9">
      <formula>H37&gt;0</formula>
    </cfRule>
    <cfRule type="expression" dxfId="2692" priority="10">
      <formula>H37&lt;0</formula>
    </cfRule>
  </conditionalFormatting>
  <conditionalFormatting sqref="J49">
    <cfRule type="expression" dxfId="2691" priority="7">
      <formula>J49&gt;0</formula>
    </cfRule>
    <cfRule type="expression" dxfId="2690" priority="8">
      <formula>J49&lt;0</formula>
    </cfRule>
  </conditionalFormatting>
  <conditionalFormatting sqref="J38:J48">
    <cfRule type="expression" dxfId="2689" priority="5">
      <formula>J38&gt;0</formula>
    </cfRule>
    <cfRule type="expression" dxfId="2688" priority="6">
      <formula>J38&lt;0</formula>
    </cfRule>
  </conditionalFormatting>
  <conditionalFormatting sqref="F27:F30">
    <cfRule type="expression" dxfId="2687" priority="3">
      <formula>F27&gt;0</formula>
    </cfRule>
    <cfRule type="expression" dxfId="2686" priority="4">
      <formula>F27&lt;0</formula>
    </cfRule>
  </conditionalFormatting>
  <conditionalFormatting sqref="H27:H30">
    <cfRule type="expression" dxfId="2685" priority="1">
      <formula>H27&gt;0</formula>
    </cfRule>
    <cfRule type="expression" dxfId="268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14.34</v>
      </c>
      <c r="R4" s="425">
        <v>1.5599999999999999E-2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2868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132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4.8245614035087717E-2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8.0557880055788011E-2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15.774000000000001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15.630600000000001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15.487200000000001</v>
      </c>
    </row>
    <row r="20" spans="1:16" x14ac:dyDescent="0.25">
      <c r="O20" s="81">
        <v>1.07</v>
      </c>
      <c r="P20" s="81">
        <f t="shared" si="0"/>
        <v>15.3438</v>
      </c>
    </row>
    <row r="21" spans="1:16" x14ac:dyDescent="0.25">
      <c r="O21" s="81">
        <v>1.06</v>
      </c>
      <c r="P21" s="81">
        <f t="shared" si="0"/>
        <v>15.2004</v>
      </c>
    </row>
    <row r="22" spans="1:16" x14ac:dyDescent="0.25">
      <c r="O22" s="81">
        <v>1.05</v>
      </c>
      <c r="P22" s="81">
        <f t="shared" si="0"/>
        <v>15.057</v>
      </c>
    </row>
    <row r="23" spans="1:16" x14ac:dyDescent="0.25">
      <c r="O23" s="81">
        <v>1.04</v>
      </c>
      <c r="P23" s="81">
        <f t="shared" si="0"/>
        <v>14.913600000000001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14.770200000000001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14.626799999999999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14.4834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14.1966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14.0532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13.909799999999999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13.766399999999999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13.622999999999999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13.4796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13.3362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13.1928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13.0494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12.906000000000001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3" priority="35">
      <formula>F47&gt;0</formula>
    </cfRule>
    <cfRule type="expression" dxfId="2682" priority="36">
      <formula>F47&lt;0</formula>
    </cfRule>
  </conditionalFormatting>
  <conditionalFormatting sqref="Q7">
    <cfRule type="expression" dxfId="2681" priority="33">
      <formula>Q7&gt;0</formula>
    </cfRule>
    <cfRule type="expression" dxfId="2680" priority="34">
      <formula>Q7&lt;0</formula>
    </cfRule>
  </conditionalFormatting>
  <conditionalFormatting sqref="Q8">
    <cfRule type="expression" dxfId="2679" priority="31">
      <formula>Q8&gt;0</formula>
    </cfRule>
    <cfRule type="expression" dxfId="2678" priority="32">
      <formula>Q8&lt;0</formula>
    </cfRule>
  </conditionalFormatting>
  <conditionalFormatting sqref="F30:F46">
    <cfRule type="expression" dxfId="2677" priority="29">
      <formula>F30&gt;0</formula>
    </cfRule>
    <cfRule type="expression" dxfId="2676" priority="30">
      <formula>F30&lt;0</formula>
    </cfRule>
  </conditionalFormatting>
  <conditionalFormatting sqref="H30:H46">
    <cfRule type="expression" dxfId="2675" priority="27">
      <formula>H30&gt;0</formula>
    </cfRule>
    <cfRule type="expression" dxfId="2674" priority="28">
      <formula>H30&lt;0</formula>
    </cfRule>
  </conditionalFormatting>
  <conditionalFormatting sqref="Q10">
    <cfRule type="expression" dxfId="2673" priority="25">
      <formula>Q10&gt;0</formula>
    </cfRule>
    <cfRule type="expression" dxfId="2672" priority="26">
      <formula>Q10&lt;0</formula>
    </cfRule>
  </conditionalFormatting>
  <conditionalFormatting sqref="J25:J38">
    <cfRule type="expression" dxfId="2671" priority="23">
      <formula>J25&gt;0</formula>
    </cfRule>
    <cfRule type="expression" dxfId="2670" priority="24">
      <formula>J25&lt;0</formula>
    </cfRule>
  </conditionalFormatting>
  <conditionalFormatting sqref="K25:K38">
    <cfRule type="expression" dxfId="2669" priority="21">
      <formula>K25&gt;0</formula>
    </cfRule>
    <cfRule type="expression" dxfId="2668" priority="22">
      <formula>K25&lt;0</formula>
    </cfRule>
  </conditionalFormatting>
  <conditionalFormatting sqref="L25 L38">
    <cfRule type="expression" dxfId="2667" priority="19">
      <formula>L25&gt;0</formula>
    </cfRule>
    <cfRule type="expression" dxfId="2666" priority="20">
      <formula>L25&lt;0</formula>
    </cfRule>
  </conditionalFormatting>
  <conditionalFormatting sqref="F89:F110">
    <cfRule type="expression" dxfId="2665" priority="17">
      <formula>F89&gt;0</formula>
    </cfRule>
    <cfRule type="expression" dxfId="2664" priority="18">
      <formula>F89&lt;0</formula>
    </cfRule>
  </conditionalFormatting>
  <conditionalFormatting sqref="H89:H110">
    <cfRule type="expression" dxfId="2663" priority="15">
      <formula>H89&gt;0</formula>
    </cfRule>
    <cfRule type="expression" dxfId="2662" priority="16">
      <formula>H89&lt;0</formula>
    </cfRule>
  </conditionalFormatting>
  <conditionalFormatting sqref="J89:J102">
    <cfRule type="expression" dxfId="2661" priority="13">
      <formula>J89&gt;0</formula>
    </cfRule>
    <cfRule type="expression" dxfId="2660" priority="14">
      <formula>J89&lt;0</formula>
    </cfRule>
  </conditionalFormatting>
  <conditionalFormatting sqref="K89:K102">
    <cfRule type="expression" dxfId="2659" priority="11">
      <formula>K89&gt;0</formula>
    </cfRule>
    <cfRule type="expression" dxfId="2658" priority="12">
      <formula>K89&lt;0</formula>
    </cfRule>
  </conditionalFormatting>
  <conditionalFormatting sqref="L89:L102">
    <cfRule type="expression" dxfId="2657" priority="9">
      <formula>L89&gt;0</formula>
    </cfRule>
    <cfRule type="expression" dxfId="2656" priority="10">
      <formula>L89&lt;0</formula>
    </cfRule>
  </conditionalFormatting>
  <conditionalFormatting sqref="F29 F25:F26">
    <cfRule type="expression" dxfId="2655" priority="7">
      <formula>F25&gt;0</formula>
    </cfRule>
    <cfRule type="expression" dxfId="2654" priority="8">
      <formula>F25&lt;0</formula>
    </cfRule>
  </conditionalFormatting>
  <conditionalFormatting sqref="H29 H25:H27">
    <cfRule type="expression" dxfId="2653" priority="5">
      <formula>H25&gt;0</formula>
    </cfRule>
    <cfRule type="expression" dxfId="2652" priority="6">
      <formula>H25&lt;0</formula>
    </cfRule>
  </conditionalFormatting>
  <conditionalFormatting sqref="F27:F28">
    <cfRule type="expression" dxfId="2651" priority="3">
      <formula>F27&gt;0</formula>
    </cfRule>
    <cfRule type="expression" dxfId="2650" priority="4">
      <formula>F27&lt;0</formula>
    </cfRule>
  </conditionalFormatting>
  <conditionalFormatting sqref="H28">
    <cfRule type="expression" dxfId="2649" priority="1">
      <formula>H28&gt;0</formula>
    </cfRule>
    <cfRule type="expression" dxfId="264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7" priority="35">
      <formula>F47&gt;0</formula>
    </cfRule>
    <cfRule type="expression" dxfId="2646" priority="36">
      <formula>F47&lt;0</formula>
    </cfRule>
  </conditionalFormatting>
  <conditionalFormatting sqref="Q7">
    <cfRule type="expression" dxfId="2645" priority="33">
      <formula>Q7&gt;0</formula>
    </cfRule>
    <cfRule type="expression" dxfId="2644" priority="34">
      <formula>Q7&lt;0</formula>
    </cfRule>
  </conditionalFormatting>
  <conditionalFormatting sqref="Q8">
    <cfRule type="expression" dxfId="2643" priority="31">
      <formula>Q8&gt;0</formula>
    </cfRule>
    <cfRule type="expression" dxfId="2642" priority="32">
      <formula>Q8&lt;0</formula>
    </cfRule>
  </conditionalFormatting>
  <conditionalFormatting sqref="F30:F46">
    <cfRule type="expression" dxfId="2641" priority="29">
      <formula>F30&gt;0</formula>
    </cfRule>
    <cfRule type="expression" dxfId="2640" priority="30">
      <formula>F30&lt;0</formula>
    </cfRule>
  </conditionalFormatting>
  <conditionalFormatting sqref="H30:H46">
    <cfRule type="expression" dxfId="2639" priority="27">
      <formula>H30&gt;0</formula>
    </cfRule>
    <cfRule type="expression" dxfId="2638" priority="28">
      <formula>H30&lt;0</formula>
    </cfRule>
  </conditionalFormatting>
  <conditionalFormatting sqref="Q10">
    <cfRule type="expression" dxfId="2637" priority="25">
      <formula>Q10&gt;0</formula>
    </cfRule>
    <cfRule type="expression" dxfId="2636" priority="26">
      <formula>Q10&lt;0</formula>
    </cfRule>
  </conditionalFormatting>
  <conditionalFormatting sqref="J25:J38">
    <cfRule type="expression" dxfId="2635" priority="23">
      <formula>J25&gt;0</formula>
    </cfRule>
    <cfRule type="expression" dxfId="2634" priority="24">
      <formula>J25&lt;0</formula>
    </cfRule>
  </conditionalFormatting>
  <conditionalFormatting sqref="K25:K38">
    <cfRule type="expression" dxfId="2633" priority="21">
      <formula>K25&gt;0</formula>
    </cfRule>
    <cfRule type="expression" dxfId="2632" priority="22">
      <formula>K25&lt;0</formula>
    </cfRule>
  </conditionalFormatting>
  <conditionalFormatting sqref="L25 L38">
    <cfRule type="expression" dxfId="2631" priority="19">
      <formula>L25&gt;0</formula>
    </cfRule>
    <cfRule type="expression" dxfId="2630" priority="20">
      <formula>L25&lt;0</formula>
    </cfRule>
  </conditionalFormatting>
  <conditionalFormatting sqref="F89:F110">
    <cfRule type="expression" dxfId="2629" priority="17">
      <formula>F89&gt;0</formula>
    </cfRule>
    <cfRule type="expression" dxfId="2628" priority="18">
      <formula>F89&lt;0</formula>
    </cfRule>
  </conditionalFormatting>
  <conditionalFormatting sqref="H89:H110">
    <cfRule type="expression" dxfId="2627" priority="15">
      <formula>H89&gt;0</formula>
    </cfRule>
    <cfRule type="expression" dxfId="2626" priority="16">
      <formula>H89&lt;0</formula>
    </cfRule>
  </conditionalFormatting>
  <conditionalFormatting sqref="J89:J102">
    <cfRule type="expression" dxfId="2625" priority="13">
      <formula>J89&gt;0</formula>
    </cfRule>
    <cfRule type="expression" dxfId="2624" priority="14">
      <formula>J89&lt;0</formula>
    </cfRule>
  </conditionalFormatting>
  <conditionalFormatting sqref="K89:K102">
    <cfRule type="expression" dxfId="2623" priority="11">
      <formula>K89&gt;0</formula>
    </cfRule>
    <cfRule type="expression" dxfId="2622" priority="12">
      <formula>K89&lt;0</formula>
    </cfRule>
  </conditionalFormatting>
  <conditionalFormatting sqref="L89:L102">
    <cfRule type="expression" dxfId="2621" priority="9">
      <formula>L89&gt;0</formula>
    </cfRule>
    <cfRule type="expression" dxfId="2620" priority="10">
      <formula>L89&lt;0</formula>
    </cfRule>
  </conditionalFormatting>
  <conditionalFormatting sqref="F29 F25:F26">
    <cfRule type="expression" dxfId="2619" priority="7">
      <formula>F25&gt;0</formula>
    </cfRule>
    <cfRule type="expression" dxfId="2618" priority="8">
      <formula>F25&lt;0</formula>
    </cfRule>
  </conditionalFormatting>
  <conditionalFormatting sqref="H29 H25:H27">
    <cfRule type="expression" dxfId="2617" priority="5">
      <formula>H25&gt;0</formula>
    </cfRule>
    <cfRule type="expression" dxfId="2616" priority="6">
      <formula>H25&lt;0</formula>
    </cfRule>
  </conditionalFormatting>
  <conditionalFormatting sqref="F27:F28">
    <cfRule type="expression" dxfId="2615" priority="3">
      <formula>F27&gt;0</formula>
    </cfRule>
    <cfRule type="expression" dxfId="2614" priority="4">
      <formula>F27&lt;0</formula>
    </cfRule>
  </conditionalFormatting>
  <conditionalFormatting sqref="H28">
    <cfRule type="expression" dxfId="2613" priority="1">
      <formula>H28&gt;0</formula>
    </cfRule>
    <cfRule type="expression" dxfId="26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tabSelected="1" zoomScaleNormal="100" workbookViewId="0">
      <pane ySplit="1" topLeftCell="A8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1800</v>
      </c>
      <c r="U2"/>
      <c r="V2" t="s">
        <v>1345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4.0691055555556277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15.9</v>
      </c>
      <c r="R4" s="424">
        <v>6.3E-3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28620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7324.3900000001295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35911.181000001496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21295.60999999987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2.9074926376120733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1.2578616352201259E-2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1343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25.238095238095237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19.398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19.239000000000001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19.079999999999998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18.920999999999999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18.762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18.602999999999998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18.443999999999999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18.285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18.125999999999998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17.966999999999999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17.808000000000003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17.649000000000001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17.490000000000002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17.331000000000003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17.172000000000001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17.013000000000002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16.854000000000003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16.695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16.536000000000001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16.377000000000002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16.218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16.059000000000001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15.9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15.741</v>
      </c>
      <c r="U47" s="744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15.582000000000001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15.423</v>
      </c>
      <c r="U49" s="777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15.263999999999999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15.105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14.946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14.787000000000001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14.628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14.469000000000001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14.31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14.151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13.992000000000001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13.833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13.673999999999999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13.515000000000001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1291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1300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1301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8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1306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1307</v>
      </c>
    </row>
    <row r="100" spans="1:22" ht="15" customHeight="1" x14ac:dyDescent="0.25">
      <c r="A100" s="886" t="s">
        <v>1281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8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8" si="69">C346*(E346-D346)</f>
        <v>21413.7</v>
      </c>
      <c r="G346" s="39">
        <f t="shared" ref="G346:G348" si="70">D346*C346</f>
        <v>7404.3</v>
      </c>
      <c r="H346" s="179">
        <f t="shared" ref="H346:H348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11" priority="221">
      <formula>F129&gt;0</formula>
    </cfRule>
    <cfRule type="expression" dxfId="2610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9" priority="214">
      <formula>F358&gt;0</formula>
    </cfRule>
    <cfRule type="expression" dxfId="2608" priority="215">
      <formula>F358&lt;0</formula>
    </cfRule>
  </conditionalFormatting>
  <conditionalFormatting sqref="H358:H364">
    <cfRule type="expression" dxfId="2607" priority="210">
      <formula>H358&gt;0</formula>
    </cfRule>
    <cfRule type="expression" dxfId="2606" priority="211">
      <formula>H358&lt;0</formula>
    </cfRule>
  </conditionalFormatting>
  <conditionalFormatting sqref="Q8">
    <cfRule type="expression" dxfId="2605" priority="196">
      <formula>Q8&gt;0</formula>
    </cfRule>
    <cfRule type="expression" dxfId="2604" priority="197">
      <formula>Q8&lt;0</formula>
    </cfRule>
  </conditionalFormatting>
  <conditionalFormatting sqref="Q7">
    <cfRule type="expression" dxfId="2603" priority="198">
      <formula>Q7&gt;0</formula>
    </cfRule>
    <cfRule type="expression" dxfId="2602" priority="199">
      <formula>Q7&lt;0</formula>
    </cfRule>
  </conditionalFormatting>
  <conditionalFormatting sqref="F466:F472">
    <cfRule type="expression" dxfId="2601" priority="170">
      <formula>F466&gt;0</formula>
    </cfRule>
    <cfRule type="expression" dxfId="2600" priority="171">
      <formula>F466&lt;0</formula>
    </cfRule>
  </conditionalFormatting>
  <conditionalFormatting sqref="F391:F409 H391:H409">
    <cfRule type="expression" dxfId="2599" priority="192">
      <formula>F391&gt;0</formula>
    </cfRule>
    <cfRule type="expression" dxfId="2598" priority="193">
      <formula>F391&lt;0</formula>
    </cfRule>
  </conditionalFormatting>
  <conditionalFormatting sqref="F384:F390">
    <cfRule type="expression" dxfId="2597" priority="190">
      <formula>F384&gt;0</formula>
    </cfRule>
    <cfRule type="expression" dxfId="2596" priority="191">
      <formula>F384&lt;0</formula>
    </cfRule>
  </conditionalFormatting>
  <conditionalFormatting sqref="H384:H390">
    <cfRule type="expression" dxfId="2595" priority="188">
      <formula>H384&gt;0</formula>
    </cfRule>
    <cfRule type="expression" dxfId="2594" priority="189">
      <formula>H384&lt;0</formula>
    </cfRule>
  </conditionalFormatting>
  <conditionalFormatting sqref="F417:F435 H417:H435">
    <cfRule type="expression" dxfId="2593" priority="186">
      <formula>F417&gt;0</formula>
    </cfRule>
    <cfRule type="expression" dxfId="2592" priority="187">
      <formula>F417&lt;0</formula>
    </cfRule>
  </conditionalFormatting>
  <conditionalFormatting sqref="F410:F416">
    <cfRule type="expression" dxfId="2591" priority="184">
      <formula>F410&gt;0</formula>
    </cfRule>
    <cfRule type="expression" dxfId="2590" priority="185">
      <formula>F410&lt;0</formula>
    </cfRule>
  </conditionalFormatting>
  <conditionalFormatting sqref="H410:H416">
    <cfRule type="expression" dxfId="2589" priority="182">
      <formula>H410&gt;0</formula>
    </cfRule>
    <cfRule type="expression" dxfId="2588" priority="183">
      <formula>H410&lt;0</formula>
    </cfRule>
  </conditionalFormatting>
  <conditionalFormatting sqref="F443:F460 H443:H460">
    <cfRule type="expression" dxfId="2587" priority="180">
      <formula>F443&gt;0</formula>
    </cfRule>
    <cfRule type="expression" dxfId="2586" priority="181">
      <formula>F443&lt;0</formula>
    </cfRule>
  </conditionalFormatting>
  <conditionalFormatting sqref="F436:F442">
    <cfRule type="expression" dxfId="2585" priority="178">
      <formula>F436&gt;0</formula>
    </cfRule>
    <cfRule type="expression" dxfId="2584" priority="179">
      <formula>F436&lt;0</formula>
    </cfRule>
  </conditionalFormatting>
  <conditionalFormatting sqref="H436:H442">
    <cfRule type="expression" dxfId="2583" priority="176">
      <formula>H436&gt;0</formula>
    </cfRule>
    <cfRule type="expression" dxfId="2582" priority="177">
      <formula>H436&lt;0</formula>
    </cfRule>
  </conditionalFormatting>
  <conditionalFormatting sqref="F461:F465 H461:H465">
    <cfRule type="expression" dxfId="2581" priority="174">
      <formula>F461&gt;0</formula>
    </cfRule>
    <cfRule type="expression" dxfId="2580" priority="175">
      <formula>F461&lt;0</formula>
    </cfRule>
  </conditionalFormatting>
  <conditionalFormatting sqref="F473:F488 H473:H488">
    <cfRule type="expression" dxfId="2579" priority="172">
      <formula>F473&gt;0</formula>
    </cfRule>
    <cfRule type="expression" dxfId="2578" priority="173">
      <formula>F473&lt;0</formula>
    </cfRule>
  </conditionalFormatting>
  <conditionalFormatting sqref="H466:H472">
    <cfRule type="expression" dxfId="2577" priority="168">
      <formula>H466&gt;0</formula>
    </cfRule>
    <cfRule type="expression" dxfId="2576" priority="169">
      <formula>H466&lt;0</formula>
    </cfRule>
  </conditionalFormatting>
  <conditionalFormatting sqref="F489 H489">
    <cfRule type="expression" dxfId="2575" priority="166">
      <formula>F489&gt;0</formula>
    </cfRule>
    <cfRule type="expression" dxfId="2574" priority="167">
      <formula>F489&lt;0</formula>
    </cfRule>
  </conditionalFormatting>
  <conditionalFormatting sqref="F490:F494 H490:H494">
    <cfRule type="expression" dxfId="2573" priority="164">
      <formula>F490&gt;0</formula>
    </cfRule>
    <cfRule type="expression" dxfId="2572" priority="165">
      <formula>F490&lt;0</formula>
    </cfRule>
  </conditionalFormatting>
  <conditionalFormatting sqref="F502:F517 H502:H517">
    <cfRule type="expression" dxfId="2571" priority="162">
      <formula>F502&gt;0</formula>
    </cfRule>
    <cfRule type="expression" dxfId="2570" priority="163">
      <formula>F502&lt;0</formula>
    </cfRule>
  </conditionalFormatting>
  <conditionalFormatting sqref="F495:F501">
    <cfRule type="expression" dxfId="2569" priority="160">
      <formula>F495&gt;0</formula>
    </cfRule>
    <cfRule type="expression" dxfId="2568" priority="161">
      <formula>F495&lt;0</formula>
    </cfRule>
  </conditionalFormatting>
  <conditionalFormatting sqref="H495:H501">
    <cfRule type="expression" dxfId="2567" priority="158">
      <formula>H495&gt;0</formula>
    </cfRule>
    <cfRule type="expression" dxfId="2566" priority="159">
      <formula>H495&lt;0</formula>
    </cfRule>
  </conditionalFormatting>
  <conditionalFormatting sqref="F519:F524 H519:H524">
    <cfRule type="expression" dxfId="2565" priority="156">
      <formula>F519&gt;0</formula>
    </cfRule>
    <cfRule type="expression" dxfId="2564" priority="157">
      <formula>F519&lt;0</formula>
    </cfRule>
  </conditionalFormatting>
  <conditionalFormatting sqref="F525 H525">
    <cfRule type="expression" dxfId="2563" priority="154">
      <formula>F525&gt;0</formula>
    </cfRule>
    <cfRule type="expression" dxfId="2562" priority="155">
      <formula>F525&lt;0</formula>
    </cfRule>
  </conditionalFormatting>
  <conditionalFormatting sqref="F526:F530 H526:H530">
    <cfRule type="expression" dxfId="2561" priority="152">
      <formula>F526&gt;0</formula>
    </cfRule>
    <cfRule type="expression" dxfId="2560" priority="153">
      <formula>F526&lt;0</formula>
    </cfRule>
  </conditionalFormatting>
  <conditionalFormatting sqref="F538:F553 H538:H553">
    <cfRule type="expression" dxfId="2559" priority="150">
      <formula>F538&gt;0</formula>
    </cfRule>
    <cfRule type="expression" dxfId="2558" priority="151">
      <formula>F538&lt;0</formula>
    </cfRule>
  </conditionalFormatting>
  <conditionalFormatting sqref="F531:F537">
    <cfRule type="expression" dxfId="2557" priority="148">
      <formula>F531&gt;0</formula>
    </cfRule>
    <cfRule type="expression" dxfId="2556" priority="149">
      <formula>F531&lt;0</formula>
    </cfRule>
  </conditionalFormatting>
  <conditionalFormatting sqref="H531:H537">
    <cfRule type="expression" dxfId="2555" priority="146">
      <formula>H531&gt;0</formula>
    </cfRule>
    <cfRule type="expression" dxfId="2554" priority="147">
      <formula>H531&lt;0</formula>
    </cfRule>
  </conditionalFormatting>
  <conditionalFormatting sqref="F554:F559 H554:H559">
    <cfRule type="expression" dxfId="2553" priority="144">
      <formula>F554&gt;0</formula>
    </cfRule>
    <cfRule type="expression" dxfId="2552" priority="145">
      <formula>F554&lt;0</formula>
    </cfRule>
  </conditionalFormatting>
  <conditionalFormatting sqref="F560 H560">
    <cfRule type="expression" dxfId="2551" priority="142">
      <formula>F560&gt;0</formula>
    </cfRule>
    <cfRule type="expression" dxfId="2550" priority="143">
      <formula>F560&lt;0</formula>
    </cfRule>
  </conditionalFormatting>
  <conditionalFormatting sqref="F561:F565 H561:H565">
    <cfRule type="expression" dxfId="2549" priority="140">
      <formula>F561&gt;0</formula>
    </cfRule>
    <cfRule type="expression" dxfId="2548" priority="141">
      <formula>F561&lt;0</formula>
    </cfRule>
  </conditionalFormatting>
  <conditionalFormatting sqref="F573:F588 H573:H588">
    <cfRule type="expression" dxfId="2547" priority="138">
      <formula>F573&gt;0</formula>
    </cfRule>
    <cfRule type="expression" dxfId="2546" priority="139">
      <formula>F573&lt;0</formula>
    </cfRule>
  </conditionalFormatting>
  <conditionalFormatting sqref="F566:F572">
    <cfRule type="expression" dxfId="2545" priority="136">
      <formula>F566&gt;0</formula>
    </cfRule>
    <cfRule type="expression" dxfId="2544" priority="137">
      <formula>F566&lt;0</formula>
    </cfRule>
  </conditionalFormatting>
  <conditionalFormatting sqref="H566:H572">
    <cfRule type="expression" dxfId="2543" priority="134">
      <formula>H566&gt;0</formula>
    </cfRule>
    <cfRule type="expression" dxfId="2542" priority="135">
      <formula>H566&lt;0</formula>
    </cfRule>
  </conditionalFormatting>
  <conditionalFormatting sqref="M611">
    <cfRule type="expression" dxfId="2541" priority="132">
      <formula>M611&gt;0</formula>
    </cfRule>
    <cfRule type="expression" dxfId="2540" priority="133">
      <formula>M611&lt;0</formula>
    </cfRule>
  </conditionalFormatting>
  <conditionalFormatting sqref="F135:F146">
    <cfRule type="expression" dxfId="2539" priority="128">
      <formula>F135&gt;0</formula>
    </cfRule>
    <cfRule type="expression" dxfId="2538" priority="129">
      <formula>F135&lt;0</formula>
    </cfRule>
  </conditionalFormatting>
  <conditionalFormatting sqref="H135:H146">
    <cfRule type="expression" dxfId="2537" priority="126">
      <formula>H135&gt;0</formula>
    </cfRule>
    <cfRule type="expression" dxfId="2536" priority="127">
      <formula>H135&lt;0</formula>
    </cfRule>
  </conditionalFormatting>
  <conditionalFormatting sqref="F129:F134 H129:H134">
    <cfRule type="expression" dxfId="2535" priority="124">
      <formula>F129&gt;0</formula>
    </cfRule>
    <cfRule type="expression" dxfId="2534" priority="125">
      <formula>F129&lt;0</formula>
    </cfRule>
  </conditionalFormatting>
  <conditionalFormatting sqref="J131">
    <cfRule type="expression" dxfId="2533" priority="122">
      <formula>J131&gt;0</formula>
    </cfRule>
    <cfRule type="expression" dxfId="2532" priority="123">
      <formula>J131&lt;0</formula>
    </cfRule>
  </conditionalFormatting>
  <conditionalFormatting sqref="J132:J138">
    <cfRule type="expression" dxfId="2531" priority="120">
      <formula>J132&gt;0</formula>
    </cfRule>
    <cfRule type="expression" dxfId="2530" priority="121">
      <formula>J132&lt;0</formula>
    </cfRule>
  </conditionalFormatting>
  <conditionalFormatting sqref="L131:L213 L220 L222">
    <cfRule type="expression" dxfId="2529" priority="116">
      <formula>L131&gt;0</formula>
    </cfRule>
    <cfRule type="expression" dxfId="2528" priority="117">
      <formula>L131&lt;0</formula>
    </cfRule>
  </conditionalFormatting>
  <conditionalFormatting sqref="Q10">
    <cfRule type="expression" dxfId="2527" priority="114">
      <formula>Q10&gt;0</formula>
    </cfRule>
    <cfRule type="expression" dxfId="2526" priority="115">
      <formula>Q10&lt;0</formula>
    </cfRule>
  </conditionalFormatting>
  <conditionalFormatting sqref="H242:H244 F242:F244">
    <cfRule type="expression" dxfId="2525" priority="111">
      <formula>F242&gt;0</formula>
    </cfRule>
    <cfRule type="expression" dxfId="2524" priority="112">
      <formula>F242&lt;0</formula>
    </cfRule>
  </conditionalFormatting>
  <conditionalFormatting sqref="H238:H240 F238:F240">
    <cfRule type="expression" dxfId="2523" priority="109">
      <formula>F238&gt;0</formula>
    </cfRule>
    <cfRule type="expression" dxfId="2522" priority="110">
      <formula>F238&lt;0</formula>
    </cfRule>
  </conditionalFormatting>
  <conditionalFormatting sqref="H237 F237">
    <cfRule type="expression" dxfId="2521" priority="107">
      <formula>F237&gt;0</formula>
    </cfRule>
    <cfRule type="expression" dxfId="2520" priority="108">
      <formula>F237&lt;0</formula>
    </cfRule>
  </conditionalFormatting>
  <conditionalFormatting sqref="H241 F241">
    <cfRule type="expression" dxfId="2519" priority="105">
      <formula>F241&gt;0</formula>
    </cfRule>
    <cfRule type="expression" dxfId="2518" priority="106">
      <formula>F241&lt;0</formula>
    </cfRule>
  </conditionalFormatting>
  <conditionalFormatting sqref="H247:H250 F247:F250">
    <cfRule type="expression" dxfId="2517" priority="101">
      <formula>F247&gt;0</formula>
    </cfRule>
    <cfRule type="expression" dxfId="2516" priority="102">
      <formula>F247&lt;0</formula>
    </cfRule>
  </conditionalFormatting>
  <conditionalFormatting sqref="H245:H246 F245:F246">
    <cfRule type="expression" dxfId="2515" priority="99">
      <formula>F245&gt;0</formula>
    </cfRule>
    <cfRule type="expression" dxfId="2514" priority="100">
      <formula>F245&lt;0</formula>
    </cfRule>
  </conditionalFormatting>
  <conditionalFormatting sqref="H272 F272">
    <cfRule type="expression" dxfId="2513" priority="97">
      <formula>F272&gt;0</formula>
    </cfRule>
    <cfRule type="expression" dxfId="2512" priority="98">
      <formula>F272&lt;0</formula>
    </cfRule>
  </conditionalFormatting>
  <conditionalFormatting sqref="H253:H255 F253:F255">
    <cfRule type="expression" dxfId="2511" priority="95">
      <formula>F253&gt;0</formula>
    </cfRule>
    <cfRule type="expression" dxfId="2510" priority="96">
      <formula>F253&lt;0</formula>
    </cfRule>
  </conditionalFormatting>
  <conditionalFormatting sqref="H251:H252 F251:F252">
    <cfRule type="expression" dxfId="2509" priority="93">
      <formula>F251&gt;0</formula>
    </cfRule>
    <cfRule type="expression" dxfId="2508" priority="94">
      <formula>F251&lt;0</formula>
    </cfRule>
  </conditionalFormatting>
  <conditionalFormatting sqref="H265:H267 F265:F267">
    <cfRule type="expression" dxfId="2507" priority="91">
      <formula>F265&gt;0</formula>
    </cfRule>
    <cfRule type="expression" dxfId="2506" priority="92">
      <formula>F265&lt;0</formula>
    </cfRule>
  </conditionalFormatting>
  <conditionalFormatting sqref="H264 F264">
    <cfRule type="expression" dxfId="2505" priority="89">
      <formula>F264&gt;0</formula>
    </cfRule>
    <cfRule type="expression" dxfId="2504" priority="90">
      <formula>F264&lt;0</formula>
    </cfRule>
  </conditionalFormatting>
  <conditionalFormatting sqref="H261:H263 F261:F263">
    <cfRule type="expression" dxfId="2503" priority="87">
      <formula>F261&gt;0</formula>
    </cfRule>
    <cfRule type="expression" dxfId="2502" priority="88">
      <formula>F261&lt;0</formula>
    </cfRule>
  </conditionalFormatting>
  <conditionalFormatting sqref="H260 F260">
    <cfRule type="expression" dxfId="2501" priority="85">
      <formula>F260&gt;0</formula>
    </cfRule>
    <cfRule type="expression" dxfId="2500" priority="86">
      <formula>F260&lt;0</formula>
    </cfRule>
  </conditionalFormatting>
  <conditionalFormatting sqref="H257:H259 F257:F259">
    <cfRule type="expression" dxfId="2499" priority="83">
      <formula>F257&gt;0</formula>
    </cfRule>
    <cfRule type="expression" dxfId="2498" priority="84">
      <formula>F257&lt;0</formula>
    </cfRule>
  </conditionalFormatting>
  <conditionalFormatting sqref="H256 F256">
    <cfRule type="expression" dxfId="2497" priority="81">
      <formula>F256&gt;0</formula>
    </cfRule>
    <cfRule type="expression" dxfId="2496" priority="82">
      <formula>F256&lt;0</formula>
    </cfRule>
  </conditionalFormatting>
  <conditionalFormatting sqref="H269:H271 F269:F271">
    <cfRule type="expression" dxfId="2495" priority="79">
      <formula>F269&gt;0</formula>
    </cfRule>
    <cfRule type="expression" dxfId="2494" priority="80">
      <formula>F269&lt;0</formula>
    </cfRule>
  </conditionalFormatting>
  <conditionalFormatting sqref="H268 F268">
    <cfRule type="expression" dxfId="2493" priority="77">
      <formula>F268&gt;0</formula>
    </cfRule>
    <cfRule type="expression" dxfId="2492" priority="78">
      <formula>F268&lt;0</formula>
    </cfRule>
  </conditionalFormatting>
  <conditionalFormatting sqref="H276 F276">
    <cfRule type="expression" dxfId="2491" priority="73">
      <formula>F276&gt;0</formula>
    </cfRule>
    <cfRule type="expression" dxfId="2490" priority="74">
      <formula>F276&lt;0</formula>
    </cfRule>
  </conditionalFormatting>
  <conditionalFormatting sqref="H273:H275 F273:F275">
    <cfRule type="expression" dxfId="2489" priority="71">
      <formula>F273&gt;0</formula>
    </cfRule>
    <cfRule type="expression" dxfId="2488" priority="72">
      <formula>F273&lt;0</formula>
    </cfRule>
  </conditionalFormatting>
  <conditionalFormatting sqref="H287:H288 F287:F288">
    <cfRule type="expression" dxfId="2487" priority="69">
      <formula>F287&gt;0</formula>
    </cfRule>
    <cfRule type="expression" dxfId="2486" priority="70">
      <formula>F287&lt;0</formula>
    </cfRule>
  </conditionalFormatting>
  <conditionalFormatting sqref="H283:H286 F283:F286">
    <cfRule type="expression" dxfId="2485" priority="65">
      <formula>F283&gt;0</formula>
    </cfRule>
    <cfRule type="expression" dxfId="2484" priority="66">
      <formula>F283&lt;0</formula>
    </cfRule>
  </conditionalFormatting>
  <conditionalFormatting sqref="H281:H282 F281:F282">
    <cfRule type="expression" dxfId="2483" priority="63">
      <formula>F281&gt;0</formula>
    </cfRule>
    <cfRule type="expression" dxfId="2482" priority="64">
      <formula>F281&lt;0</formula>
    </cfRule>
  </conditionalFormatting>
  <conditionalFormatting sqref="H277:H280 F277:F280">
    <cfRule type="expression" dxfId="2481" priority="59">
      <formula>F277&gt;0</formula>
    </cfRule>
    <cfRule type="expression" dxfId="2480" priority="60">
      <formula>F277&lt;0</formula>
    </cfRule>
  </conditionalFormatting>
  <conditionalFormatting sqref="F296:F299 H296:H299">
    <cfRule type="expression" dxfId="2479" priority="57">
      <formula>F296&gt;0</formula>
    </cfRule>
    <cfRule type="expression" dxfId="2478" priority="58">
      <formula>F296&lt;0</formula>
    </cfRule>
  </conditionalFormatting>
  <conditionalFormatting sqref="F294:F295 H294:H295">
    <cfRule type="expression" dxfId="2477" priority="55">
      <formula>F294&gt;0</formula>
    </cfRule>
    <cfRule type="expression" dxfId="2476" priority="56">
      <formula>F294&lt;0</formula>
    </cfRule>
  </conditionalFormatting>
  <conditionalFormatting sqref="F300:F302 H300:H302 K300:K303">
    <cfRule type="expression" dxfId="2475" priority="49">
      <formula>F300&gt;0</formula>
    </cfRule>
    <cfRule type="expression" dxfId="2474" priority="50">
      <formula>F300&lt;0</formula>
    </cfRule>
  </conditionalFormatting>
  <conditionalFormatting sqref="H307:H309 F307:F309 K307:K310">
    <cfRule type="expression" dxfId="2473" priority="45">
      <formula>F307&gt;0</formula>
    </cfRule>
    <cfRule type="expression" dxfId="2472" priority="46">
      <formula>F307&lt;0</formula>
    </cfRule>
  </conditionalFormatting>
  <conditionalFormatting sqref="H310:H313 F310:F313 K311:K313">
    <cfRule type="expression" dxfId="2471" priority="43">
      <formula>F310&gt;0</formula>
    </cfRule>
    <cfRule type="expression" dxfId="2470" priority="44">
      <formula>F310&lt;0</formula>
    </cfRule>
  </conditionalFormatting>
  <conditionalFormatting sqref="H314:H315 F314:F315 K314:K315">
    <cfRule type="expression" dxfId="2469" priority="41">
      <formula>F314&gt;0</formula>
    </cfRule>
    <cfRule type="expression" dxfId="2468" priority="42">
      <formula>F314&lt;0</formula>
    </cfRule>
  </conditionalFormatting>
  <conditionalFormatting sqref="K331 F331 H331">
    <cfRule type="expression" dxfId="2467" priority="39">
      <formula>F331&gt;0</formula>
    </cfRule>
    <cfRule type="expression" dxfId="2466" priority="40">
      <formula>F331&lt;0</formula>
    </cfRule>
  </conditionalFormatting>
  <conditionalFormatting sqref="K319:K321 F319:F321 H319:H321">
    <cfRule type="expression" dxfId="2465" priority="37">
      <formula>F319&gt;0</formula>
    </cfRule>
    <cfRule type="expression" dxfId="2464" priority="38">
      <formula>F319&lt;0</formula>
    </cfRule>
  </conditionalFormatting>
  <conditionalFormatting sqref="F323:F325 H323:H325 K323:K325">
    <cfRule type="expression" dxfId="2463" priority="33">
      <formula>F323&gt;0</formula>
    </cfRule>
    <cfRule type="expression" dxfId="2462" priority="34">
      <formula>F323&lt;0</formula>
    </cfRule>
  </conditionalFormatting>
  <conditionalFormatting sqref="K322 F322 H322">
    <cfRule type="expression" dxfId="2461" priority="31">
      <formula>F322&gt;0</formula>
    </cfRule>
    <cfRule type="expression" dxfId="2460" priority="32">
      <formula>F322&lt;0</formula>
    </cfRule>
  </conditionalFormatting>
  <conditionalFormatting sqref="K326:K327 F326:F327 H326:H327">
    <cfRule type="expression" dxfId="2459" priority="29">
      <formula>F326&gt;0</formula>
    </cfRule>
    <cfRule type="expression" dxfId="2458" priority="30">
      <formula>F326&lt;0</formula>
    </cfRule>
  </conditionalFormatting>
  <conditionalFormatting sqref="K328:K330 F328:F330 H328:H330">
    <cfRule type="expression" dxfId="2457" priority="23">
      <formula>F328&gt;0</formula>
    </cfRule>
    <cfRule type="expression" dxfId="2456" priority="24">
      <formula>F328&lt;0</formula>
    </cfRule>
  </conditionalFormatting>
  <conditionalFormatting sqref="F336:F338 H336:H338">
    <cfRule type="expression" dxfId="2455" priority="21">
      <formula>F336&gt;0</formula>
    </cfRule>
    <cfRule type="expression" dxfId="2454" priority="22">
      <formula>F336&lt;0</formula>
    </cfRule>
  </conditionalFormatting>
  <conditionalFormatting sqref="F335 H335">
    <cfRule type="expression" dxfId="2453" priority="19">
      <formula>F335&gt;0</formula>
    </cfRule>
    <cfRule type="expression" dxfId="2452" priority="20">
      <formula>F335&lt;0</formula>
    </cfRule>
  </conditionalFormatting>
  <conditionalFormatting sqref="F332:F334 H332:H334 K332:K338">
    <cfRule type="expression" dxfId="2451" priority="17">
      <formula>F332&gt;0</formula>
    </cfRule>
    <cfRule type="expression" dxfId="2450" priority="18">
      <formula>F332&lt;0</formula>
    </cfRule>
  </conditionalFormatting>
  <conditionalFormatting sqref="K339 F339 H339">
    <cfRule type="expression" dxfId="2449" priority="15">
      <formula>F339&gt;0</formula>
    </cfRule>
    <cfRule type="expression" dxfId="2448" priority="16">
      <formula>F339&lt;0</formula>
    </cfRule>
  </conditionalFormatting>
  <conditionalFormatting sqref="K340:K342 F340:F342 H340:H342">
    <cfRule type="expression" dxfId="2447" priority="13">
      <formula>F340&gt;0</formula>
    </cfRule>
    <cfRule type="expression" dxfId="2446" priority="14">
      <formula>F340&lt;0</formula>
    </cfRule>
  </conditionalFormatting>
  <conditionalFormatting sqref="K347 F347 H347">
    <cfRule type="expression" dxfId="2445" priority="11">
      <formula>F347&gt;0</formula>
    </cfRule>
    <cfRule type="expression" dxfId="2444" priority="12">
      <formula>F347&lt;0</formula>
    </cfRule>
  </conditionalFormatting>
  <conditionalFormatting sqref="F344:F346 H344:H346 K344:K346">
    <cfRule type="expression" dxfId="2443" priority="9">
      <formula>F344&gt;0</formula>
    </cfRule>
    <cfRule type="expression" dxfId="2442" priority="10">
      <formula>F344&lt;0</formula>
    </cfRule>
  </conditionalFormatting>
  <conditionalFormatting sqref="K343 F343 H343">
    <cfRule type="expression" dxfId="2441" priority="7">
      <formula>F343&gt;0</formula>
    </cfRule>
    <cfRule type="expression" dxfId="2440" priority="8">
      <formula>F343&lt;0</formula>
    </cfRule>
  </conditionalFormatting>
  <conditionalFormatting sqref="K352:K353 F352:F353 H352:H353">
    <cfRule type="expression" dxfId="2439" priority="5">
      <formula>F352&gt;0</formula>
    </cfRule>
    <cfRule type="expression" dxfId="2438" priority="6">
      <formula>F352&lt;0</formula>
    </cfRule>
  </conditionalFormatting>
  <conditionalFormatting sqref="K350:K351 F350:F351 H350:H351">
    <cfRule type="expression" dxfId="2437" priority="3">
      <formula>F350&gt;0</formula>
    </cfRule>
    <cfRule type="expression" dxfId="2436" priority="4">
      <formula>F350&lt;0</formula>
    </cfRule>
  </conditionalFormatting>
  <conditionalFormatting sqref="K348:K349 F348:F349 H348:H349">
    <cfRule type="expression" dxfId="2435" priority="1">
      <formula>F348&gt;0</formula>
    </cfRule>
    <cfRule type="expression" dxfId="2434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397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1356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3" priority="27">
      <formula>Q7&gt;0</formula>
    </cfRule>
    <cfRule type="expression" dxfId="2432" priority="28">
      <formula>Q7&lt;0</formula>
    </cfRule>
  </conditionalFormatting>
  <conditionalFormatting sqref="Q8">
    <cfRule type="expression" dxfId="2431" priority="25">
      <formula>Q8&gt;0</formula>
    </cfRule>
    <cfRule type="expression" dxfId="2430" priority="26">
      <formula>Q8&lt;0</formula>
    </cfRule>
  </conditionalFormatting>
  <conditionalFormatting sqref="F25:F30 F34:F64">
    <cfRule type="expression" dxfId="2429" priority="23">
      <formula>F25&gt;0</formula>
    </cfRule>
    <cfRule type="expression" dxfId="2428" priority="24">
      <formula>F25&lt;0</formula>
    </cfRule>
  </conditionalFormatting>
  <conditionalFormatting sqref="H25:H30 H34:H64">
    <cfRule type="expression" dxfId="2427" priority="21">
      <formula>H25&gt;0</formula>
    </cfRule>
    <cfRule type="expression" dxfId="2426" priority="22">
      <formula>H25&lt;0</formula>
    </cfRule>
  </conditionalFormatting>
  <conditionalFormatting sqref="F89:F110">
    <cfRule type="expression" dxfId="2425" priority="19">
      <formula>F89&gt;0</formula>
    </cfRule>
    <cfRule type="expression" dxfId="2424" priority="20">
      <formula>F89&lt;0</formula>
    </cfRule>
  </conditionalFormatting>
  <conditionalFormatting sqref="H89:H110">
    <cfRule type="expression" dxfId="2423" priority="17">
      <formula>H89&gt;0</formula>
    </cfRule>
    <cfRule type="expression" dxfId="2422" priority="18">
      <formula>H89&lt;0</formula>
    </cfRule>
  </conditionalFormatting>
  <conditionalFormatting sqref="Q10">
    <cfRule type="expression" dxfId="2421" priority="15">
      <formula>Q10&gt;0</formula>
    </cfRule>
    <cfRule type="expression" dxfId="2420" priority="16">
      <formula>Q10&lt;0</formula>
    </cfRule>
  </conditionalFormatting>
  <conditionalFormatting sqref="J25:J38">
    <cfRule type="expression" dxfId="2419" priority="13">
      <formula>J25&gt;0</formula>
    </cfRule>
    <cfRule type="expression" dxfId="2418" priority="14">
      <formula>J25&lt;0</formula>
    </cfRule>
  </conditionalFormatting>
  <conditionalFormatting sqref="K25:K38">
    <cfRule type="expression" dxfId="2417" priority="11">
      <formula>K25&gt;0</formula>
    </cfRule>
    <cfRule type="expression" dxfId="2416" priority="12">
      <formula>K25&lt;0</formula>
    </cfRule>
  </conditionalFormatting>
  <conditionalFormatting sqref="L25:L38">
    <cfRule type="expression" dxfId="2415" priority="9">
      <formula>L25&gt;0</formula>
    </cfRule>
    <cfRule type="expression" dxfId="2414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3" priority="7">
      <formula>F31&gt;0</formula>
    </cfRule>
    <cfRule type="expression" dxfId="2412" priority="8">
      <formula>F31&lt;0</formula>
    </cfRule>
  </conditionalFormatting>
  <conditionalFormatting sqref="H31:H33">
    <cfRule type="expression" dxfId="2411" priority="5">
      <formula>H31&gt;0</formula>
    </cfRule>
    <cfRule type="expression" dxfId="2410" priority="6">
      <formula>H31&lt;0</formula>
    </cfRule>
  </conditionalFormatting>
  <conditionalFormatting sqref="J61">
    <cfRule type="expression" dxfId="2409" priority="3">
      <formula>J61&gt;0</formula>
    </cfRule>
    <cfRule type="expression" dxfId="2408" priority="4">
      <formula>J61&lt;0</formula>
    </cfRule>
  </conditionalFormatting>
  <conditionalFormatting sqref="J62">
    <cfRule type="expression" dxfId="2407" priority="1">
      <formula>J62&gt;0</formula>
    </cfRule>
    <cfRule type="expression" dxfId="2406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41.41</v>
      </c>
      <c r="R4" s="425">
        <v>2.0199999999999999E-2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6211.4999999999991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-752.16000000000076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-752.16000000000076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-0.1080121660161468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8.4520647186669892E-3</v>
      </c>
      <c r="R11">
        <v>8.7499999999999994E-2</v>
      </c>
    </row>
    <row r="12" spans="1:21" x14ac:dyDescent="0.25">
      <c r="H12" s="70"/>
      <c r="O12" s="11" t="s">
        <v>82</v>
      </c>
      <c r="Q12" s="1" t="s">
        <v>1373</v>
      </c>
    </row>
    <row r="13" spans="1:21" x14ac:dyDescent="0.25">
      <c r="H13" s="70"/>
      <c r="O13" s="11" t="s">
        <v>947</v>
      </c>
      <c r="Q13" s="2">
        <f>Q4/2.075</f>
        <v>19.956626506024094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45.551000000000002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45.136899999999997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44.722799999999999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44.308700000000002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43.894599999999997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43.480499999999999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43.066399999999994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42.652299999999997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42.238199999999999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41.824099999999994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41.41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40.995899999999999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40.581799999999994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40.167699999999996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39.753599999999999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39.339499999999994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38.925399999999996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38.511299999999999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38.097200000000001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37.683099999999996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37.268999999999998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05" priority="37">
      <formula>F51&gt;0</formula>
    </cfRule>
    <cfRule type="expression" dxfId="2404" priority="38">
      <formula>F51&lt;0</formula>
    </cfRule>
  </conditionalFormatting>
  <conditionalFormatting sqref="Q7">
    <cfRule type="expression" dxfId="2403" priority="35">
      <formula>Q7&gt;0</formula>
    </cfRule>
    <cfRule type="expression" dxfId="2402" priority="36">
      <formula>Q7&lt;0</formula>
    </cfRule>
  </conditionalFormatting>
  <conditionalFormatting sqref="Q8">
    <cfRule type="expression" dxfId="2401" priority="33">
      <formula>Q8&gt;0</formula>
    </cfRule>
    <cfRule type="expression" dxfId="2400" priority="34">
      <formula>Q8&lt;0</formula>
    </cfRule>
  </conditionalFormatting>
  <conditionalFormatting sqref="F31:F49">
    <cfRule type="expression" dxfId="2399" priority="31">
      <formula>F31&gt;0</formula>
    </cfRule>
    <cfRule type="expression" dxfId="2398" priority="32">
      <formula>F31&lt;0</formula>
    </cfRule>
  </conditionalFormatting>
  <conditionalFormatting sqref="H31:H49">
    <cfRule type="expression" dxfId="2397" priority="29">
      <formula>H31&gt;0</formula>
    </cfRule>
    <cfRule type="expression" dxfId="2396" priority="30">
      <formula>H31&lt;0</formula>
    </cfRule>
  </conditionalFormatting>
  <conditionalFormatting sqref="Q10">
    <cfRule type="expression" dxfId="2395" priority="27">
      <formula>Q10&gt;0</formula>
    </cfRule>
    <cfRule type="expression" dxfId="2394" priority="28">
      <formula>Q10&lt;0</formula>
    </cfRule>
  </conditionalFormatting>
  <conditionalFormatting sqref="J25:J38">
    <cfRule type="expression" dxfId="2393" priority="25">
      <formula>J25&gt;0</formula>
    </cfRule>
    <cfRule type="expression" dxfId="2392" priority="26">
      <formula>J25&lt;0</formula>
    </cfRule>
  </conditionalFormatting>
  <conditionalFormatting sqref="K38">
    <cfRule type="expression" dxfId="2391" priority="23">
      <formula>K38&gt;0</formula>
    </cfRule>
    <cfRule type="expression" dxfId="2390" priority="24">
      <formula>K38&lt;0</formula>
    </cfRule>
  </conditionalFormatting>
  <conditionalFormatting sqref="L25:L38">
    <cfRule type="expression" dxfId="2389" priority="21">
      <formula>L25&gt;0</formula>
    </cfRule>
    <cfRule type="expression" dxfId="2388" priority="22">
      <formula>L25&lt;0</formula>
    </cfRule>
  </conditionalFormatting>
  <conditionalFormatting sqref="F95:F116">
    <cfRule type="expression" dxfId="2387" priority="19">
      <formula>F95&gt;0</formula>
    </cfRule>
    <cfRule type="expression" dxfId="2386" priority="20">
      <formula>F95&lt;0</formula>
    </cfRule>
  </conditionalFormatting>
  <conditionalFormatting sqref="H95:H116">
    <cfRule type="expression" dxfId="2385" priority="17">
      <formula>H95&gt;0</formula>
    </cfRule>
    <cfRule type="expression" dxfId="2384" priority="18">
      <formula>H95&lt;0</formula>
    </cfRule>
  </conditionalFormatting>
  <conditionalFormatting sqref="J95:J108">
    <cfRule type="expression" dxfId="2383" priority="15">
      <formula>J95&gt;0</formula>
    </cfRule>
    <cfRule type="expression" dxfId="2382" priority="16">
      <formula>J95&lt;0</formula>
    </cfRule>
  </conditionalFormatting>
  <conditionalFormatting sqref="K95:K108">
    <cfRule type="expression" dxfId="2381" priority="13">
      <formula>K95&gt;0</formula>
    </cfRule>
    <cfRule type="expression" dxfId="2380" priority="14">
      <formula>K95&lt;0</formula>
    </cfRule>
  </conditionalFormatting>
  <conditionalFormatting sqref="L95:L108">
    <cfRule type="expression" dxfId="2379" priority="11">
      <formula>L95&gt;0</formula>
    </cfRule>
    <cfRule type="expression" dxfId="2378" priority="12">
      <formula>L95&lt;0</formula>
    </cfRule>
  </conditionalFormatting>
  <conditionalFormatting sqref="F25:F30">
    <cfRule type="expression" dxfId="2377" priority="9">
      <formula>F25&gt;0</formula>
    </cfRule>
    <cfRule type="expression" dxfId="2376" priority="10">
      <formula>F25&lt;0</formula>
    </cfRule>
  </conditionalFormatting>
  <conditionalFormatting sqref="H25:H30">
    <cfRule type="expression" dxfId="2375" priority="7">
      <formula>H25&gt;0</formula>
    </cfRule>
    <cfRule type="expression" dxfId="2374" priority="8">
      <formula>H25&lt;0</formula>
    </cfRule>
  </conditionalFormatting>
  <conditionalFormatting sqref="F50">
    <cfRule type="expression" dxfId="2373" priority="5">
      <formula>F50&gt;0</formula>
    </cfRule>
    <cfRule type="expression" dxfId="2372" priority="6">
      <formula>F50&lt;0</formula>
    </cfRule>
  </conditionalFormatting>
  <conditionalFormatting sqref="H50">
    <cfRule type="expression" dxfId="2371" priority="3">
      <formula>H50&gt;0</formula>
    </cfRule>
    <cfRule type="expression" dxfId="2370" priority="4">
      <formula>H50&lt;0</formula>
    </cfRule>
  </conditionalFormatting>
  <conditionalFormatting sqref="H62:H63 F62:F63">
    <cfRule type="expression" dxfId="2369" priority="1">
      <formula>F62&gt;0</formula>
    </cfRule>
    <cfRule type="expression" dxfId="2368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82.979900000000001</v>
      </c>
      <c r="R4" s="425">
        <v>1.34E-2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4978.7939999999999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-502.20600000000013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-502.20600000000013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-9.1626710454296684E-2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2.1692000110870222E-2</v>
      </c>
      <c r="R11">
        <v>1.8</v>
      </c>
    </row>
    <row r="12" spans="1:21" x14ac:dyDescent="0.25">
      <c r="H12" s="70"/>
      <c r="O12" s="11" t="s">
        <v>921</v>
      </c>
      <c r="Q12" s="1" t="s">
        <v>1364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91.277890000000014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90.448091000000005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89.618292000000011</v>
      </c>
    </row>
    <row r="20" spans="1:16" x14ac:dyDescent="0.25">
      <c r="O20" s="81">
        <v>1.07</v>
      </c>
      <c r="P20" s="81">
        <f t="shared" si="0"/>
        <v>88.788493000000003</v>
      </c>
    </row>
    <row r="21" spans="1:16" x14ac:dyDescent="0.25">
      <c r="O21" s="81">
        <v>1.06</v>
      </c>
      <c r="P21" s="81">
        <f t="shared" si="0"/>
        <v>87.958694000000008</v>
      </c>
    </row>
    <row r="22" spans="1:16" x14ac:dyDescent="0.25">
      <c r="O22" s="81">
        <v>1.05</v>
      </c>
      <c r="P22" s="81">
        <f t="shared" si="0"/>
        <v>87.128895</v>
      </c>
    </row>
    <row r="23" spans="1:16" x14ac:dyDescent="0.25">
      <c r="O23" s="81">
        <v>1.04</v>
      </c>
      <c r="P23" s="81">
        <f t="shared" si="0"/>
        <v>86.299096000000006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85.469296999999997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84.639498000000003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83.809698999999995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82.979900000000001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82.150101000000006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81.320301999999998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80.490503000000004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79.660703999999996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78.830905000000001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78.001105999999993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77.171306999999999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76.341508000000005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75.511708999999996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74.681910000000002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7" priority="35">
      <formula>F47&gt;0</formula>
    </cfRule>
    <cfRule type="expression" dxfId="2366" priority="36">
      <formula>F47&lt;0</formula>
    </cfRule>
  </conditionalFormatting>
  <conditionalFormatting sqref="Q7">
    <cfRule type="expression" dxfId="2365" priority="33">
      <formula>Q7&gt;0</formula>
    </cfRule>
    <cfRule type="expression" dxfId="2364" priority="34">
      <formula>Q7&lt;0</formula>
    </cfRule>
  </conditionalFormatting>
  <conditionalFormatting sqref="Q8">
    <cfRule type="expression" dxfId="2363" priority="31">
      <formula>Q8&gt;0</formula>
    </cfRule>
    <cfRule type="expression" dxfId="2362" priority="32">
      <formula>Q8&lt;0</formula>
    </cfRule>
  </conditionalFormatting>
  <conditionalFormatting sqref="F30:F46">
    <cfRule type="expression" dxfId="2361" priority="29">
      <formula>F30&gt;0</formula>
    </cfRule>
    <cfRule type="expression" dxfId="2360" priority="30">
      <formula>F30&lt;0</formula>
    </cfRule>
  </conditionalFormatting>
  <conditionalFormatting sqref="H30:H46">
    <cfRule type="expression" dxfId="2359" priority="27">
      <formula>H30&gt;0</formula>
    </cfRule>
    <cfRule type="expression" dxfId="2358" priority="28">
      <formula>H30&lt;0</formula>
    </cfRule>
  </conditionalFormatting>
  <conditionalFormatting sqref="Q10">
    <cfRule type="expression" dxfId="2357" priority="25">
      <formula>Q10&gt;0</formula>
    </cfRule>
    <cfRule type="expression" dxfId="2356" priority="26">
      <formula>Q10&lt;0</formula>
    </cfRule>
  </conditionalFormatting>
  <conditionalFormatting sqref="J25:J38">
    <cfRule type="expression" dxfId="2355" priority="23">
      <formula>J25&gt;0</formula>
    </cfRule>
    <cfRule type="expression" dxfId="2354" priority="24">
      <formula>J25&lt;0</formula>
    </cfRule>
  </conditionalFormatting>
  <conditionalFormatting sqref="K25:K38">
    <cfRule type="expression" dxfId="2353" priority="21">
      <formula>K25&gt;0</formula>
    </cfRule>
    <cfRule type="expression" dxfId="2352" priority="22">
      <formula>K25&lt;0</formula>
    </cfRule>
  </conditionalFormatting>
  <conditionalFormatting sqref="L25 L38">
    <cfRule type="expression" dxfId="2351" priority="19">
      <formula>L25&gt;0</formula>
    </cfRule>
    <cfRule type="expression" dxfId="2350" priority="20">
      <formula>L25&lt;0</formula>
    </cfRule>
  </conditionalFormatting>
  <conditionalFormatting sqref="F89:F110">
    <cfRule type="expression" dxfId="2349" priority="17">
      <formula>F89&gt;0</formula>
    </cfRule>
    <cfRule type="expression" dxfId="2348" priority="18">
      <formula>F89&lt;0</formula>
    </cfRule>
  </conditionalFormatting>
  <conditionalFormatting sqref="H89:H110">
    <cfRule type="expression" dxfId="2347" priority="15">
      <formula>H89&gt;0</formula>
    </cfRule>
    <cfRule type="expression" dxfId="2346" priority="16">
      <formula>H89&lt;0</formula>
    </cfRule>
  </conditionalFormatting>
  <conditionalFormatting sqref="J89:J102">
    <cfRule type="expression" dxfId="2345" priority="13">
      <formula>J89&gt;0</formula>
    </cfRule>
    <cfRule type="expression" dxfId="2344" priority="14">
      <formula>J89&lt;0</formula>
    </cfRule>
  </conditionalFormatting>
  <conditionalFormatting sqref="K89:K102">
    <cfRule type="expression" dxfId="2343" priority="11">
      <formula>K89&gt;0</formula>
    </cfRule>
    <cfRule type="expression" dxfId="2342" priority="12">
      <formula>K89&lt;0</formula>
    </cfRule>
  </conditionalFormatting>
  <conditionalFormatting sqref="L89:L102">
    <cfRule type="expression" dxfId="2341" priority="9">
      <formula>L89&gt;0</formula>
    </cfRule>
    <cfRule type="expression" dxfId="2340" priority="10">
      <formula>L89&lt;0</formula>
    </cfRule>
  </conditionalFormatting>
  <conditionalFormatting sqref="F29 F25:F27">
    <cfRule type="expression" dxfId="2339" priority="7">
      <formula>F25&gt;0</formula>
    </cfRule>
    <cfRule type="expression" dxfId="2338" priority="8">
      <formula>F25&lt;0</formula>
    </cfRule>
  </conditionalFormatting>
  <conditionalFormatting sqref="H29 H25:H27">
    <cfRule type="expression" dxfId="2337" priority="5">
      <formula>H25&gt;0</formula>
    </cfRule>
    <cfRule type="expression" dxfId="2336" priority="6">
      <formula>H25&lt;0</formula>
    </cfRule>
  </conditionalFormatting>
  <conditionalFormatting sqref="F28">
    <cfRule type="expression" dxfId="2335" priority="3">
      <formula>F28&gt;0</formula>
    </cfRule>
    <cfRule type="expression" dxfId="2334" priority="4">
      <formula>F28&lt;0</formula>
    </cfRule>
  </conditionalFormatting>
  <conditionalFormatting sqref="H28">
    <cfRule type="expression" dxfId="2333" priority="1">
      <formula>H28&gt;0</formula>
    </cfRule>
    <cfRule type="expression" dxfId="23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35">
      <formula>F47&gt;0</formula>
    </cfRule>
    <cfRule type="expression" dxfId="2330" priority="36">
      <formula>F47&lt;0</formula>
    </cfRule>
  </conditionalFormatting>
  <conditionalFormatting sqref="Q7">
    <cfRule type="expression" dxfId="2329" priority="33">
      <formula>Q7&gt;0</formula>
    </cfRule>
    <cfRule type="expression" dxfId="2328" priority="34">
      <formula>Q7&lt;0</formula>
    </cfRule>
  </conditionalFormatting>
  <conditionalFormatting sqref="Q8">
    <cfRule type="expression" dxfId="2327" priority="31">
      <formula>Q8&gt;0</formula>
    </cfRule>
    <cfRule type="expression" dxfId="2326" priority="32">
      <formula>Q8&lt;0</formula>
    </cfRule>
  </conditionalFormatting>
  <conditionalFormatting sqref="F30:F46">
    <cfRule type="expression" dxfId="2325" priority="29">
      <formula>F30&gt;0</formula>
    </cfRule>
    <cfRule type="expression" dxfId="2324" priority="30">
      <formula>F30&lt;0</formula>
    </cfRule>
  </conditionalFormatting>
  <conditionalFormatting sqref="H30:H46">
    <cfRule type="expression" dxfId="2323" priority="27">
      <formula>H30&gt;0</formula>
    </cfRule>
    <cfRule type="expression" dxfId="2322" priority="28">
      <formula>H30&lt;0</formula>
    </cfRule>
  </conditionalFormatting>
  <conditionalFormatting sqref="Q10">
    <cfRule type="expression" dxfId="2321" priority="25">
      <formula>Q10&gt;0</formula>
    </cfRule>
    <cfRule type="expression" dxfId="2320" priority="26">
      <formula>Q10&lt;0</formula>
    </cfRule>
  </conditionalFormatting>
  <conditionalFormatting sqref="J25:J38">
    <cfRule type="expression" dxfId="2319" priority="23">
      <formula>J25&gt;0</formula>
    </cfRule>
    <cfRule type="expression" dxfId="2318" priority="24">
      <formula>J25&lt;0</formula>
    </cfRule>
  </conditionalFormatting>
  <conditionalFormatting sqref="K25:K38">
    <cfRule type="expression" dxfId="2317" priority="21">
      <formula>K25&gt;0</formula>
    </cfRule>
    <cfRule type="expression" dxfId="2316" priority="22">
      <formula>K25&lt;0</formula>
    </cfRule>
  </conditionalFormatting>
  <conditionalFormatting sqref="L25 L38">
    <cfRule type="expression" dxfId="2315" priority="19">
      <formula>L25&gt;0</formula>
    </cfRule>
    <cfRule type="expression" dxfId="2314" priority="20">
      <formula>L25&lt;0</formula>
    </cfRule>
  </conditionalFormatting>
  <conditionalFormatting sqref="F89:F110">
    <cfRule type="expression" dxfId="2313" priority="17">
      <formula>F89&gt;0</formula>
    </cfRule>
    <cfRule type="expression" dxfId="2312" priority="18">
      <formula>F89&lt;0</formula>
    </cfRule>
  </conditionalFormatting>
  <conditionalFormatting sqref="H89:H110">
    <cfRule type="expression" dxfId="2311" priority="15">
      <formula>H89&gt;0</formula>
    </cfRule>
    <cfRule type="expression" dxfId="2310" priority="16">
      <formula>H89&lt;0</formula>
    </cfRule>
  </conditionalFormatting>
  <conditionalFormatting sqref="J89:J102">
    <cfRule type="expression" dxfId="2309" priority="13">
      <formula>J89&gt;0</formula>
    </cfRule>
    <cfRule type="expression" dxfId="2308" priority="14">
      <formula>J89&lt;0</formula>
    </cfRule>
  </conditionalFormatting>
  <conditionalFormatting sqref="K89:K102">
    <cfRule type="expression" dxfId="2307" priority="11">
      <formula>K89&gt;0</formula>
    </cfRule>
    <cfRule type="expression" dxfId="2306" priority="12">
      <formula>K89&lt;0</formula>
    </cfRule>
  </conditionalFormatting>
  <conditionalFormatting sqref="L89:L102">
    <cfRule type="expression" dxfId="2305" priority="9">
      <formula>L89&gt;0</formula>
    </cfRule>
    <cfRule type="expression" dxfId="2304" priority="10">
      <formula>L89&lt;0</formula>
    </cfRule>
  </conditionalFormatting>
  <conditionalFormatting sqref="F29 F25:F26">
    <cfRule type="expression" dxfId="2303" priority="7">
      <formula>F25&gt;0</formula>
    </cfRule>
    <cfRule type="expression" dxfId="2302" priority="8">
      <formula>F25&lt;0</formula>
    </cfRule>
  </conditionalFormatting>
  <conditionalFormatting sqref="H29 H25:H27">
    <cfRule type="expression" dxfId="2301" priority="5">
      <formula>H25&gt;0</formula>
    </cfRule>
    <cfRule type="expression" dxfId="2300" priority="6">
      <formula>H25&lt;0</formula>
    </cfRule>
  </conditionalFormatting>
  <conditionalFormatting sqref="F27:F28">
    <cfRule type="expression" dxfId="2299" priority="3">
      <formula>F27&gt;0</formula>
    </cfRule>
    <cfRule type="expression" dxfId="2298" priority="4">
      <formula>F27&lt;0</formula>
    </cfRule>
  </conditionalFormatting>
  <conditionalFormatting sqref="H28">
    <cfRule type="expression" dxfId="2297" priority="1">
      <formula>H28&gt;0</formula>
    </cfRule>
    <cfRule type="expression" dxfId="229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5" priority="35">
      <formula>F47&gt;0</formula>
    </cfRule>
    <cfRule type="expression" dxfId="2294" priority="36">
      <formula>F47&lt;0</formula>
    </cfRule>
  </conditionalFormatting>
  <conditionalFormatting sqref="Q7">
    <cfRule type="expression" dxfId="2293" priority="33">
      <formula>Q7&gt;0</formula>
    </cfRule>
    <cfRule type="expression" dxfId="2292" priority="34">
      <formula>Q7&lt;0</formula>
    </cfRule>
  </conditionalFormatting>
  <conditionalFormatting sqref="Q8">
    <cfRule type="expression" dxfId="2291" priority="31">
      <formula>Q8&gt;0</formula>
    </cfRule>
    <cfRule type="expression" dxfId="2290" priority="32">
      <formula>Q8&lt;0</formula>
    </cfRule>
  </conditionalFormatting>
  <conditionalFormatting sqref="F30:F46">
    <cfRule type="expression" dxfId="2289" priority="29">
      <formula>F30&gt;0</formula>
    </cfRule>
    <cfRule type="expression" dxfId="2288" priority="30">
      <formula>F30&lt;0</formula>
    </cfRule>
  </conditionalFormatting>
  <conditionalFormatting sqref="H30:H46">
    <cfRule type="expression" dxfId="2287" priority="27">
      <formula>H30&gt;0</formula>
    </cfRule>
    <cfRule type="expression" dxfId="2286" priority="28">
      <formula>H30&lt;0</formula>
    </cfRule>
  </conditionalFormatting>
  <conditionalFormatting sqref="Q10">
    <cfRule type="expression" dxfId="2285" priority="25">
      <formula>Q10&gt;0</formula>
    </cfRule>
    <cfRule type="expression" dxfId="2284" priority="26">
      <formula>Q10&lt;0</formula>
    </cfRule>
  </conditionalFormatting>
  <conditionalFormatting sqref="J25:J38">
    <cfRule type="expression" dxfId="2283" priority="23">
      <formula>J25&gt;0</formula>
    </cfRule>
    <cfRule type="expression" dxfId="2282" priority="24">
      <formula>J25&lt;0</formula>
    </cfRule>
  </conditionalFormatting>
  <conditionalFormatting sqref="K25:K38">
    <cfRule type="expression" dxfId="2281" priority="21">
      <formula>K25&gt;0</formula>
    </cfRule>
    <cfRule type="expression" dxfId="2280" priority="22">
      <formula>K25&lt;0</formula>
    </cfRule>
  </conditionalFormatting>
  <conditionalFormatting sqref="L25 L38">
    <cfRule type="expression" dxfId="2279" priority="19">
      <formula>L25&gt;0</formula>
    </cfRule>
    <cfRule type="expression" dxfId="2278" priority="20">
      <formula>L25&lt;0</formula>
    </cfRule>
  </conditionalFormatting>
  <conditionalFormatting sqref="F89:F110">
    <cfRule type="expression" dxfId="2277" priority="17">
      <formula>F89&gt;0</formula>
    </cfRule>
    <cfRule type="expression" dxfId="2276" priority="18">
      <formula>F89&lt;0</formula>
    </cfRule>
  </conditionalFormatting>
  <conditionalFormatting sqref="H89:H110">
    <cfRule type="expression" dxfId="2275" priority="15">
      <formula>H89&gt;0</formula>
    </cfRule>
    <cfRule type="expression" dxfId="2274" priority="16">
      <formula>H89&lt;0</formula>
    </cfRule>
  </conditionalFormatting>
  <conditionalFormatting sqref="J89:J102">
    <cfRule type="expression" dxfId="2273" priority="13">
      <formula>J89&gt;0</formula>
    </cfRule>
    <cfRule type="expression" dxfId="2272" priority="14">
      <formula>J89&lt;0</formula>
    </cfRule>
  </conditionalFormatting>
  <conditionalFormatting sqref="K89:K102">
    <cfRule type="expression" dxfId="2271" priority="11">
      <formula>K89&gt;0</formula>
    </cfRule>
    <cfRule type="expression" dxfId="2270" priority="12">
      <formula>K89&lt;0</formula>
    </cfRule>
  </conditionalFormatting>
  <conditionalFormatting sqref="L89:L102">
    <cfRule type="expression" dxfId="2269" priority="9">
      <formula>L89&gt;0</formula>
    </cfRule>
    <cfRule type="expression" dxfId="2268" priority="10">
      <formula>L89&lt;0</formula>
    </cfRule>
  </conditionalFormatting>
  <conditionalFormatting sqref="F29 F25:F26">
    <cfRule type="expression" dxfId="2267" priority="7">
      <formula>F25&gt;0</formula>
    </cfRule>
    <cfRule type="expression" dxfId="2266" priority="8">
      <formula>F25&lt;0</formula>
    </cfRule>
  </conditionalFormatting>
  <conditionalFormatting sqref="H29 H25:H27">
    <cfRule type="expression" dxfId="2265" priority="5">
      <formula>H25&gt;0</formula>
    </cfRule>
    <cfRule type="expression" dxfId="2264" priority="6">
      <formula>H25&lt;0</formula>
    </cfRule>
  </conditionalFormatting>
  <conditionalFormatting sqref="F27:F28">
    <cfRule type="expression" dxfId="2263" priority="3">
      <formula>F27&gt;0</formula>
    </cfRule>
    <cfRule type="expression" dxfId="2262" priority="4">
      <formula>F27&lt;0</formula>
    </cfRule>
  </conditionalFormatting>
  <conditionalFormatting sqref="H28">
    <cfRule type="expression" dxfId="2261" priority="1">
      <formula>H28&gt;0</formula>
    </cfRule>
    <cfRule type="expression" dxfId="22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140.22989999999999</v>
      </c>
      <c r="R4" s="425">
        <v>1.3899999999999999E-2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3505.7474999999995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-160.50250000000051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-160.50250000000051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-4.3778383907262325E-2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6.2754091673744338E-3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1343</v>
      </c>
    </row>
    <row r="13" spans="1:21" x14ac:dyDescent="0.25">
      <c r="H13" s="70"/>
      <c r="O13" s="11" t="s">
        <v>947</v>
      </c>
      <c r="Q13" s="2">
        <f>Q4/4.4</f>
        <v>31.870431818181814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154.25289000000001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152.85059100000001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151.44829200000001</v>
      </c>
    </row>
    <row r="20" spans="1:16" x14ac:dyDescent="0.25">
      <c r="O20" s="81">
        <v>1.07</v>
      </c>
      <c r="P20" s="81">
        <f t="shared" si="0"/>
        <v>150.04599299999998</v>
      </c>
    </row>
    <row r="21" spans="1:16" x14ac:dyDescent="0.25">
      <c r="O21" s="81">
        <v>1.06</v>
      </c>
      <c r="P21" s="81">
        <f t="shared" si="0"/>
        <v>148.64369399999998</v>
      </c>
    </row>
    <row r="22" spans="1:16" x14ac:dyDescent="0.25">
      <c r="O22" s="81">
        <v>1.05</v>
      </c>
      <c r="P22" s="81">
        <f t="shared" si="0"/>
        <v>147.24139499999998</v>
      </c>
    </row>
    <row r="23" spans="1:16" x14ac:dyDescent="0.25">
      <c r="O23" s="81">
        <v>1.04</v>
      </c>
      <c r="P23" s="81">
        <f t="shared" si="0"/>
        <v>145.83909599999998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144.43679699999998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143.03449799999999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141.63219899999999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140.22989999999999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138.82760099999999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137.42530199999999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136.02300299999999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134.62070399999999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133.21840499999999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131.81610599999999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130.41380699999999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129.01150799999999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127.60920899999999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126.20690999999999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9" priority="43">
      <formula>F54&gt;0</formula>
    </cfRule>
    <cfRule type="expression" dxfId="2258" priority="44">
      <formula>F54&lt;0</formula>
    </cfRule>
  </conditionalFormatting>
  <conditionalFormatting sqref="Q7">
    <cfRule type="expression" dxfId="2257" priority="41">
      <formula>Q7&gt;0</formula>
    </cfRule>
    <cfRule type="expression" dxfId="2256" priority="42">
      <formula>Q7&lt;0</formula>
    </cfRule>
  </conditionalFormatting>
  <conditionalFormatting sqref="Q8">
    <cfRule type="expression" dxfId="2255" priority="39">
      <formula>Q8&gt;0</formula>
    </cfRule>
    <cfRule type="expression" dxfId="2254" priority="40">
      <formula>Q8&lt;0</formula>
    </cfRule>
  </conditionalFormatting>
  <conditionalFormatting sqref="F33:F36 F38:F53">
    <cfRule type="expression" dxfId="2253" priority="37">
      <formula>F33&gt;0</formula>
    </cfRule>
    <cfRule type="expression" dxfId="2252" priority="38">
      <formula>F33&lt;0</formula>
    </cfRule>
  </conditionalFormatting>
  <conditionalFormatting sqref="H33:H36 H38:H53">
    <cfRule type="expression" dxfId="2251" priority="35">
      <formula>H33&gt;0</formula>
    </cfRule>
    <cfRule type="expression" dxfId="2250" priority="36">
      <formula>H33&lt;0</formula>
    </cfRule>
  </conditionalFormatting>
  <conditionalFormatting sqref="Q10">
    <cfRule type="expression" dxfId="2249" priority="33">
      <formula>Q10&gt;0</formula>
    </cfRule>
    <cfRule type="expression" dxfId="2248" priority="34">
      <formula>Q10&lt;0</formula>
    </cfRule>
  </conditionalFormatting>
  <conditionalFormatting sqref="J25:J37">
    <cfRule type="expression" dxfId="2247" priority="31">
      <formula>J25&gt;0</formula>
    </cfRule>
    <cfRule type="expression" dxfId="2246" priority="32">
      <formula>J25&lt;0</formula>
    </cfRule>
  </conditionalFormatting>
  <conditionalFormatting sqref="K25:K38">
    <cfRule type="expression" dxfId="2245" priority="29">
      <formula>K25&gt;0</formula>
    </cfRule>
    <cfRule type="expression" dxfId="2244" priority="30">
      <formula>K25&lt;0</formula>
    </cfRule>
  </conditionalFormatting>
  <conditionalFormatting sqref="L25">
    <cfRule type="expression" dxfId="2243" priority="27">
      <formula>L25&gt;0</formula>
    </cfRule>
    <cfRule type="expression" dxfId="2242" priority="28">
      <formula>L25&lt;0</formula>
    </cfRule>
  </conditionalFormatting>
  <conditionalFormatting sqref="F89:F110">
    <cfRule type="expression" dxfId="2241" priority="25">
      <formula>F89&gt;0</formula>
    </cfRule>
    <cfRule type="expression" dxfId="2240" priority="26">
      <formula>F89&lt;0</formula>
    </cfRule>
  </conditionalFormatting>
  <conditionalFormatting sqref="H89:H110">
    <cfRule type="expression" dxfId="2239" priority="23">
      <formula>H89&gt;0</formula>
    </cfRule>
    <cfRule type="expression" dxfId="2238" priority="24">
      <formula>H89&lt;0</formula>
    </cfRule>
  </conditionalFormatting>
  <conditionalFormatting sqref="J89:J102">
    <cfRule type="expression" dxfId="2237" priority="21">
      <formula>J89&gt;0</formula>
    </cfRule>
    <cfRule type="expression" dxfId="2236" priority="22">
      <formula>J89&lt;0</formula>
    </cfRule>
  </conditionalFormatting>
  <conditionalFormatting sqref="K89:K102">
    <cfRule type="expression" dxfId="2235" priority="19">
      <formula>K89&gt;0</formula>
    </cfRule>
    <cfRule type="expression" dxfId="2234" priority="20">
      <formula>K89&lt;0</formula>
    </cfRule>
  </conditionalFormatting>
  <conditionalFormatting sqref="L89:L102">
    <cfRule type="expression" dxfId="2233" priority="17">
      <formula>L89&gt;0</formula>
    </cfRule>
    <cfRule type="expression" dxfId="2232" priority="18">
      <formula>L89&lt;0</formula>
    </cfRule>
  </conditionalFormatting>
  <conditionalFormatting sqref="F29:F32">
    <cfRule type="expression" dxfId="2231" priority="15">
      <formula>F29&gt;0</formula>
    </cfRule>
    <cfRule type="expression" dxfId="2230" priority="16">
      <formula>F29&lt;0</formula>
    </cfRule>
  </conditionalFormatting>
  <conditionalFormatting sqref="H29:H32">
    <cfRule type="expression" dxfId="2229" priority="13">
      <formula>H29&gt;0</formula>
    </cfRule>
    <cfRule type="expression" dxfId="2228" priority="14">
      <formula>H29&lt;0</formula>
    </cfRule>
  </conditionalFormatting>
  <conditionalFormatting sqref="F25:F28">
    <cfRule type="expression" dxfId="2227" priority="11">
      <formula>F25&gt;0</formula>
    </cfRule>
    <cfRule type="expression" dxfId="2226" priority="12">
      <formula>F25&lt;0</formula>
    </cfRule>
  </conditionalFormatting>
  <conditionalFormatting sqref="H25:H28">
    <cfRule type="expression" dxfId="2225" priority="9">
      <formula>H25&gt;0</formula>
    </cfRule>
    <cfRule type="expression" dxfId="2224" priority="10">
      <formula>H25&lt;0</formula>
    </cfRule>
  </conditionalFormatting>
  <conditionalFormatting sqref="F37">
    <cfRule type="expression" dxfId="2223" priority="7">
      <formula>F37&gt;0</formula>
    </cfRule>
    <cfRule type="expression" dxfId="2222" priority="8">
      <formula>F37&lt;0</formula>
    </cfRule>
  </conditionalFormatting>
  <conditionalFormatting sqref="H37">
    <cfRule type="expression" dxfId="2221" priority="5">
      <formula>H37&gt;0</formula>
    </cfRule>
    <cfRule type="expression" dxfId="2220" priority="6">
      <formula>H37&lt;0</formula>
    </cfRule>
  </conditionalFormatting>
  <conditionalFormatting sqref="J49">
    <cfRule type="expression" dxfId="2219" priority="3">
      <formula>J49&gt;0</formula>
    </cfRule>
    <cfRule type="expression" dxfId="2218" priority="4">
      <formula>J49&lt;0</formula>
    </cfRule>
  </conditionalFormatting>
  <conditionalFormatting sqref="J38:J48">
    <cfRule type="expression" dxfId="2217" priority="1">
      <formula>J38&gt;0</formula>
    </cfRule>
    <cfRule type="expression" dxfId="22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1278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135.30000000000001</v>
      </c>
      <c r="R4" s="425">
        <v>3.6200000000000003E-2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6765.0000000000009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468.9300000000012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468.9300000000012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7.4479794538498026E-2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8.538063562453806E-3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148.83000000000001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147.47700000000003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146.12400000000002</v>
      </c>
    </row>
    <row r="20" spans="1:16" x14ac:dyDescent="0.25">
      <c r="O20" s="81">
        <v>1.07</v>
      </c>
      <c r="P20" s="81">
        <f t="shared" si="0"/>
        <v>144.77100000000002</v>
      </c>
    </row>
    <row r="21" spans="1:16" x14ac:dyDescent="0.25">
      <c r="O21" s="81">
        <v>1.06</v>
      </c>
      <c r="P21" s="81">
        <f t="shared" si="0"/>
        <v>143.41800000000001</v>
      </c>
    </row>
    <row r="22" spans="1:16" x14ac:dyDescent="0.25">
      <c r="O22" s="81">
        <v>1.05</v>
      </c>
      <c r="P22" s="81">
        <f t="shared" si="0"/>
        <v>142.06500000000003</v>
      </c>
    </row>
    <row r="23" spans="1:16" x14ac:dyDescent="0.25">
      <c r="O23" s="81">
        <v>1.04</v>
      </c>
      <c r="P23" s="81">
        <f t="shared" si="0"/>
        <v>140.71200000000002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139.35900000000001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138.006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136.65300000000002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135.30000000000001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133.947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132.59400000000002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131.24100000000001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129.88800000000001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128.535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127.182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125.82900000000002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124.47600000000001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123.12300000000002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121.77000000000001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5" priority="35">
      <formula>F47&gt;0</formula>
    </cfRule>
    <cfRule type="expression" dxfId="2214" priority="36">
      <formula>F47&lt;0</formula>
    </cfRule>
  </conditionalFormatting>
  <conditionalFormatting sqref="Q7">
    <cfRule type="expression" dxfId="2213" priority="33">
      <formula>Q7&gt;0</formula>
    </cfRule>
    <cfRule type="expression" dxfId="2212" priority="34">
      <formula>Q7&lt;0</formula>
    </cfRule>
  </conditionalFormatting>
  <conditionalFormatting sqref="Q8">
    <cfRule type="expression" dxfId="2211" priority="31">
      <formula>Q8&gt;0</formula>
    </cfRule>
    <cfRule type="expression" dxfId="2210" priority="32">
      <formula>Q8&lt;0</formula>
    </cfRule>
  </conditionalFormatting>
  <conditionalFormatting sqref="F30:F46">
    <cfRule type="expression" dxfId="2209" priority="29">
      <formula>F30&gt;0</formula>
    </cfRule>
    <cfRule type="expression" dxfId="2208" priority="30">
      <formula>F30&lt;0</formula>
    </cfRule>
  </conditionalFormatting>
  <conditionalFormatting sqref="H30:H46">
    <cfRule type="expression" dxfId="2207" priority="27">
      <formula>H30&gt;0</formula>
    </cfRule>
    <cfRule type="expression" dxfId="2206" priority="28">
      <formula>H30&lt;0</formula>
    </cfRule>
  </conditionalFormatting>
  <conditionalFormatting sqref="Q10">
    <cfRule type="expression" dxfId="2205" priority="25">
      <formula>Q10&gt;0</formula>
    </cfRule>
    <cfRule type="expression" dxfId="2204" priority="26">
      <formula>Q10&lt;0</formula>
    </cfRule>
  </conditionalFormatting>
  <conditionalFormatting sqref="J25:J38">
    <cfRule type="expression" dxfId="2203" priority="23">
      <formula>J25&gt;0</formula>
    </cfRule>
    <cfRule type="expression" dxfId="2202" priority="24">
      <formula>J25&lt;0</formula>
    </cfRule>
  </conditionalFormatting>
  <conditionalFormatting sqref="K25:K38">
    <cfRule type="expression" dxfId="2201" priority="21">
      <formula>K25&gt;0</formula>
    </cfRule>
    <cfRule type="expression" dxfId="2200" priority="22">
      <formula>K25&lt;0</formula>
    </cfRule>
  </conditionalFormatting>
  <conditionalFormatting sqref="L25 L38">
    <cfRule type="expression" dxfId="2199" priority="19">
      <formula>L25&gt;0</formula>
    </cfRule>
    <cfRule type="expression" dxfId="2198" priority="20">
      <formula>L25&lt;0</formula>
    </cfRule>
  </conditionalFormatting>
  <conditionalFormatting sqref="F89:F110">
    <cfRule type="expression" dxfId="2197" priority="17">
      <formula>F89&gt;0</formula>
    </cfRule>
    <cfRule type="expression" dxfId="2196" priority="18">
      <formula>F89&lt;0</formula>
    </cfRule>
  </conditionalFormatting>
  <conditionalFormatting sqref="H89:H110">
    <cfRule type="expression" dxfId="2195" priority="15">
      <formula>H89&gt;0</formula>
    </cfRule>
    <cfRule type="expression" dxfId="2194" priority="16">
      <formula>H89&lt;0</formula>
    </cfRule>
  </conditionalFormatting>
  <conditionalFormatting sqref="J89:J102">
    <cfRule type="expression" dxfId="2193" priority="13">
      <formula>J89&gt;0</formula>
    </cfRule>
    <cfRule type="expression" dxfId="2192" priority="14">
      <formula>J89&lt;0</formula>
    </cfRule>
  </conditionalFormatting>
  <conditionalFormatting sqref="K89:K102">
    <cfRule type="expression" dxfId="2191" priority="11">
      <formula>K89&gt;0</formula>
    </cfRule>
    <cfRule type="expression" dxfId="2190" priority="12">
      <formula>K89&lt;0</formula>
    </cfRule>
  </conditionalFormatting>
  <conditionalFormatting sqref="L89:L102">
    <cfRule type="expression" dxfId="2189" priority="9">
      <formula>L89&gt;0</formula>
    </cfRule>
    <cfRule type="expression" dxfId="2188" priority="10">
      <formula>L89&lt;0</formula>
    </cfRule>
  </conditionalFormatting>
  <conditionalFormatting sqref="F25:F29">
    <cfRule type="expression" dxfId="2187" priority="7">
      <formula>F25&gt;0</formula>
    </cfRule>
    <cfRule type="expression" dxfId="2186" priority="8">
      <formula>F25&lt;0</formula>
    </cfRule>
  </conditionalFormatting>
  <conditionalFormatting sqref="H25:H29">
    <cfRule type="expression" dxfId="2185" priority="5">
      <formula>H25&gt;0</formula>
    </cfRule>
    <cfRule type="expression" dxfId="218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1328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1334</v>
      </c>
    </row>
    <row r="3" spans="1:21" x14ac:dyDescent="0.25">
      <c r="A3" s="22" t="s">
        <v>71</v>
      </c>
      <c r="B3" s="498" t="s">
        <v>1333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14.04</v>
      </c>
      <c r="T3" s="1"/>
      <c r="U3" t="s">
        <v>1335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14.04</v>
      </c>
      <c r="R4" s="425">
        <v>4.7E-2</v>
      </c>
      <c r="T4" s="694"/>
      <c r="U4" s="30" t="s">
        <v>1337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1.7806267806267807E-2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  <c r="Q13" s="2">
        <f>Q4/R13</f>
        <v>10.399999999999999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15.444000000000001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15.303599999999999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15.1632</v>
      </c>
    </row>
    <row r="20" spans="1:16" x14ac:dyDescent="0.25">
      <c r="O20" s="81">
        <v>1.07</v>
      </c>
      <c r="P20" s="81">
        <f t="shared" si="0"/>
        <v>15.0228</v>
      </c>
    </row>
    <row r="21" spans="1:16" x14ac:dyDescent="0.25">
      <c r="O21" s="81">
        <v>1.06</v>
      </c>
      <c r="P21" s="81">
        <f t="shared" si="0"/>
        <v>14.882400000000001</v>
      </c>
    </row>
    <row r="22" spans="1:16" x14ac:dyDescent="0.25">
      <c r="O22" s="81">
        <v>1.05</v>
      </c>
      <c r="P22" s="81">
        <f t="shared" si="0"/>
        <v>14.741999999999999</v>
      </c>
    </row>
    <row r="23" spans="1:16" x14ac:dyDescent="0.25">
      <c r="O23" s="81">
        <v>1.04</v>
      </c>
      <c r="P23" s="81">
        <f t="shared" si="0"/>
        <v>14.601599999999999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14.4612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14.3208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14.180399999999999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14.04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13.8996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13.759199999999998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13.618799999999998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13.478399999999999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13.337999999999999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13.197599999999998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13.0572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12.9168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12.776399999999999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12.635999999999999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1336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9" priority="47">
      <formula>F54&gt;0</formula>
    </cfRule>
    <cfRule type="expression" dxfId="2178" priority="48">
      <formula>F54&lt;0</formula>
    </cfRule>
  </conditionalFormatting>
  <conditionalFormatting sqref="Q7">
    <cfRule type="expression" dxfId="2177" priority="45">
      <formula>Q7&gt;0</formula>
    </cfRule>
    <cfRule type="expression" dxfId="2176" priority="46">
      <formula>Q7&lt;0</formula>
    </cfRule>
  </conditionalFormatting>
  <conditionalFormatting sqref="Q8">
    <cfRule type="expression" dxfId="2175" priority="43">
      <formula>Q8&gt;0</formula>
    </cfRule>
    <cfRule type="expression" dxfId="2174" priority="44">
      <formula>Q8&lt;0</formula>
    </cfRule>
  </conditionalFormatting>
  <conditionalFormatting sqref="F33:F36 F38:F53">
    <cfRule type="expression" dxfId="2173" priority="41">
      <formula>F33&gt;0</formula>
    </cfRule>
    <cfRule type="expression" dxfId="2172" priority="42">
      <formula>F33&lt;0</formula>
    </cfRule>
  </conditionalFormatting>
  <conditionalFormatting sqref="H33:H36 H38:H53">
    <cfRule type="expression" dxfId="2171" priority="39">
      <formula>H33&gt;0</formula>
    </cfRule>
    <cfRule type="expression" dxfId="2170" priority="40">
      <formula>H33&lt;0</formula>
    </cfRule>
  </conditionalFormatting>
  <conditionalFormatting sqref="Q10">
    <cfRule type="expression" dxfId="2169" priority="37">
      <formula>Q10&gt;0</formula>
    </cfRule>
    <cfRule type="expression" dxfId="2168" priority="38">
      <formula>Q10&lt;0</formula>
    </cfRule>
  </conditionalFormatting>
  <conditionalFormatting sqref="J25:J37">
    <cfRule type="expression" dxfId="2167" priority="35">
      <formula>J25&gt;0</formula>
    </cfRule>
    <cfRule type="expression" dxfId="2166" priority="36">
      <formula>J25&lt;0</formula>
    </cfRule>
  </conditionalFormatting>
  <conditionalFormatting sqref="K25:K38">
    <cfRule type="expression" dxfId="2165" priority="33">
      <formula>K25&gt;0</formula>
    </cfRule>
    <cfRule type="expression" dxfId="2164" priority="34">
      <formula>K25&lt;0</formula>
    </cfRule>
  </conditionalFormatting>
  <conditionalFormatting sqref="L25">
    <cfRule type="expression" dxfId="2163" priority="31">
      <formula>L25&gt;0</formula>
    </cfRule>
    <cfRule type="expression" dxfId="2162" priority="32">
      <formula>L25&lt;0</formula>
    </cfRule>
  </conditionalFormatting>
  <conditionalFormatting sqref="F89:F110">
    <cfRule type="expression" dxfId="2161" priority="29">
      <formula>F89&gt;0</formula>
    </cfRule>
    <cfRule type="expression" dxfId="2160" priority="30">
      <formula>F89&lt;0</formula>
    </cfRule>
  </conditionalFormatting>
  <conditionalFormatting sqref="H89:H110">
    <cfRule type="expression" dxfId="2159" priority="27">
      <formula>H89&gt;0</formula>
    </cfRule>
    <cfRule type="expression" dxfId="2158" priority="28">
      <formula>H89&lt;0</formula>
    </cfRule>
  </conditionalFormatting>
  <conditionalFormatting sqref="J89:J102">
    <cfRule type="expression" dxfId="2157" priority="25">
      <formula>J89&gt;0</formula>
    </cfRule>
    <cfRule type="expression" dxfId="2156" priority="26">
      <formula>J89&lt;0</formula>
    </cfRule>
  </conditionalFormatting>
  <conditionalFormatting sqref="K89:K102">
    <cfRule type="expression" dxfId="2155" priority="23">
      <formula>K89&gt;0</formula>
    </cfRule>
    <cfRule type="expression" dxfId="2154" priority="24">
      <formula>K89&lt;0</formula>
    </cfRule>
  </conditionalFormatting>
  <conditionalFormatting sqref="L89:L102">
    <cfRule type="expression" dxfId="2153" priority="21">
      <formula>L89&gt;0</formula>
    </cfRule>
    <cfRule type="expression" dxfId="2152" priority="22">
      <formula>L89&lt;0</formula>
    </cfRule>
  </conditionalFormatting>
  <conditionalFormatting sqref="F30:F32">
    <cfRule type="expression" dxfId="2151" priority="19">
      <formula>F30&gt;0</formula>
    </cfRule>
    <cfRule type="expression" dxfId="2150" priority="20">
      <formula>F30&lt;0</formula>
    </cfRule>
  </conditionalFormatting>
  <conditionalFormatting sqref="H30:H32">
    <cfRule type="expression" dxfId="2149" priority="17">
      <formula>H30&gt;0</formula>
    </cfRule>
    <cfRule type="expression" dxfId="2148" priority="18">
      <formula>H30&lt;0</formula>
    </cfRule>
  </conditionalFormatting>
  <conditionalFormatting sqref="F25:F27">
    <cfRule type="expression" dxfId="2147" priority="15">
      <formula>F25&gt;0</formula>
    </cfRule>
    <cfRule type="expression" dxfId="2146" priority="16">
      <formula>F25&lt;0</formula>
    </cfRule>
  </conditionalFormatting>
  <conditionalFormatting sqref="H25:H27">
    <cfRule type="expression" dxfId="2145" priority="13">
      <formula>H25&gt;0</formula>
    </cfRule>
    <cfRule type="expression" dxfId="2144" priority="14">
      <formula>H25&lt;0</formula>
    </cfRule>
  </conditionalFormatting>
  <conditionalFormatting sqref="F37">
    <cfRule type="expression" dxfId="2143" priority="11">
      <formula>F37&gt;0</formula>
    </cfRule>
    <cfRule type="expression" dxfId="2142" priority="12">
      <formula>F37&lt;0</formula>
    </cfRule>
  </conditionalFormatting>
  <conditionalFormatting sqref="H37">
    <cfRule type="expression" dxfId="2141" priority="9">
      <formula>H37&gt;0</formula>
    </cfRule>
    <cfRule type="expression" dxfId="2140" priority="10">
      <formula>H37&lt;0</formula>
    </cfRule>
  </conditionalFormatting>
  <conditionalFormatting sqref="J49">
    <cfRule type="expression" dxfId="2139" priority="7">
      <formula>J49&gt;0</formula>
    </cfRule>
    <cfRule type="expression" dxfId="2138" priority="8">
      <formula>J49&lt;0</formula>
    </cfRule>
  </conditionalFormatting>
  <conditionalFormatting sqref="J38:J48">
    <cfRule type="expression" dxfId="2137" priority="5">
      <formula>J38&gt;0</formula>
    </cfRule>
    <cfRule type="expression" dxfId="2136" priority="6">
      <formula>J38&lt;0</formula>
    </cfRule>
  </conditionalFormatting>
  <conditionalFormatting sqref="F28:F29">
    <cfRule type="expression" dxfId="2135" priority="3">
      <formula>F28&gt;0</formula>
    </cfRule>
    <cfRule type="expression" dxfId="2134" priority="4">
      <formula>F28&lt;0</formula>
    </cfRule>
  </conditionalFormatting>
  <conditionalFormatting sqref="H28:H29">
    <cfRule type="expression" dxfId="2133" priority="1">
      <formula>H28&gt;0</formula>
    </cfRule>
    <cfRule type="expression" dxfId="2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1" priority="35">
      <formula>F47&gt;0</formula>
    </cfRule>
    <cfRule type="expression" dxfId="2130" priority="36">
      <formula>F47&lt;0</formula>
    </cfRule>
  </conditionalFormatting>
  <conditionalFormatting sqref="Q7">
    <cfRule type="expression" dxfId="2129" priority="33">
      <formula>Q7&gt;0</formula>
    </cfRule>
    <cfRule type="expression" dxfId="2128" priority="34">
      <formula>Q7&lt;0</formula>
    </cfRule>
  </conditionalFormatting>
  <conditionalFormatting sqref="Q8">
    <cfRule type="expression" dxfId="2127" priority="31">
      <formula>Q8&gt;0</formula>
    </cfRule>
    <cfRule type="expression" dxfId="2126" priority="32">
      <formula>Q8&lt;0</formula>
    </cfRule>
  </conditionalFormatting>
  <conditionalFormatting sqref="F30:F46">
    <cfRule type="expression" dxfId="2125" priority="29">
      <formula>F30&gt;0</formula>
    </cfRule>
    <cfRule type="expression" dxfId="2124" priority="30">
      <formula>F30&lt;0</formula>
    </cfRule>
  </conditionalFormatting>
  <conditionalFormatting sqref="H30:H46">
    <cfRule type="expression" dxfId="2123" priority="27">
      <formula>H30&gt;0</formula>
    </cfRule>
    <cfRule type="expression" dxfId="2122" priority="28">
      <formula>H30&lt;0</formula>
    </cfRule>
  </conditionalFormatting>
  <conditionalFormatting sqref="Q10">
    <cfRule type="expression" dxfId="2121" priority="25">
      <formula>Q10&gt;0</formula>
    </cfRule>
    <cfRule type="expression" dxfId="2120" priority="26">
      <formula>Q10&lt;0</formula>
    </cfRule>
  </conditionalFormatting>
  <conditionalFormatting sqref="J25:J38">
    <cfRule type="expression" dxfId="2119" priority="23">
      <formula>J25&gt;0</formula>
    </cfRule>
    <cfRule type="expression" dxfId="2118" priority="24">
      <formula>J25&lt;0</formula>
    </cfRule>
  </conditionalFormatting>
  <conditionalFormatting sqref="K25:K38">
    <cfRule type="expression" dxfId="2117" priority="21">
      <formula>K25&gt;0</formula>
    </cfRule>
    <cfRule type="expression" dxfId="2116" priority="22">
      <formula>K25&lt;0</formula>
    </cfRule>
  </conditionalFormatting>
  <conditionalFormatting sqref="L25 L38">
    <cfRule type="expression" dxfId="2115" priority="19">
      <formula>L25&gt;0</formula>
    </cfRule>
    <cfRule type="expression" dxfId="2114" priority="20">
      <formula>L25&lt;0</formula>
    </cfRule>
  </conditionalFormatting>
  <conditionalFormatting sqref="F89:F110">
    <cfRule type="expression" dxfId="2113" priority="17">
      <formula>F89&gt;0</formula>
    </cfRule>
    <cfRule type="expression" dxfId="2112" priority="18">
      <formula>F89&lt;0</formula>
    </cfRule>
  </conditionalFormatting>
  <conditionalFormatting sqref="H89:H110">
    <cfRule type="expression" dxfId="2111" priority="15">
      <formula>H89&gt;0</formula>
    </cfRule>
    <cfRule type="expression" dxfId="2110" priority="16">
      <formula>H89&lt;0</formula>
    </cfRule>
  </conditionalFormatting>
  <conditionalFormatting sqref="J89:J102">
    <cfRule type="expression" dxfId="2109" priority="13">
      <formula>J89&gt;0</formula>
    </cfRule>
    <cfRule type="expression" dxfId="2108" priority="14">
      <formula>J89&lt;0</formula>
    </cfRule>
  </conditionalFormatting>
  <conditionalFormatting sqref="K89:K102">
    <cfRule type="expression" dxfId="2107" priority="11">
      <formula>K89&gt;0</formula>
    </cfRule>
    <cfRule type="expression" dxfId="2106" priority="12">
      <formula>K89&lt;0</formula>
    </cfRule>
  </conditionalFormatting>
  <conditionalFormatting sqref="L89:L102">
    <cfRule type="expression" dxfId="2105" priority="9">
      <formula>L89&gt;0</formula>
    </cfRule>
    <cfRule type="expression" dxfId="2104" priority="10">
      <formula>L89&lt;0</formula>
    </cfRule>
  </conditionalFormatting>
  <conditionalFormatting sqref="F25 F29">
    <cfRule type="expression" dxfId="2103" priority="7">
      <formula>F25&gt;0</formula>
    </cfRule>
    <cfRule type="expression" dxfId="2102" priority="8">
      <formula>F25&lt;0</formula>
    </cfRule>
  </conditionalFormatting>
  <conditionalFormatting sqref="H29 H25:H27">
    <cfRule type="expression" dxfId="2101" priority="5">
      <formula>H25&gt;0</formula>
    </cfRule>
    <cfRule type="expression" dxfId="2100" priority="6">
      <formula>H25&lt;0</formula>
    </cfRule>
  </conditionalFormatting>
  <conditionalFormatting sqref="F26:F28">
    <cfRule type="expression" dxfId="2099" priority="3">
      <formula>F26&gt;0</formula>
    </cfRule>
    <cfRule type="expression" dxfId="2098" priority="4">
      <formula>F26&lt;0</formula>
    </cfRule>
  </conditionalFormatting>
  <conditionalFormatting sqref="H28">
    <cfRule type="expression" dxfId="2097" priority="1">
      <formula>H28&gt;0</formula>
    </cfRule>
    <cfRule type="expression" dxfId="20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1286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1284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1287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5" priority="127">
      <formula>F141&gt;0</formula>
    </cfRule>
    <cfRule type="expression" dxfId="2094" priority="128">
      <formula>F141&lt;0</formula>
    </cfRule>
  </conditionalFormatting>
  <conditionalFormatting sqref="F198:F211 F214:F258 F261:F262">
    <cfRule type="expression" dxfId="2093" priority="123">
      <formula>F198&gt;0</formula>
    </cfRule>
    <cfRule type="expression" dxfId="2092" priority="124">
      <formula>F198&lt;0</formula>
    </cfRule>
  </conditionalFormatting>
  <conditionalFormatting sqref="F198:F211 F214:F258 F261:F262">
    <cfRule type="expression" dxfId="2091" priority="125">
      <formula>F198&gt;0</formula>
    </cfRule>
    <cfRule type="expression" dxfId="2090" priority="126">
      <formula>F198&lt;0</formula>
    </cfRule>
  </conditionalFormatting>
  <conditionalFormatting sqref="H193:H211 H214:H258 H261:H262">
    <cfRule type="expression" dxfId="2089" priority="121">
      <formula>H193&gt;0</formula>
    </cfRule>
    <cfRule type="expression" dxfId="2088" priority="122">
      <formula>H193&lt;0</formula>
    </cfRule>
  </conditionalFormatting>
  <conditionalFormatting sqref="F189:F192">
    <cfRule type="expression" dxfId="2087" priority="115">
      <formula>F189&gt;0</formula>
    </cfRule>
    <cfRule type="expression" dxfId="2086" priority="116">
      <formula>F189&lt;0</formula>
    </cfRule>
  </conditionalFormatting>
  <conditionalFormatting sqref="H189:H192">
    <cfRule type="expression" dxfId="2085" priority="113">
      <formula>H189&gt;0</formula>
    </cfRule>
    <cfRule type="expression" dxfId="2084" priority="114">
      <formula>H189&lt;0</formula>
    </cfRule>
  </conditionalFormatting>
  <conditionalFormatting sqref="Q8">
    <cfRule type="expression" dxfId="2083" priority="109">
      <formula>Q8&gt;0</formula>
    </cfRule>
    <cfRule type="expression" dxfId="2082" priority="110">
      <formula>Q8&lt;0</formula>
    </cfRule>
  </conditionalFormatting>
  <conditionalFormatting sqref="Q7">
    <cfRule type="expression" dxfId="2081" priority="111">
      <formula>Q7&gt;0</formula>
    </cfRule>
    <cfRule type="expression" dxfId="2080" priority="112">
      <formula>Q7&lt;0</formula>
    </cfRule>
  </conditionalFormatting>
  <conditionalFormatting sqref="F212">
    <cfRule type="expression" dxfId="2079" priority="105">
      <formula>F212&gt;0</formula>
    </cfRule>
    <cfRule type="expression" dxfId="2078" priority="106">
      <formula>F212&lt;0</formula>
    </cfRule>
  </conditionalFormatting>
  <conditionalFormatting sqref="F212">
    <cfRule type="expression" dxfId="2077" priority="107">
      <formula>F212&gt;0</formula>
    </cfRule>
    <cfRule type="expression" dxfId="2076" priority="108">
      <formula>F212&lt;0</formula>
    </cfRule>
  </conditionalFormatting>
  <conditionalFormatting sqref="H212">
    <cfRule type="expression" dxfId="2075" priority="103">
      <formula>H212&gt;0</formula>
    </cfRule>
    <cfRule type="expression" dxfId="2074" priority="104">
      <formula>H212&lt;0</formula>
    </cfRule>
  </conditionalFormatting>
  <conditionalFormatting sqref="F213">
    <cfRule type="expression" dxfId="2073" priority="99">
      <formula>F213&gt;0</formula>
    </cfRule>
    <cfRule type="expression" dxfId="2072" priority="100">
      <formula>F213&lt;0</formula>
    </cfRule>
  </conditionalFormatting>
  <conditionalFormatting sqref="F213">
    <cfRule type="expression" dxfId="2071" priority="101">
      <formula>F213&gt;0</formula>
    </cfRule>
    <cfRule type="expression" dxfId="2070" priority="102">
      <formula>F213&lt;0</formula>
    </cfRule>
  </conditionalFormatting>
  <conditionalFormatting sqref="H213">
    <cfRule type="expression" dxfId="2069" priority="97">
      <formula>H213&gt;0</formula>
    </cfRule>
    <cfRule type="expression" dxfId="2068" priority="98">
      <formula>H213&lt;0</formula>
    </cfRule>
  </conditionalFormatting>
  <conditionalFormatting sqref="F259:F260">
    <cfRule type="expression" dxfId="2067" priority="93">
      <formula>F259&gt;0</formula>
    </cfRule>
    <cfRule type="expression" dxfId="2066" priority="94">
      <formula>F259&lt;0</formula>
    </cfRule>
  </conditionalFormatting>
  <conditionalFormatting sqref="F259:F260">
    <cfRule type="expression" dxfId="2065" priority="95">
      <formula>F259&gt;0</formula>
    </cfRule>
    <cfRule type="expression" dxfId="2064" priority="96">
      <formula>F259&lt;0</formula>
    </cfRule>
  </conditionalFormatting>
  <conditionalFormatting sqref="H259:H260">
    <cfRule type="expression" dxfId="2063" priority="91">
      <formula>H259&gt;0</formula>
    </cfRule>
    <cfRule type="expression" dxfId="2062" priority="92">
      <formula>H259&lt;0</formula>
    </cfRule>
  </conditionalFormatting>
  <conditionalFormatting sqref="F66:F81">
    <cfRule type="expression" dxfId="2061" priority="89">
      <formula>F66&gt;0</formula>
    </cfRule>
    <cfRule type="expression" dxfId="2060" priority="90">
      <formula>F66&lt;0</formula>
    </cfRule>
  </conditionalFormatting>
  <conditionalFormatting sqref="H66:H81">
    <cfRule type="expression" dxfId="2059" priority="87">
      <formula>H66&gt;0</formula>
    </cfRule>
    <cfRule type="expression" dxfId="2058" priority="88">
      <formula>H66&lt;0</formula>
    </cfRule>
  </conditionalFormatting>
  <conditionalFormatting sqref="Q10">
    <cfRule type="expression" dxfId="2057" priority="85">
      <formula>Q10&gt;0</formula>
    </cfRule>
    <cfRule type="expression" dxfId="2056" priority="86">
      <formula>Q10&lt;0</formula>
    </cfRule>
  </conditionalFormatting>
  <conditionalFormatting sqref="J76">
    <cfRule type="expression" dxfId="2055" priority="83">
      <formula>J76&gt;0</formula>
    </cfRule>
    <cfRule type="expression" dxfId="2054" priority="84">
      <formula>J76&lt;0</formula>
    </cfRule>
  </conditionalFormatting>
  <conditionalFormatting sqref="F83:F91">
    <cfRule type="expression" dxfId="2053" priority="77">
      <formula>F83&gt;0</formula>
    </cfRule>
    <cfRule type="expression" dxfId="2052" priority="78">
      <formula>F83&lt;0</formula>
    </cfRule>
  </conditionalFormatting>
  <conditionalFormatting sqref="H83:H91">
    <cfRule type="expression" dxfId="2051" priority="75">
      <formula>H83&gt;0</formula>
    </cfRule>
    <cfRule type="expression" dxfId="2050" priority="76">
      <formula>H83&lt;0</formula>
    </cfRule>
  </conditionalFormatting>
  <conditionalFormatting sqref="R4">
    <cfRule type="expression" dxfId="2049" priority="73">
      <formula>R4&gt;0</formula>
    </cfRule>
    <cfRule type="expression" dxfId="2048" priority="74">
      <formula>R4&lt;0</formula>
    </cfRule>
  </conditionalFormatting>
  <conditionalFormatting sqref="Q9">
    <cfRule type="expression" dxfId="2047" priority="71">
      <formula>Q9&gt;0</formula>
    </cfRule>
    <cfRule type="expression" dxfId="2046" priority="72">
      <formula>Q9&lt;0</formula>
    </cfRule>
  </conditionalFormatting>
  <conditionalFormatting sqref="F92:F115">
    <cfRule type="expression" dxfId="2045" priority="67">
      <formula>F92&gt;0</formula>
    </cfRule>
    <cfRule type="expression" dxfId="2044" priority="68">
      <formula>F92&lt;0</formula>
    </cfRule>
  </conditionalFormatting>
  <conditionalFormatting sqref="H92:H115">
    <cfRule type="expression" dxfId="2043" priority="65">
      <formula>H92&gt;0</formula>
    </cfRule>
    <cfRule type="expression" dxfId="204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1" priority="61">
      <formula>F116&gt;0</formula>
    </cfRule>
    <cfRule type="expression" dxfId="2040" priority="62">
      <formula>F116&lt;0</formula>
    </cfRule>
  </conditionalFormatting>
  <conditionalFormatting sqref="H116:H140">
    <cfRule type="expression" dxfId="2039" priority="59">
      <formula>H116&gt;0</formula>
    </cfRule>
    <cfRule type="expression" dxfId="2038" priority="60">
      <formula>H116&lt;0</formula>
    </cfRule>
  </conditionalFormatting>
  <conditionalFormatting sqref="H150:H151 F150:F151">
    <cfRule type="expression" dxfId="2037" priority="41">
      <formula>F150&gt;0</formula>
    </cfRule>
    <cfRule type="expression" dxfId="2036" priority="42">
      <formula>F150&lt;0</formula>
    </cfRule>
  </conditionalFormatting>
  <conditionalFormatting sqref="H145:H149 F145:F149">
    <cfRule type="expression" dxfId="2035" priority="39">
      <formula>F145&gt;0</formula>
    </cfRule>
    <cfRule type="expression" dxfId="2034" priority="40">
      <formula>F145&lt;0</formula>
    </cfRule>
  </conditionalFormatting>
  <conditionalFormatting sqref="F82">
    <cfRule type="expression" dxfId="2033" priority="37">
      <formula>F82&gt;0</formula>
    </cfRule>
    <cfRule type="expression" dxfId="2032" priority="38">
      <formula>F82&lt;0</formula>
    </cfRule>
  </conditionalFormatting>
  <conditionalFormatting sqref="H82">
    <cfRule type="expression" dxfId="2031" priority="35">
      <formula>H82&gt;0</formula>
    </cfRule>
    <cfRule type="expression" dxfId="2030" priority="36">
      <formula>H82&lt;0</formula>
    </cfRule>
  </conditionalFormatting>
  <conditionalFormatting sqref="F173:F175 H173:H175">
    <cfRule type="expression" dxfId="2029" priority="33">
      <formula>F173&gt;0</formula>
    </cfRule>
    <cfRule type="expression" dxfId="2028" priority="34">
      <formula>F173&lt;0</formula>
    </cfRule>
  </conditionalFormatting>
  <conditionalFormatting sqref="F162:F166 H162:H166">
    <cfRule type="expression" dxfId="2027" priority="29">
      <formula>F162&gt;0</formula>
    </cfRule>
    <cfRule type="expression" dxfId="2026" priority="30">
      <formula>F162&lt;0</formula>
    </cfRule>
  </conditionalFormatting>
  <conditionalFormatting sqref="F159:F161 H159:H161">
    <cfRule type="expression" dxfId="2025" priority="25">
      <formula>F159&gt;0</formula>
    </cfRule>
    <cfRule type="expression" dxfId="2024" priority="26">
      <formula>F159&lt;0</formula>
    </cfRule>
  </conditionalFormatting>
  <conditionalFormatting sqref="F156:F158 H156:H158">
    <cfRule type="expression" dxfId="2023" priority="23">
      <formula>F156&gt;0</formula>
    </cfRule>
    <cfRule type="expression" dxfId="2022" priority="24">
      <formula>F156&lt;0</formula>
    </cfRule>
  </conditionalFormatting>
  <conditionalFormatting sqref="F155 H155">
    <cfRule type="expression" dxfId="2021" priority="21">
      <formula>F155&gt;0</formula>
    </cfRule>
    <cfRule type="expression" dxfId="2020" priority="22">
      <formula>F155&lt;0</formula>
    </cfRule>
  </conditionalFormatting>
  <conditionalFormatting sqref="F168:F170 H168:H170 K66:K170">
    <cfRule type="expression" dxfId="2019" priority="19">
      <formula>F66&gt;0</formula>
    </cfRule>
    <cfRule type="expression" dxfId="2018" priority="20">
      <formula>F66&lt;0</formula>
    </cfRule>
  </conditionalFormatting>
  <conditionalFormatting sqref="F167 H167">
    <cfRule type="expression" dxfId="2017" priority="17">
      <formula>F167&gt;0</formula>
    </cfRule>
    <cfRule type="expression" dxfId="2016" priority="18">
      <formula>F167&lt;0</formula>
    </cfRule>
  </conditionalFormatting>
  <conditionalFormatting sqref="F171:F172 H171:H172 K171:K172">
    <cfRule type="expression" dxfId="2015" priority="15">
      <formula>F171&gt;0</formula>
    </cfRule>
    <cfRule type="expression" dxfId="2014" priority="16">
      <formula>F171&lt;0</formula>
    </cfRule>
  </conditionalFormatting>
  <conditionalFormatting sqref="F178:F180 H178:H180 K178:K180">
    <cfRule type="expression" dxfId="2013" priority="11">
      <formula>F178&gt;0</formula>
    </cfRule>
    <cfRule type="expression" dxfId="2012" priority="12">
      <formula>F178&lt;0</formula>
    </cfRule>
  </conditionalFormatting>
  <conditionalFormatting sqref="F176:F177 H176:H177 K176:K177">
    <cfRule type="expression" dxfId="2011" priority="9">
      <formula>F176&gt;0</formula>
    </cfRule>
    <cfRule type="expression" dxfId="2010" priority="10">
      <formula>F176&lt;0</formula>
    </cfRule>
  </conditionalFormatting>
  <conditionalFormatting sqref="F184:F185 H184:H185 K184:K185">
    <cfRule type="expression" dxfId="2009" priority="5">
      <formula>F184&gt;0</formula>
    </cfRule>
    <cfRule type="expression" dxfId="2008" priority="6">
      <formula>F184&lt;0</formula>
    </cfRule>
  </conditionalFormatting>
  <conditionalFormatting sqref="F182:F183 H182:H183 K182:K183">
    <cfRule type="expression" dxfId="2007" priority="3">
      <formula>F182&gt;0</formula>
    </cfRule>
    <cfRule type="expression" dxfId="2006" priority="4">
      <formula>F182&lt;0</formula>
    </cfRule>
  </conditionalFormatting>
  <conditionalFormatting sqref="F181 H181 K181">
    <cfRule type="expression" dxfId="2005" priority="1">
      <formula>F181&gt;0</formula>
    </cfRule>
    <cfRule type="expression" dxfId="200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3" priority="31">
      <formula>Q7&gt;0</formula>
    </cfRule>
    <cfRule type="expression" dxfId="2002" priority="32">
      <formula>Q7&lt;0</formula>
    </cfRule>
  </conditionalFormatting>
  <conditionalFormatting sqref="Q8">
    <cfRule type="expression" dxfId="2001" priority="29">
      <formula>Q8&gt;0</formula>
    </cfRule>
    <cfRule type="expression" dxfId="2000" priority="30">
      <formula>Q8&lt;0</formula>
    </cfRule>
  </conditionalFormatting>
  <conditionalFormatting sqref="F62:F65">
    <cfRule type="expression" dxfId="1999" priority="21">
      <formula>F62&gt;0</formula>
    </cfRule>
    <cfRule type="expression" dxfId="1998" priority="22">
      <formula>F62&lt;0</formula>
    </cfRule>
  </conditionalFormatting>
  <conditionalFormatting sqref="F66:F74 F78:F98 F102:F106">
    <cfRule type="expression" dxfId="1997" priority="17">
      <formula>F66&gt;0</formula>
    </cfRule>
    <cfRule type="expression" dxfId="1996" priority="18">
      <formula>F66&lt;0</formula>
    </cfRule>
  </conditionalFormatting>
  <conditionalFormatting sqref="F66:F74 F78:F98 F102:F106">
    <cfRule type="expression" dxfId="1995" priority="19">
      <formula>F66&gt;0</formula>
    </cfRule>
    <cfRule type="expression" dxfId="1994" priority="20">
      <formula>F66&lt;0</formula>
    </cfRule>
  </conditionalFormatting>
  <conditionalFormatting sqref="H62:H74 H78:H98 H102:H106">
    <cfRule type="expression" dxfId="1993" priority="15">
      <formula>H62&gt;0</formula>
    </cfRule>
    <cfRule type="expression" dxfId="1992" priority="16">
      <formula>H62&lt;0</formula>
    </cfRule>
  </conditionalFormatting>
  <conditionalFormatting sqref="F57:F61">
    <cfRule type="expression" dxfId="1991" priority="13">
      <formula>F57&gt;0</formula>
    </cfRule>
    <cfRule type="expression" dxfId="1990" priority="14">
      <formula>F57&lt;0</formula>
    </cfRule>
  </conditionalFormatting>
  <conditionalFormatting sqref="H57:H61">
    <cfRule type="expression" dxfId="1989" priority="11">
      <formula>H57&gt;0</formula>
    </cfRule>
    <cfRule type="expression" dxfId="1988" priority="12">
      <formula>H57&lt;0</formula>
    </cfRule>
  </conditionalFormatting>
  <conditionalFormatting sqref="F75:F77">
    <cfRule type="expression" dxfId="1987" priority="7">
      <formula>F75&gt;0</formula>
    </cfRule>
    <cfRule type="expression" dxfId="1986" priority="8">
      <formula>F75&lt;0</formula>
    </cfRule>
  </conditionalFormatting>
  <conditionalFormatting sqref="F75:F77">
    <cfRule type="expression" dxfId="1985" priority="9">
      <formula>F75&gt;0</formula>
    </cfRule>
    <cfRule type="expression" dxfId="1984" priority="10">
      <formula>F75&lt;0</formula>
    </cfRule>
  </conditionalFormatting>
  <conditionalFormatting sqref="H75:H77">
    <cfRule type="expression" dxfId="1983" priority="5">
      <formula>H75&gt;0</formula>
    </cfRule>
    <cfRule type="expression" dxfId="1982" priority="6">
      <formula>H75&lt;0</formula>
    </cfRule>
  </conditionalFormatting>
  <conditionalFormatting sqref="F22:F30">
    <cfRule type="expression" dxfId="1981" priority="3">
      <formula>F22&gt;0</formula>
    </cfRule>
    <cfRule type="expression" dxfId="1980" priority="4">
      <formula>F22&lt;0</formula>
    </cfRule>
  </conditionalFormatting>
  <conditionalFormatting sqref="F99:F101">
    <cfRule type="expression" dxfId="1979" priority="1">
      <formula>F99&gt;0</formula>
    </cfRule>
    <cfRule type="expression" dxfId="197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7" priority="25">
      <formula>F30&gt;0</formula>
    </cfRule>
    <cfRule type="expression" dxfId="1976" priority="26">
      <formula>F30&lt;0</formula>
    </cfRule>
  </conditionalFormatting>
  <conditionalFormatting sqref="Q7">
    <cfRule type="expression" dxfId="1975" priority="23">
      <formula>Q7&gt;0</formula>
    </cfRule>
    <cfRule type="expression" dxfId="1974" priority="24">
      <formula>Q7&lt;0</formula>
    </cfRule>
  </conditionalFormatting>
  <conditionalFormatting sqref="Q8">
    <cfRule type="expression" dxfId="1973" priority="21">
      <formula>Q8&gt;0</formula>
    </cfRule>
    <cfRule type="expression" dxfId="1972" priority="22">
      <formula>Q8&lt;0</formula>
    </cfRule>
  </conditionalFormatting>
  <conditionalFormatting sqref="M74">
    <cfRule type="expression" dxfId="1971" priority="15">
      <formula>M74&gt;0</formula>
    </cfRule>
    <cfRule type="expression" dxfId="1970" priority="16">
      <formula>M74&lt;0</formula>
    </cfRule>
  </conditionalFormatting>
  <conditionalFormatting sqref="F113:F149 H113:H149">
    <cfRule type="expression" dxfId="1969" priority="13">
      <formula>F113&gt;0</formula>
    </cfRule>
    <cfRule type="expression" dxfId="1968" priority="14">
      <formula>F113&lt;0</formula>
    </cfRule>
  </conditionalFormatting>
  <conditionalFormatting sqref="F105:F112">
    <cfRule type="expression" dxfId="1967" priority="11">
      <formula>F105&gt;0</formula>
    </cfRule>
    <cfRule type="expression" dxfId="1966" priority="12">
      <formula>F105&lt;0</formula>
    </cfRule>
  </conditionalFormatting>
  <conditionalFormatting sqref="H105:H112">
    <cfRule type="expression" dxfId="1965" priority="9">
      <formula>H105&gt;0</formula>
    </cfRule>
    <cfRule type="expression" dxfId="1964" priority="10">
      <formula>H105&lt;0</formula>
    </cfRule>
  </conditionalFormatting>
  <conditionalFormatting sqref="Q10">
    <cfRule type="expression" dxfId="1963" priority="7">
      <formula>Q10&gt;0</formula>
    </cfRule>
    <cfRule type="expression" dxfId="1962" priority="8">
      <formula>Q10&lt;0</formula>
    </cfRule>
  </conditionalFormatting>
  <conditionalFormatting sqref="F25:F29">
    <cfRule type="expression" dxfId="1961" priority="5">
      <formula>F25&gt;0</formula>
    </cfRule>
    <cfRule type="expression" dxfId="1960" priority="6">
      <formula>F25&lt;0</formula>
    </cfRule>
  </conditionalFormatting>
  <conditionalFormatting sqref="H25:H29">
    <cfRule type="expression" dxfId="1959" priority="3">
      <formula>H25&gt;0</formula>
    </cfRule>
    <cfRule type="expression" dxfId="1958" priority="4">
      <formula>H25&lt;0</formula>
    </cfRule>
  </conditionalFormatting>
  <conditionalFormatting sqref="J26:J35">
    <cfRule type="expression" dxfId="1957" priority="1">
      <formula>J26&gt;0</formula>
    </cfRule>
    <cfRule type="expression" dxfId="195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5" priority="47">
      <formula>F7&gt;0</formula>
    </cfRule>
    <cfRule type="expression" dxfId="1954" priority="48">
      <formula>F7&lt;0</formula>
    </cfRule>
  </conditionalFormatting>
  <conditionalFormatting sqref="Q8">
    <cfRule type="expression" dxfId="1953" priority="45">
      <formula>Q8&gt;0</formula>
    </cfRule>
    <cfRule type="expression" dxfId="1952" priority="46">
      <formula>Q8&lt;0</formula>
    </cfRule>
  </conditionalFormatting>
  <conditionalFormatting sqref="F41:F60">
    <cfRule type="expression" dxfId="1951" priority="43">
      <formula>F41&gt;0</formula>
    </cfRule>
    <cfRule type="expression" dxfId="1950" priority="44">
      <formula>F41&lt;0</formula>
    </cfRule>
  </conditionalFormatting>
  <conditionalFormatting sqref="H41:H60">
    <cfRule type="expression" dxfId="1949" priority="41">
      <formula>H41&gt;0</formula>
    </cfRule>
    <cfRule type="expression" dxfId="1948" priority="42">
      <formula>H41&lt;0</formula>
    </cfRule>
  </conditionalFormatting>
  <conditionalFormatting sqref="Q10">
    <cfRule type="expression" dxfId="1947" priority="35">
      <formula>Q10&gt;0</formula>
    </cfRule>
    <cfRule type="expression" dxfId="1946" priority="36">
      <formula>Q10&lt;0</formula>
    </cfRule>
  </conditionalFormatting>
  <conditionalFormatting sqref="J36:J60">
    <cfRule type="expression" dxfId="1945" priority="33">
      <formula>J36&gt;0</formula>
    </cfRule>
    <cfRule type="expression" dxfId="1944" priority="34">
      <formula>J36&lt;0</formula>
    </cfRule>
  </conditionalFormatting>
  <conditionalFormatting sqref="K36:K49">
    <cfRule type="expression" dxfId="1943" priority="31">
      <formula>K36&gt;0</formula>
    </cfRule>
    <cfRule type="expression" dxfId="1942" priority="32">
      <formula>K36&lt;0</formula>
    </cfRule>
  </conditionalFormatting>
  <conditionalFormatting sqref="L36:L49">
    <cfRule type="expression" dxfId="1941" priority="29">
      <formula>L36&gt;0</formula>
    </cfRule>
    <cfRule type="expression" dxfId="1940" priority="30">
      <formula>L36&lt;0</formula>
    </cfRule>
  </conditionalFormatting>
  <conditionalFormatting sqref="F114:F135">
    <cfRule type="expression" dxfId="1939" priority="27">
      <formula>F114&gt;0</formula>
    </cfRule>
    <cfRule type="expression" dxfId="1938" priority="28">
      <formula>F114&lt;0</formula>
    </cfRule>
  </conditionalFormatting>
  <conditionalFormatting sqref="H114:H135">
    <cfRule type="expression" dxfId="1937" priority="25">
      <formula>H114&gt;0</formula>
    </cfRule>
    <cfRule type="expression" dxfId="1936" priority="26">
      <formula>H114&lt;0</formula>
    </cfRule>
  </conditionalFormatting>
  <conditionalFormatting sqref="J114:J127">
    <cfRule type="expression" dxfId="1935" priority="23">
      <formula>J114&gt;0</formula>
    </cfRule>
    <cfRule type="expression" dxfId="1934" priority="24">
      <formula>J114&lt;0</formula>
    </cfRule>
  </conditionalFormatting>
  <conditionalFormatting sqref="K114:K127">
    <cfRule type="expression" dxfId="1933" priority="21">
      <formula>K114&gt;0</formula>
    </cfRule>
    <cfRule type="expression" dxfId="1932" priority="22">
      <formula>K114&lt;0</formula>
    </cfRule>
  </conditionalFormatting>
  <conditionalFormatting sqref="L114:L127">
    <cfRule type="expression" dxfId="1931" priority="19">
      <formula>L114&gt;0</formula>
    </cfRule>
    <cfRule type="expression" dxfId="1930" priority="20">
      <formula>L114&lt;0</formula>
    </cfRule>
  </conditionalFormatting>
  <conditionalFormatting sqref="F36:F40">
    <cfRule type="expression" dxfId="1929" priority="17">
      <formula>F36&gt;0</formula>
    </cfRule>
    <cfRule type="expression" dxfId="1928" priority="18">
      <formula>F36&lt;0</formula>
    </cfRule>
  </conditionalFormatting>
  <conditionalFormatting sqref="H36:H40">
    <cfRule type="expression" dxfId="1927" priority="15">
      <formula>H36&gt;0</formula>
    </cfRule>
    <cfRule type="expression" dxfId="1926" priority="16">
      <formula>H36&lt;0</formula>
    </cfRule>
  </conditionalFormatting>
  <conditionalFormatting sqref="F61:F62">
    <cfRule type="expression" dxfId="1925" priority="13">
      <formula>F61&gt;0</formula>
    </cfRule>
    <cfRule type="expression" dxfId="1924" priority="14">
      <formula>F61&lt;0</formula>
    </cfRule>
  </conditionalFormatting>
  <conditionalFormatting sqref="H61:H62">
    <cfRule type="expression" dxfId="1923" priority="11">
      <formula>H61&gt;0</formula>
    </cfRule>
    <cfRule type="expression" dxfId="1922" priority="12">
      <formula>H61&lt;0</formula>
    </cfRule>
  </conditionalFormatting>
  <conditionalFormatting sqref="J61:J62">
    <cfRule type="expression" dxfId="1921" priority="9">
      <formula>J61&gt;0</formula>
    </cfRule>
    <cfRule type="expression" dxfId="1920" priority="10">
      <formula>J61&lt;0</formula>
    </cfRule>
  </conditionalFormatting>
  <conditionalFormatting sqref="J74:J75 H74:H75 F74:F75">
    <cfRule type="expression" dxfId="1919" priority="7">
      <formula>F74&gt;0</formula>
    </cfRule>
    <cfRule type="expression" dxfId="1918" priority="8">
      <formula>F74&lt;0</formula>
    </cfRule>
  </conditionalFormatting>
  <conditionalFormatting sqref="J79:J82 F79:F83 H79:H83">
    <cfRule type="expression" dxfId="1917" priority="3">
      <formula>F79&gt;0</formula>
    </cfRule>
    <cfRule type="expression" dxfId="1916" priority="4">
      <formula>F79&lt;0</formula>
    </cfRule>
  </conditionalFormatting>
  <conditionalFormatting sqref="J84:J86 F84:F86 H84:H86">
    <cfRule type="expression" dxfId="1915" priority="1">
      <formula>F84&gt;0</formula>
    </cfRule>
    <cfRule type="expression" dxfId="191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97.119900000000001</v>
      </c>
      <c r="R4" s="425">
        <v>1.8700000000000001E-2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9711.99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506.28999999999905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506.28999999999905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5.4997447233778966E-2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7.0016546557399671E-3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1362</v>
      </c>
      <c r="W12" s="134"/>
    </row>
    <row r="13" spans="1:23" x14ac:dyDescent="0.25">
      <c r="H13" s="70"/>
      <c r="O13" s="11" t="s">
        <v>947</v>
      </c>
      <c r="Q13" s="2">
        <f>Q4/4.75</f>
        <v>20.446294736842106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106.83189000000002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105.860691</v>
      </c>
      <c r="W20" s="134"/>
    </row>
    <row r="21" spans="1:23" x14ac:dyDescent="0.25">
      <c r="O21" s="81">
        <v>1.08</v>
      </c>
      <c r="P21" s="81">
        <f t="shared" si="0"/>
        <v>104.889492</v>
      </c>
      <c r="W21" s="134"/>
    </row>
    <row r="22" spans="1:23" x14ac:dyDescent="0.25">
      <c r="O22" s="81">
        <v>1.07</v>
      </c>
      <c r="P22" s="81">
        <f t="shared" si="0"/>
        <v>103.91829300000001</v>
      </c>
      <c r="W22" s="134"/>
    </row>
    <row r="23" spans="1:23" x14ac:dyDescent="0.25">
      <c r="O23" s="81">
        <v>1.06</v>
      </c>
      <c r="P23" s="81">
        <f t="shared" si="0"/>
        <v>102.94709400000001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101.97589500000001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101.00469600000001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100.033497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99.062297999999998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98.091099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97.119900000000001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96.148701000000003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95.177502000000004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94.206303000000005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93.235103999999993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92.263904999999994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91.292705999999995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90.321507000000011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89.350307999999998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88.379109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87.407910000000001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3" priority="25">
      <formula>F52&gt;0</formula>
    </cfRule>
    <cfRule type="expression" dxfId="1912" priority="26">
      <formula>F52&lt;0</formula>
    </cfRule>
  </conditionalFormatting>
  <conditionalFormatting sqref="Q7">
    <cfRule type="expression" dxfId="1911" priority="23">
      <formula>Q7&gt;0</formula>
    </cfRule>
    <cfRule type="expression" dxfId="1910" priority="24">
      <formula>Q7&lt;0</formula>
    </cfRule>
  </conditionalFormatting>
  <conditionalFormatting sqref="Q8">
    <cfRule type="expression" dxfId="1909" priority="21">
      <formula>Q8&gt;0</formula>
    </cfRule>
    <cfRule type="expression" dxfId="1908" priority="22">
      <formula>Q8&lt;0</formula>
    </cfRule>
  </conditionalFormatting>
  <conditionalFormatting sqref="F25:F37 F43:F51">
    <cfRule type="expression" dxfId="1907" priority="19">
      <formula>F25&gt;0</formula>
    </cfRule>
    <cfRule type="expression" dxfId="1906" priority="20">
      <formula>F25&lt;0</formula>
    </cfRule>
  </conditionalFormatting>
  <conditionalFormatting sqref="H25:H37 H41:H51">
    <cfRule type="expression" dxfId="1905" priority="17">
      <formula>H25&gt;0</formula>
    </cfRule>
    <cfRule type="expression" dxfId="1904" priority="18">
      <formula>H25&lt;0</formula>
    </cfRule>
  </conditionalFormatting>
  <conditionalFormatting sqref="F89:F110">
    <cfRule type="expression" dxfId="1903" priority="15">
      <formula>F89&gt;0</formula>
    </cfRule>
    <cfRule type="expression" dxfId="1902" priority="16">
      <formula>F89&lt;0</formula>
    </cfRule>
  </conditionalFormatting>
  <conditionalFormatting sqref="H89:H110">
    <cfRule type="expression" dxfId="1901" priority="13">
      <formula>H89&gt;0</formula>
    </cfRule>
    <cfRule type="expression" dxfId="1900" priority="14">
      <formula>H89&lt;0</formula>
    </cfRule>
  </conditionalFormatting>
  <conditionalFormatting sqref="Q10">
    <cfRule type="expression" dxfId="1899" priority="11">
      <formula>Q10&gt;0</formula>
    </cfRule>
    <cfRule type="expression" dxfId="1898" priority="12">
      <formula>Q10&lt;0</formula>
    </cfRule>
  </conditionalFormatting>
  <conditionalFormatting sqref="J25:J38">
    <cfRule type="expression" dxfId="1897" priority="9">
      <formula>J25&gt;0</formula>
    </cfRule>
    <cfRule type="expression" dxfId="1896" priority="10">
      <formula>J25&lt;0</formula>
    </cfRule>
  </conditionalFormatting>
  <conditionalFormatting sqref="K25:K38">
    <cfRule type="expression" dxfId="1895" priority="7">
      <formula>K25&gt;0</formula>
    </cfRule>
    <cfRule type="expression" dxfId="1894" priority="8">
      <formula>K25&lt;0</formula>
    </cfRule>
  </conditionalFormatting>
  <conditionalFormatting sqref="F38:F42">
    <cfRule type="expression" dxfId="1893" priority="3">
      <formula>F38&gt;0</formula>
    </cfRule>
    <cfRule type="expression" dxfId="1892" priority="4">
      <formula>F38&lt;0</formula>
    </cfRule>
  </conditionalFormatting>
  <conditionalFormatting sqref="H38:H40">
    <cfRule type="expression" dxfId="1891" priority="1">
      <formula>H38&gt;0</formula>
    </cfRule>
    <cfRule type="expression" dxfId="189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9" priority="25">
      <formula>F7&gt;0</formula>
    </cfRule>
    <cfRule type="expression" dxfId="1888" priority="26">
      <formula>F7&lt;0</formula>
    </cfRule>
  </conditionalFormatting>
  <conditionalFormatting sqref="Q8">
    <cfRule type="expression" dxfId="1887" priority="23">
      <formula>Q8&gt;0</formula>
    </cfRule>
    <cfRule type="expression" dxfId="1886" priority="24">
      <formula>Q8&lt;0</formula>
    </cfRule>
  </conditionalFormatting>
  <conditionalFormatting sqref="F93:F114">
    <cfRule type="expression" dxfId="1885" priority="17">
      <formula>F93&gt;0</formula>
    </cfRule>
    <cfRule type="expression" dxfId="1884" priority="18">
      <formula>F93&lt;0</formula>
    </cfRule>
  </conditionalFormatting>
  <conditionalFormatting sqref="H93:H114">
    <cfRule type="expression" dxfId="1883" priority="15">
      <formula>H93&gt;0</formula>
    </cfRule>
    <cfRule type="expression" dxfId="1882" priority="16">
      <formula>H93&lt;0</formula>
    </cfRule>
  </conditionalFormatting>
  <conditionalFormatting sqref="Q10">
    <cfRule type="expression" dxfId="1881" priority="13">
      <formula>Q10&gt;0</formula>
    </cfRule>
    <cfRule type="expression" dxfId="1880" priority="14">
      <formula>Q10&lt;0</formula>
    </cfRule>
  </conditionalFormatting>
  <conditionalFormatting sqref="J25:J38">
    <cfRule type="expression" dxfId="1879" priority="11">
      <formula>J25&gt;0</formula>
    </cfRule>
    <cfRule type="expression" dxfId="1878" priority="12">
      <formula>J25&lt;0</formula>
    </cfRule>
  </conditionalFormatting>
  <conditionalFormatting sqref="K25:K38">
    <cfRule type="expression" dxfId="1877" priority="9">
      <formula>K25&gt;0</formula>
    </cfRule>
    <cfRule type="expression" dxfId="1876" priority="10">
      <formula>K25&lt;0</formula>
    </cfRule>
  </conditionalFormatting>
  <conditionalFormatting sqref="L25:L34">
    <cfRule type="expression" dxfId="1875" priority="7">
      <formula>L25&gt;0</formula>
    </cfRule>
    <cfRule type="expression" dxfId="1874" priority="8">
      <formula>L25&lt;0</formula>
    </cfRule>
  </conditionalFormatting>
  <conditionalFormatting sqref="J43">
    <cfRule type="expression" dxfId="1873" priority="5">
      <formula>J43&gt;0</formula>
    </cfRule>
    <cfRule type="expression" dxfId="1872" priority="6">
      <formula>J43&lt;0</formula>
    </cfRule>
  </conditionalFormatting>
  <conditionalFormatting sqref="M25:M34">
    <cfRule type="expression" dxfId="1871" priority="3">
      <formula>M25&gt;0</formula>
    </cfRule>
    <cfRule type="expression" dxfId="1870" priority="4">
      <formula>M25&lt;0</formula>
    </cfRule>
  </conditionalFormatting>
  <conditionalFormatting sqref="H61:H64 F61:F64">
    <cfRule type="expression" dxfId="1869" priority="1">
      <formula>F61&gt;0</formula>
    </cfRule>
    <cfRule type="expression" dxfId="186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21.2134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35.779899999999998</v>
      </c>
      <c r="R4" s="425">
        <v>-1.2699999999999999E-2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3577.99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2121.34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1456.6499999999996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1456.6499999999996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0.68666503247947031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2.1240976078748124E-2</v>
      </c>
      <c r="R11">
        <v>0.19</v>
      </c>
    </row>
    <row r="12" spans="1:21" x14ac:dyDescent="0.25">
      <c r="H12" s="70"/>
      <c r="O12" s="11" t="s">
        <v>969</v>
      </c>
      <c r="Q12" s="1" t="s">
        <v>1354</v>
      </c>
    </row>
    <row r="13" spans="1:21" x14ac:dyDescent="0.25">
      <c r="H13" s="70"/>
      <c r="O13" s="11" t="s">
        <v>947</v>
      </c>
      <c r="Q13" s="2">
        <f>Q4/2.5</f>
        <v>14.311959999999999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39.357889999999998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39.000090999999998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38.642291999999998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38.284492999999998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37.926693999999998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37.568894999999998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37.211095999999998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36.853296999999998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36.495497999999998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36.137698999999998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35.779899999999998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35.422100999999998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35.064301999999998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34.706502999999998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34.348703999999998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33.990904999999998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33.633105999999998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33.275306999999998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32.917507999999998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32.559708999999998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32.201909999999998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4" si="9">C44*(E44-D44)</f>
        <v>818.27999999999963</v>
      </c>
      <c r="G44" s="39">
        <f t="shared" ref="G44:G54" si="10">D44*C44</f>
        <v>4493.22</v>
      </c>
      <c r="H44" s="179">
        <f t="shared" ref="H44:H54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67" priority="33">
      <formula>F59&gt;0</formula>
    </cfRule>
    <cfRule type="expression" dxfId="1866" priority="34">
      <formula>F59&lt;0</formula>
    </cfRule>
  </conditionalFormatting>
  <conditionalFormatting sqref="Q7">
    <cfRule type="expression" dxfId="1865" priority="31">
      <formula>Q7&gt;0</formula>
    </cfRule>
    <cfRule type="expression" dxfId="1864" priority="32">
      <formula>Q7&lt;0</formula>
    </cfRule>
  </conditionalFormatting>
  <conditionalFormatting sqref="Q8">
    <cfRule type="expression" dxfId="1863" priority="29">
      <formula>Q8&gt;0</formula>
    </cfRule>
    <cfRule type="expression" dxfId="1862" priority="30">
      <formula>Q8&lt;0</formula>
    </cfRule>
  </conditionalFormatting>
  <conditionalFormatting sqref="F30:F58">
    <cfRule type="expression" dxfId="1861" priority="27">
      <formula>F30&gt;0</formula>
    </cfRule>
    <cfRule type="expression" dxfId="1860" priority="28">
      <formula>F30&lt;0</formula>
    </cfRule>
  </conditionalFormatting>
  <conditionalFormatting sqref="H30:H58">
    <cfRule type="expression" dxfId="1859" priority="25">
      <formula>H30&gt;0</formula>
    </cfRule>
    <cfRule type="expression" dxfId="1858" priority="26">
      <formula>H30&lt;0</formula>
    </cfRule>
  </conditionalFormatting>
  <conditionalFormatting sqref="Q10">
    <cfRule type="expression" dxfId="1857" priority="23">
      <formula>Q10&gt;0</formula>
    </cfRule>
    <cfRule type="expression" dxfId="1856" priority="24">
      <formula>Q10&lt;0</formula>
    </cfRule>
  </conditionalFormatting>
  <conditionalFormatting sqref="J25:J38">
    <cfRule type="expression" dxfId="1855" priority="21">
      <formula>J25&gt;0</formula>
    </cfRule>
    <cfRule type="expression" dxfId="1854" priority="22">
      <formula>J25&lt;0</formula>
    </cfRule>
  </conditionalFormatting>
  <conditionalFormatting sqref="K25:K33">
    <cfRule type="expression" dxfId="1853" priority="19">
      <formula>K25&gt;0</formula>
    </cfRule>
    <cfRule type="expression" dxfId="1852" priority="20">
      <formula>K25&lt;0</formula>
    </cfRule>
  </conditionalFormatting>
  <conditionalFormatting sqref="L25:L38">
    <cfRule type="expression" dxfId="1851" priority="17">
      <formula>L25&gt;0</formula>
    </cfRule>
    <cfRule type="expression" dxfId="1850" priority="18">
      <formula>L25&lt;0</formula>
    </cfRule>
  </conditionalFormatting>
  <conditionalFormatting sqref="F89:F110">
    <cfRule type="expression" dxfId="1849" priority="15">
      <formula>F89&gt;0</formula>
    </cfRule>
    <cfRule type="expression" dxfId="1848" priority="16">
      <formula>F89&lt;0</formula>
    </cfRule>
  </conditionalFormatting>
  <conditionalFormatting sqref="H89:H110">
    <cfRule type="expression" dxfId="1847" priority="13">
      <formula>H89&gt;0</formula>
    </cfRule>
    <cfRule type="expression" dxfId="1846" priority="14">
      <formula>H89&lt;0</formula>
    </cfRule>
  </conditionalFormatting>
  <conditionalFormatting sqref="J89:J102">
    <cfRule type="expression" dxfId="1845" priority="11">
      <formula>J89&gt;0</formula>
    </cfRule>
    <cfRule type="expression" dxfId="1844" priority="12">
      <formula>J89&lt;0</formula>
    </cfRule>
  </conditionalFormatting>
  <conditionalFormatting sqref="K89:K102">
    <cfRule type="expression" dxfId="1843" priority="9">
      <formula>K89&gt;0</formula>
    </cfRule>
    <cfRule type="expression" dxfId="1842" priority="10">
      <formula>K89&lt;0</formula>
    </cfRule>
  </conditionalFormatting>
  <conditionalFormatting sqref="L89:L102">
    <cfRule type="expression" dxfId="1841" priority="7">
      <formula>L89&gt;0</formula>
    </cfRule>
    <cfRule type="expression" dxfId="1840" priority="8">
      <formula>L89&lt;0</formula>
    </cfRule>
  </conditionalFormatting>
  <conditionalFormatting sqref="F25:F29">
    <cfRule type="expression" dxfId="1839" priority="5">
      <formula>F25&gt;0</formula>
    </cfRule>
    <cfRule type="expression" dxfId="1838" priority="6">
      <formula>F25&lt;0</formula>
    </cfRule>
  </conditionalFormatting>
  <conditionalFormatting sqref="H25:H29">
    <cfRule type="expression" dxfId="1837" priority="3">
      <formula>H25&gt;0</formula>
    </cfRule>
    <cfRule type="expression" dxfId="1836" priority="4">
      <formula>H25&lt;0</formula>
    </cfRule>
  </conditionalFormatting>
  <conditionalFormatting sqref="F29">
    <cfRule type="expression" dxfId="1835" priority="1">
      <formula>F29&gt;0</formula>
    </cfRule>
    <cfRule type="expression" dxfId="183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3" priority="31">
      <formula>F47&gt;0</formula>
    </cfRule>
    <cfRule type="expression" dxfId="1832" priority="32">
      <formula>F47&lt;0</formula>
    </cfRule>
  </conditionalFormatting>
  <conditionalFormatting sqref="Q7">
    <cfRule type="expression" dxfId="1831" priority="29">
      <formula>Q7&gt;0</formula>
    </cfRule>
    <cfRule type="expression" dxfId="1830" priority="30">
      <formula>Q7&lt;0</formula>
    </cfRule>
  </conditionalFormatting>
  <conditionalFormatting sqref="Q8">
    <cfRule type="expression" dxfId="1829" priority="27">
      <formula>Q8&gt;0</formula>
    </cfRule>
    <cfRule type="expression" dxfId="1828" priority="28">
      <formula>Q8&lt;0</formula>
    </cfRule>
  </conditionalFormatting>
  <conditionalFormatting sqref="F30:F46">
    <cfRule type="expression" dxfId="1827" priority="25">
      <formula>F30&gt;0</formula>
    </cfRule>
    <cfRule type="expression" dxfId="1826" priority="26">
      <formula>F30&lt;0</formula>
    </cfRule>
  </conditionalFormatting>
  <conditionalFormatting sqref="H30:H46">
    <cfRule type="expression" dxfId="1825" priority="23">
      <formula>H30&gt;0</formula>
    </cfRule>
    <cfRule type="expression" dxfId="1824" priority="24">
      <formula>H30&lt;0</formula>
    </cfRule>
  </conditionalFormatting>
  <conditionalFormatting sqref="Q10">
    <cfRule type="expression" dxfId="1823" priority="21">
      <formula>Q10&gt;0</formula>
    </cfRule>
    <cfRule type="expression" dxfId="1822" priority="22">
      <formula>Q10&lt;0</formula>
    </cfRule>
  </conditionalFormatting>
  <conditionalFormatting sqref="J25:J38">
    <cfRule type="expression" dxfId="1821" priority="19">
      <formula>J25&gt;0</formula>
    </cfRule>
    <cfRule type="expression" dxfId="1820" priority="20">
      <formula>J25&lt;0</formula>
    </cfRule>
  </conditionalFormatting>
  <conditionalFormatting sqref="K25:K38">
    <cfRule type="expression" dxfId="1819" priority="17">
      <formula>K25&gt;0</formula>
    </cfRule>
    <cfRule type="expression" dxfId="1818" priority="18">
      <formula>K25&lt;0</formula>
    </cfRule>
  </conditionalFormatting>
  <conditionalFormatting sqref="L25:L38">
    <cfRule type="expression" dxfId="1817" priority="15">
      <formula>L25&gt;0</formula>
    </cfRule>
    <cfRule type="expression" dxfId="1816" priority="16">
      <formula>L25&lt;0</formula>
    </cfRule>
  </conditionalFormatting>
  <conditionalFormatting sqref="F89:F110">
    <cfRule type="expression" dxfId="1815" priority="13">
      <formula>F89&gt;0</formula>
    </cfRule>
    <cfRule type="expression" dxfId="1814" priority="14">
      <formula>F89&lt;0</formula>
    </cfRule>
  </conditionalFormatting>
  <conditionalFormatting sqref="H89:H110">
    <cfRule type="expression" dxfId="1813" priority="11">
      <formula>H89&gt;0</formula>
    </cfRule>
    <cfRule type="expression" dxfId="1812" priority="12">
      <formula>H89&lt;0</formula>
    </cfRule>
  </conditionalFormatting>
  <conditionalFormatting sqref="J89:J102">
    <cfRule type="expression" dxfId="1811" priority="9">
      <formula>J89&gt;0</formula>
    </cfRule>
    <cfRule type="expression" dxfId="1810" priority="10">
      <formula>J89&lt;0</formula>
    </cfRule>
  </conditionalFormatting>
  <conditionalFormatting sqref="K89:K102">
    <cfRule type="expression" dxfId="1809" priority="7">
      <formula>K89&gt;0</formula>
    </cfRule>
    <cfRule type="expression" dxfId="1808" priority="8">
      <formula>K89&lt;0</formula>
    </cfRule>
  </conditionalFormatting>
  <conditionalFormatting sqref="L89:L102">
    <cfRule type="expression" dxfId="1807" priority="5">
      <formula>L89&gt;0</formula>
    </cfRule>
    <cfRule type="expression" dxfId="1806" priority="6">
      <formula>L89&lt;0</formula>
    </cfRule>
  </conditionalFormatting>
  <conditionalFormatting sqref="F25:F29">
    <cfRule type="expression" dxfId="1805" priority="3">
      <formula>F25&gt;0</formula>
    </cfRule>
    <cfRule type="expression" dxfId="1804" priority="4">
      <formula>F25&lt;0</formula>
    </cfRule>
  </conditionalFormatting>
  <conditionalFormatting sqref="H25:H29">
    <cfRule type="expression" dxfId="1803" priority="1">
      <formula>H25&gt;0</formula>
    </cfRule>
    <cfRule type="expression" dxfId="18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1112</v>
      </c>
      <c r="U2" s="757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1247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42.29</v>
      </c>
      <c r="R4" s="425">
        <v>1.0999999999999999E-2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12687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-2800.0600000000013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-2800.0600000000013</v>
      </c>
      <c r="T8" s="1">
        <v>43362</v>
      </c>
      <c r="U8" s="757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-0.1807999710726246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4.3036178765665643E-2</v>
      </c>
      <c r="R11">
        <f>1.82/4</f>
        <v>0.45500000000000002</v>
      </c>
      <c r="T11" s="1">
        <v>43391</v>
      </c>
      <c r="U11" s="757" t="s">
        <v>1289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Q4/4.6</f>
        <v>9.1934782608695649</v>
      </c>
      <c r="T13" s="1">
        <v>43421</v>
      </c>
      <c r="U13" s="757" t="s">
        <v>1309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46.519000000000005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46.0961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45.673200000000001</v>
      </c>
    </row>
    <row r="20" spans="1:20" x14ac:dyDescent="0.25">
      <c r="O20" s="81">
        <v>1.07</v>
      </c>
      <c r="P20" s="81">
        <f t="shared" si="0"/>
        <v>45.250300000000003</v>
      </c>
    </row>
    <row r="21" spans="1:20" x14ac:dyDescent="0.25">
      <c r="O21" s="81">
        <v>1.06</v>
      </c>
      <c r="P21" s="81">
        <f t="shared" si="0"/>
        <v>44.827400000000004</v>
      </c>
    </row>
    <row r="22" spans="1:20" x14ac:dyDescent="0.25">
      <c r="O22" s="81">
        <v>1.05</v>
      </c>
      <c r="P22" s="81">
        <f t="shared" si="0"/>
        <v>44.404499999999999</v>
      </c>
    </row>
    <row r="23" spans="1:20" x14ac:dyDescent="0.25">
      <c r="O23" s="81">
        <v>1.04</v>
      </c>
      <c r="P23" s="81">
        <f t="shared" si="0"/>
        <v>43.9816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43.558700000000002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43.135800000000003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42.712899999999998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42.29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41.867100000000001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41.444199999999995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41.021299999999997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40.598399999999998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3" si="4">C32*(E32-D32)</f>
        <v>-3169.9999999999991</v>
      </c>
      <c r="G32" s="39">
        <f t="shared" ref="G32:G43" si="5">D32*C32</f>
        <v>20214</v>
      </c>
      <c r="H32" s="179">
        <f t="shared" ref="H32:H43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40.1755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39.752599999999994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39.329700000000003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38.906800000000004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38.483899999999998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38.061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1348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4"/>
        <v>-2798.9999999999995</v>
      </c>
      <c r="G43" s="39">
        <f t="shared" si="5"/>
        <v>15486</v>
      </c>
      <c r="H43" s="179">
        <f t="shared" si="6"/>
        <v>-0.18074389771406429</v>
      </c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1" priority="35">
      <formula>F54&gt;0</formula>
    </cfRule>
    <cfRule type="expression" dxfId="1800" priority="36">
      <formula>F54&lt;0</formula>
    </cfRule>
  </conditionalFormatting>
  <conditionalFormatting sqref="Q7">
    <cfRule type="expression" dxfId="1799" priority="33">
      <formula>Q7&gt;0</formula>
    </cfRule>
    <cfRule type="expression" dxfId="1798" priority="34">
      <formula>Q7&lt;0</formula>
    </cfRule>
  </conditionalFormatting>
  <conditionalFormatting sqref="Q8">
    <cfRule type="expression" dxfId="1797" priority="31">
      <formula>Q8&gt;0</formula>
    </cfRule>
    <cfRule type="expression" dxfId="1796" priority="32">
      <formula>Q8&lt;0</formula>
    </cfRule>
  </conditionalFormatting>
  <conditionalFormatting sqref="F30:F53">
    <cfRule type="expression" dxfId="1795" priority="29">
      <formula>F30&gt;0</formula>
    </cfRule>
    <cfRule type="expression" dxfId="1794" priority="30">
      <formula>F30&lt;0</formula>
    </cfRule>
  </conditionalFormatting>
  <conditionalFormatting sqref="H30:H53">
    <cfRule type="expression" dxfId="1793" priority="27">
      <formula>H30&gt;0</formula>
    </cfRule>
    <cfRule type="expression" dxfId="1792" priority="28">
      <formula>H30&lt;0</formula>
    </cfRule>
  </conditionalFormatting>
  <conditionalFormatting sqref="Q10">
    <cfRule type="expression" dxfId="1791" priority="25">
      <formula>Q10&gt;0</formula>
    </cfRule>
    <cfRule type="expression" dxfId="1790" priority="26">
      <formula>Q10&lt;0</formula>
    </cfRule>
  </conditionalFormatting>
  <conditionalFormatting sqref="J25:J39">
    <cfRule type="expression" dxfId="1789" priority="23">
      <formula>J25&gt;0</formula>
    </cfRule>
    <cfRule type="expression" dxfId="1788" priority="24">
      <formula>J25&lt;0</formula>
    </cfRule>
  </conditionalFormatting>
  <conditionalFormatting sqref="K25:K36">
    <cfRule type="expression" dxfId="1787" priority="21">
      <formula>K25&gt;0</formula>
    </cfRule>
    <cfRule type="expression" dxfId="1786" priority="22">
      <formula>K25&lt;0</formula>
    </cfRule>
  </conditionalFormatting>
  <conditionalFormatting sqref="L25">
    <cfRule type="expression" dxfId="1785" priority="19">
      <formula>L25&gt;0</formula>
    </cfRule>
    <cfRule type="expression" dxfId="1784" priority="20">
      <formula>L25&lt;0</formula>
    </cfRule>
  </conditionalFormatting>
  <conditionalFormatting sqref="F89:F110">
    <cfRule type="expression" dxfId="1783" priority="17">
      <formula>F89&gt;0</formula>
    </cfRule>
    <cfRule type="expression" dxfId="1782" priority="18">
      <formula>F89&lt;0</formula>
    </cfRule>
  </conditionalFormatting>
  <conditionalFormatting sqref="H89:H110">
    <cfRule type="expression" dxfId="1781" priority="15">
      <formula>H89&gt;0</formula>
    </cfRule>
    <cfRule type="expression" dxfId="1780" priority="16">
      <formula>H89&lt;0</formula>
    </cfRule>
  </conditionalFormatting>
  <conditionalFormatting sqref="J89:J102">
    <cfRule type="expression" dxfId="1779" priority="13">
      <formula>J89&gt;0</formula>
    </cfRule>
    <cfRule type="expression" dxfId="1778" priority="14">
      <formula>J89&lt;0</formula>
    </cfRule>
  </conditionalFormatting>
  <conditionalFormatting sqref="K89:K102">
    <cfRule type="expression" dxfId="1777" priority="11">
      <formula>K89&gt;0</formula>
    </cfRule>
    <cfRule type="expression" dxfId="1776" priority="12">
      <formula>K89&lt;0</formula>
    </cfRule>
  </conditionalFormatting>
  <conditionalFormatting sqref="L89:L102">
    <cfRule type="expression" dxfId="1775" priority="9">
      <formula>L89&gt;0</formula>
    </cfRule>
    <cfRule type="expression" dxfId="1774" priority="10">
      <formula>L89&lt;0</formula>
    </cfRule>
  </conditionalFormatting>
  <conditionalFormatting sqref="F25:F29">
    <cfRule type="expression" dxfId="1773" priority="7">
      <formula>F25&gt;0</formula>
    </cfRule>
    <cfRule type="expression" dxfId="1772" priority="8">
      <formula>F25&lt;0</formula>
    </cfRule>
  </conditionalFormatting>
  <conditionalFormatting sqref="H25:H29">
    <cfRule type="expression" dxfId="1771" priority="5">
      <formula>H25&gt;0</formula>
    </cfRule>
    <cfRule type="expression" dxfId="177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300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47.098000000000006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44.239899999999999</v>
      </c>
      <c r="R4" s="425">
        <v>2.1000000000000001E-2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13271.97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14129.400000000001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-857.43000000000211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-857.43000000000211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-6.0684105482186224E-2</v>
      </c>
      <c r="T9" s="156"/>
      <c r="U9" t="s">
        <v>1006</v>
      </c>
    </row>
    <row r="10" spans="1:21" x14ac:dyDescent="0.25">
      <c r="B10" s="404">
        <v>43489</v>
      </c>
      <c r="C10" s="4">
        <v>100</v>
      </c>
      <c r="D10" s="3">
        <v>43.48</v>
      </c>
      <c r="E10" s="3">
        <v>0</v>
      </c>
      <c r="F10" s="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6.3291282303983509E-2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Q4/(3.94+4.03)*2</f>
        <v>11.101606022584692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48.663890000000002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48.221491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47.779091999999999</v>
      </c>
    </row>
    <row r="20" spans="1:21" x14ac:dyDescent="0.25">
      <c r="O20" s="81">
        <v>1.07</v>
      </c>
      <c r="P20" s="81">
        <f t="shared" si="2"/>
        <v>47.336693000000004</v>
      </c>
      <c r="T20" s="1">
        <v>43416</v>
      </c>
      <c r="U20" t="s">
        <v>1299</v>
      </c>
    </row>
    <row r="21" spans="1:21" x14ac:dyDescent="0.25">
      <c r="O21" s="81">
        <v>1.06</v>
      </c>
      <c r="P21" s="81">
        <f t="shared" si="2"/>
        <v>46.894294000000002</v>
      </c>
    </row>
    <row r="22" spans="1:21" x14ac:dyDescent="0.25">
      <c r="O22" s="81">
        <v>1.05</v>
      </c>
      <c r="P22" s="81">
        <f t="shared" si="2"/>
        <v>46.451895</v>
      </c>
    </row>
    <row r="23" spans="1:21" x14ac:dyDescent="0.25">
      <c r="O23" s="81">
        <v>1.04</v>
      </c>
      <c r="P23" s="81">
        <f t="shared" si="2"/>
        <v>46.009495999999999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45.567096999999997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45.124698000000002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44.682299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44.239899999999999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43.797500999999997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43.355101999999995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42.912703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42.470303999999999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42.027904999999997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41.585505999999995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41.143107000000001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40.700707999999999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40.258308999999997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39.815910000000002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9" si="12">C56*(E56-D56)</f>
        <v>894.5999999999998</v>
      </c>
      <c r="G56" s="39">
        <f t="shared" ref="G56:G59" si="13">D56*C56</f>
        <v>9941.4</v>
      </c>
      <c r="H56" s="179">
        <f t="shared" ref="H56:H59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2"/>
        <v>-1130.4000000000001</v>
      </c>
      <c r="G59" s="39">
        <f t="shared" si="13"/>
        <v>14129.4</v>
      </c>
      <c r="H59" s="179">
        <f t="shared" si="14"/>
        <v>-8.0003397171854451E-2</v>
      </c>
      <c r="I59" s="39"/>
      <c r="J59" s="39">
        <v>-1130.4000000000001</v>
      </c>
      <c r="K59" s="39"/>
      <c r="L59" s="39">
        <v>10.87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69" priority="45">
      <formula>Q7&gt;0</formula>
    </cfRule>
    <cfRule type="expression" dxfId="1768" priority="46">
      <formula>Q7&lt;0</formula>
    </cfRule>
  </conditionalFormatting>
  <conditionalFormatting sqref="Q8">
    <cfRule type="expression" dxfId="1767" priority="43">
      <formula>Q8&gt;0</formula>
    </cfRule>
    <cfRule type="expression" dxfId="1766" priority="44">
      <formula>Q8&lt;0</formula>
    </cfRule>
  </conditionalFormatting>
  <conditionalFormatting sqref="F30:F63">
    <cfRule type="expression" dxfId="1765" priority="41">
      <formula>F30&gt;0</formula>
    </cfRule>
    <cfRule type="expression" dxfId="1764" priority="42">
      <formula>F30&lt;0</formula>
    </cfRule>
  </conditionalFormatting>
  <conditionalFormatting sqref="H30:H63">
    <cfRule type="expression" dxfId="1763" priority="39">
      <formula>H30&gt;0</formula>
    </cfRule>
    <cfRule type="expression" dxfId="1762" priority="40">
      <formula>H30&lt;0</formula>
    </cfRule>
  </conditionalFormatting>
  <conditionalFormatting sqref="Q10">
    <cfRule type="expression" dxfId="1761" priority="37">
      <formula>Q10&gt;0</formula>
    </cfRule>
    <cfRule type="expression" dxfId="1760" priority="38">
      <formula>Q10&lt;0</formula>
    </cfRule>
  </conditionalFormatting>
  <conditionalFormatting sqref="K25:K39">
    <cfRule type="expression" dxfId="1759" priority="33">
      <formula>K25&gt;0</formula>
    </cfRule>
    <cfRule type="expression" dxfId="1758" priority="34">
      <formula>K25&lt;0</formula>
    </cfRule>
  </conditionalFormatting>
  <conditionalFormatting sqref="L25">
    <cfRule type="expression" dxfId="1757" priority="31">
      <formula>L25&gt;0</formula>
    </cfRule>
    <cfRule type="expression" dxfId="1756" priority="32">
      <formula>L25&lt;0</formula>
    </cfRule>
  </conditionalFormatting>
  <conditionalFormatting sqref="F89:F110">
    <cfRule type="expression" dxfId="1755" priority="29">
      <formula>F89&gt;0</formula>
    </cfRule>
    <cfRule type="expression" dxfId="1754" priority="30">
      <formula>F89&lt;0</formula>
    </cfRule>
  </conditionalFormatting>
  <conditionalFormatting sqref="H89:H110">
    <cfRule type="expression" dxfId="1753" priority="27">
      <formula>H89&gt;0</formula>
    </cfRule>
    <cfRule type="expression" dxfId="1752" priority="28">
      <formula>H89&lt;0</formula>
    </cfRule>
  </conditionalFormatting>
  <conditionalFormatting sqref="J89:J102">
    <cfRule type="expression" dxfId="1751" priority="25">
      <formula>J89&gt;0</formula>
    </cfRule>
    <cfRule type="expression" dxfId="1750" priority="26">
      <formula>J89&lt;0</formula>
    </cfRule>
  </conditionalFormatting>
  <conditionalFormatting sqref="K89:K102">
    <cfRule type="expression" dxfId="1749" priority="23">
      <formula>K89&gt;0</formula>
    </cfRule>
    <cfRule type="expression" dxfId="1748" priority="24">
      <formula>K89&lt;0</formula>
    </cfRule>
  </conditionalFormatting>
  <conditionalFormatting sqref="L89:L102">
    <cfRule type="expression" dxfId="1747" priority="21">
      <formula>L89&gt;0</formula>
    </cfRule>
    <cfRule type="expression" dxfId="1746" priority="22">
      <formula>L89&lt;0</formula>
    </cfRule>
  </conditionalFormatting>
  <conditionalFormatting sqref="F25 F29">
    <cfRule type="expression" dxfId="1745" priority="19">
      <formula>F25&gt;0</formula>
    </cfRule>
    <cfRule type="expression" dxfId="1744" priority="20">
      <formula>F25&lt;0</formula>
    </cfRule>
  </conditionalFormatting>
  <conditionalFormatting sqref="H25 H29">
    <cfRule type="expression" dxfId="1743" priority="17">
      <formula>H25&gt;0</formula>
    </cfRule>
    <cfRule type="expression" dxfId="1742" priority="18">
      <formula>H25&lt;0</formula>
    </cfRule>
  </conditionalFormatting>
  <conditionalFormatting sqref="F26:F28">
    <cfRule type="expression" dxfId="1741" priority="15">
      <formula>F26&gt;0</formula>
    </cfRule>
    <cfRule type="expression" dxfId="1740" priority="16">
      <formula>F26&lt;0</formula>
    </cfRule>
  </conditionalFormatting>
  <conditionalFormatting sqref="H26:H28">
    <cfRule type="expression" dxfId="1739" priority="13">
      <formula>H26&gt;0</formula>
    </cfRule>
    <cfRule type="expression" dxfId="1738" priority="14">
      <formula>H26&lt;0</formula>
    </cfRule>
  </conditionalFormatting>
  <conditionalFormatting sqref="J25:J49">
    <cfRule type="expression" dxfId="1737" priority="9">
      <formula>J25&gt;0</formula>
    </cfRule>
    <cfRule type="expression" dxfId="1736" priority="10">
      <formula>J25&lt;0</formula>
    </cfRule>
  </conditionalFormatting>
  <conditionalFormatting sqref="J50:J51">
    <cfRule type="expression" dxfId="1735" priority="7">
      <formula>J50&gt;0</formula>
    </cfRule>
    <cfRule type="expression" dxfId="1734" priority="8">
      <formula>J50&lt;0</formula>
    </cfRule>
  </conditionalFormatting>
  <conditionalFormatting sqref="J52:J57">
    <cfRule type="expression" dxfId="1733" priority="5">
      <formula>J52&gt;0</formula>
    </cfRule>
    <cfRule type="expression" dxfId="1732" priority="6">
      <formula>J52&lt;0</formula>
    </cfRule>
  </conditionalFormatting>
  <conditionalFormatting sqref="J58">
    <cfRule type="expression" dxfId="1731" priority="3">
      <formula>J58&gt;0</formula>
    </cfRule>
    <cfRule type="expression" dxfId="1730" priority="4">
      <formula>J58&lt;0</formula>
    </cfRule>
  </conditionalFormatting>
  <conditionalFormatting sqref="J59">
    <cfRule type="expression" dxfId="1729" priority="1">
      <formula>J59&gt;0</formula>
    </cfRule>
    <cfRule type="expression" dxfId="1728" priority="2">
      <formula>J59&lt;0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30.66</v>
      </c>
      <c r="R4" s="425">
        <v>2E-3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24528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2404.1199999999881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2404.1199999999881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0.10866629180776549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6.5231572080887146E-2</v>
      </c>
      <c r="R11">
        <v>0.5</v>
      </c>
    </row>
    <row r="12" spans="1:21" x14ac:dyDescent="0.25">
      <c r="A12" s="887" t="s">
        <v>1290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1338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8.76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33.726000000000006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33.419400000000003</v>
      </c>
    </row>
    <row r="20" spans="1:21" x14ac:dyDescent="0.25">
      <c r="O20" s="81">
        <v>1.08</v>
      </c>
      <c r="P20" s="81">
        <f t="shared" si="2"/>
        <v>33.1128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32.806200000000004</v>
      </c>
    </row>
    <row r="22" spans="1:21" x14ac:dyDescent="0.25">
      <c r="O22" s="81">
        <v>1.06</v>
      </c>
      <c r="P22" s="81">
        <f t="shared" si="2"/>
        <v>32.499600000000001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32.193000000000005</v>
      </c>
    </row>
    <row r="24" spans="1:21" x14ac:dyDescent="0.25">
      <c r="O24" s="81">
        <v>1.04</v>
      </c>
      <c r="P24" s="81">
        <f t="shared" si="2"/>
        <v>31.886400000000002</v>
      </c>
      <c r="T24" s="1">
        <v>43383</v>
      </c>
      <c r="U24" t="s">
        <v>1280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31.579800000000002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31.273199999999999</v>
      </c>
    </row>
    <row r="27" spans="1:21" x14ac:dyDescent="0.25">
      <c r="O27" s="81">
        <v>1.01</v>
      </c>
      <c r="P27" s="81">
        <f t="shared" si="2"/>
        <v>30.9666</v>
      </c>
      <c r="T27" s="1">
        <v>43397</v>
      </c>
      <c r="U27" t="s">
        <v>1293</v>
      </c>
    </row>
    <row r="28" spans="1:21" x14ac:dyDescent="0.25">
      <c r="O28" s="81">
        <v>1</v>
      </c>
      <c r="P28" s="81">
        <f t="shared" si="2"/>
        <v>30.66</v>
      </c>
      <c r="T28" s="1">
        <v>43399</v>
      </c>
      <c r="U28" t="s">
        <v>1292</v>
      </c>
    </row>
    <row r="29" spans="1:21" x14ac:dyDescent="0.25">
      <c r="O29" s="81">
        <v>0.99</v>
      </c>
      <c r="P29" s="81">
        <f t="shared" si="2"/>
        <v>30.353400000000001</v>
      </c>
    </row>
    <row r="30" spans="1:21" x14ac:dyDescent="0.25">
      <c r="O30" s="81">
        <v>0.98</v>
      </c>
      <c r="P30" s="81">
        <f t="shared" si="2"/>
        <v>30.046800000000001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29.740199999999998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29.433599999999998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29.126999999999999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28.820399999999999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28.513800000000003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28.2072</v>
      </c>
      <c r="T36" s="156">
        <v>43440</v>
      </c>
      <c r="U36" t="s">
        <v>1288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27.900600000000001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27.594000000000001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80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27" priority="45">
      <formula>F37&gt;0</formula>
    </cfRule>
    <cfRule type="expression" dxfId="1726" priority="46">
      <formula>F37&lt;0</formula>
    </cfRule>
  </conditionalFormatting>
  <conditionalFormatting sqref="Q7">
    <cfRule type="expression" dxfId="1725" priority="43">
      <formula>Q7&gt;0</formula>
    </cfRule>
    <cfRule type="expression" dxfId="1724" priority="44">
      <formula>Q7&lt;0</formula>
    </cfRule>
  </conditionalFormatting>
  <conditionalFormatting sqref="Q8">
    <cfRule type="expression" dxfId="1723" priority="41">
      <formula>Q8&gt;0</formula>
    </cfRule>
    <cfRule type="expression" dxfId="1722" priority="42">
      <formula>Q8&lt;0</formula>
    </cfRule>
  </conditionalFormatting>
  <conditionalFormatting sqref="Q10">
    <cfRule type="expression" dxfId="1721" priority="35">
      <formula>Q10&gt;0</formula>
    </cfRule>
    <cfRule type="expression" dxfId="1720" priority="36">
      <formula>Q10&lt;0</formula>
    </cfRule>
  </conditionalFormatting>
  <conditionalFormatting sqref="J32:J45">
    <cfRule type="expression" dxfId="1719" priority="33">
      <formula>J32&gt;0</formula>
    </cfRule>
    <cfRule type="expression" dxfId="1718" priority="34">
      <formula>J32&lt;0</formula>
    </cfRule>
  </conditionalFormatting>
  <conditionalFormatting sqref="K32:K45">
    <cfRule type="expression" dxfId="1717" priority="31">
      <formula>K32&gt;0</formula>
    </cfRule>
    <cfRule type="expression" dxfId="1716" priority="32">
      <formula>K32&lt;0</formula>
    </cfRule>
  </conditionalFormatting>
  <conditionalFormatting sqref="L32:L40">
    <cfRule type="expression" dxfId="1715" priority="29">
      <formula>L32&gt;0</formula>
    </cfRule>
    <cfRule type="expression" dxfId="1714" priority="30">
      <formula>L32&lt;0</formula>
    </cfRule>
  </conditionalFormatting>
  <conditionalFormatting sqref="F111:F132">
    <cfRule type="expression" dxfId="1713" priority="27">
      <formula>F111&gt;0</formula>
    </cfRule>
    <cfRule type="expression" dxfId="1712" priority="28">
      <formula>F111&lt;0</formula>
    </cfRule>
  </conditionalFormatting>
  <conditionalFormatting sqref="H111:H132">
    <cfRule type="expression" dxfId="1711" priority="25">
      <formula>H111&gt;0</formula>
    </cfRule>
    <cfRule type="expression" dxfId="1710" priority="26">
      <formula>H111&lt;0</formula>
    </cfRule>
  </conditionalFormatting>
  <conditionalFormatting sqref="J111:J124">
    <cfRule type="expression" dxfId="1709" priority="23">
      <formula>J111&gt;0</formula>
    </cfRule>
    <cfRule type="expression" dxfId="1708" priority="24">
      <formula>J111&lt;0</formula>
    </cfRule>
  </conditionalFormatting>
  <conditionalFormatting sqref="K111:K124">
    <cfRule type="expression" dxfId="1707" priority="21">
      <formula>K111&gt;0</formula>
    </cfRule>
    <cfRule type="expression" dxfId="1706" priority="22">
      <formula>K111&lt;0</formula>
    </cfRule>
  </conditionalFormatting>
  <conditionalFormatting sqref="L111:L124">
    <cfRule type="expression" dxfId="1705" priority="19">
      <formula>L111&gt;0</formula>
    </cfRule>
    <cfRule type="expression" dxfId="1704" priority="20">
      <formula>L111&lt;0</formula>
    </cfRule>
  </conditionalFormatting>
  <conditionalFormatting sqref="F32:F36">
    <cfRule type="expression" dxfId="1703" priority="17">
      <formula>F32&gt;0</formula>
    </cfRule>
    <cfRule type="expression" dxfId="1702" priority="18">
      <formula>F32&lt;0</formula>
    </cfRule>
  </conditionalFormatting>
  <conditionalFormatting sqref="H32:H36">
    <cfRule type="expression" dxfId="1701" priority="15">
      <formula>H32&gt;0</formula>
    </cfRule>
    <cfRule type="expression" dxfId="1700" priority="16">
      <formula>H32&lt;0</formula>
    </cfRule>
  </conditionalFormatting>
  <conditionalFormatting sqref="Q9">
    <cfRule type="expression" dxfId="1699" priority="13">
      <formula>Q9&gt;0</formula>
    </cfRule>
    <cfRule type="expression" dxfId="1698" priority="14">
      <formula>Q9&lt;0</formula>
    </cfRule>
  </conditionalFormatting>
  <conditionalFormatting sqref="H67:H69 F67:F69">
    <cfRule type="expression" dxfId="1697" priority="11">
      <formula>F67&gt;0</formula>
    </cfRule>
    <cfRule type="expression" dxfId="1696" priority="12">
      <formula>F67&lt;0</formula>
    </cfRule>
  </conditionalFormatting>
  <conditionalFormatting sqref="H70:H72 F70:F72">
    <cfRule type="expression" dxfId="1695" priority="9">
      <formula>F70&gt;0</formula>
    </cfRule>
    <cfRule type="expression" dxfId="1694" priority="10">
      <formula>F70&lt;0</formula>
    </cfRule>
  </conditionalFormatting>
  <conditionalFormatting sqref="F77 H77">
    <cfRule type="expression" dxfId="1693" priority="5">
      <formula>F77&gt;0</formula>
    </cfRule>
    <cfRule type="expression" dxfId="1692" priority="6">
      <formula>F77&lt;0</formula>
    </cfRule>
  </conditionalFormatting>
  <conditionalFormatting sqref="F74:F76 H74:H76">
    <cfRule type="expression" dxfId="1691" priority="3">
      <formula>F74&gt;0</formula>
    </cfRule>
    <cfRule type="expression" dxfId="1690" priority="4">
      <formula>F74&lt;0</formula>
    </cfRule>
  </conditionalFormatting>
  <conditionalFormatting sqref="H79:H81 F79:F81">
    <cfRule type="expression" dxfId="1689" priority="1">
      <formula>F79&gt;0</formula>
    </cfRule>
    <cfRule type="expression" dxfId="1688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209.07</v>
      </c>
      <c r="R4" s="425">
        <v>-5.8999999999999999E-3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4181.3999999999996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1536.1700000000014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1393.1400000000012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0.49964493985496411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2.3915435021763048E-3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1353</v>
      </c>
      <c r="W12" s="134"/>
    </row>
    <row r="13" spans="1:23" x14ac:dyDescent="0.25">
      <c r="H13" s="70"/>
      <c r="O13" s="11" t="s">
        <v>947</v>
      </c>
      <c r="Q13" s="2">
        <f>Q4/6.86</f>
        <v>30.476676384839649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229.977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227.88630000000001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225.79560000000001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223.70490000000001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221.61420000000001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219.52350000000001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217.43280000000001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215.34209999999999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213.25139999999999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211.16069999999999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209.07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206.97929999999999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204.8886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202.7979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200.70719999999997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198.61649999999997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196.52579999999998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194.43510000000001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192.34440000000001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190.25370000000001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188.16300000000001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87" priority="32">
      <formula>F51&gt;0</formula>
    </cfRule>
    <cfRule type="expression" dxfId="1686" priority="33">
      <formula>F51&lt;0</formula>
    </cfRule>
  </conditionalFormatting>
  <conditionalFormatting sqref="Q7">
    <cfRule type="expression" dxfId="1685" priority="30">
      <formula>Q7&gt;0</formula>
    </cfRule>
    <cfRule type="expression" dxfId="1684" priority="31">
      <formula>Q7&lt;0</formula>
    </cfRule>
  </conditionalFormatting>
  <conditionalFormatting sqref="Q8">
    <cfRule type="expression" dxfId="1683" priority="28">
      <formula>Q8&gt;0</formula>
    </cfRule>
    <cfRule type="expression" dxfId="1682" priority="29">
      <formula>Q8&lt;0</formula>
    </cfRule>
  </conditionalFormatting>
  <conditionalFormatting sqref="F25:F44 F46:F50">
    <cfRule type="expression" dxfId="1681" priority="26">
      <formula>F25&gt;0</formula>
    </cfRule>
    <cfRule type="expression" dxfId="1680" priority="27">
      <formula>F25&lt;0</formula>
    </cfRule>
  </conditionalFormatting>
  <conditionalFormatting sqref="H25:H44 H46:H50">
    <cfRule type="expression" dxfId="1679" priority="24">
      <formula>H25&gt;0</formula>
    </cfRule>
    <cfRule type="expression" dxfId="1678" priority="25">
      <formula>H25&lt;0</formula>
    </cfRule>
  </conditionalFormatting>
  <conditionalFormatting sqref="F89:F110">
    <cfRule type="expression" dxfId="1677" priority="22">
      <formula>F89&gt;0</formula>
    </cfRule>
    <cfRule type="expression" dxfId="1676" priority="23">
      <formula>F89&lt;0</formula>
    </cfRule>
  </conditionalFormatting>
  <conditionalFormatting sqref="H89:H110">
    <cfRule type="expression" dxfId="1675" priority="20">
      <formula>H89&gt;0</formula>
    </cfRule>
    <cfRule type="expression" dxfId="1674" priority="21">
      <formula>H89&lt;0</formula>
    </cfRule>
  </conditionalFormatting>
  <conditionalFormatting sqref="Q10">
    <cfRule type="expression" dxfId="1673" priority="18">
      <formula>Q10&gt;0</formula>
    </cfRule>
    <cfRule type="expression" dxfId="1672" priority="19">
      <formula>Q10&lt;0</formula>
    </cfRule>
  </conditionalFormatting>
  <conditionalFormatting sqref="J25:J39">
    <cfRule type="expression" dxfId="1671" priority="16">
      <formula>J25&gt;0</formula>
    </cfRule>
    <cfRule type="expression" dxfId="1670" priority="17">
      <formula>J25&lt;0</formula>
    </cfRule>
  </conditionalFormatting>
  <conditionalFormatting sqref="K25:K38">
    <cfRule type="expression" dxfId="1669" priority="14">
      <formula>K25&gt;0</formula>
    </cfRule>
    <cfRule type="expression" dxfId="1668" priority="15">
      <formula>K25&lt;0</formula>
    </cfRule>
  </conditionalFormatting>
  <conditionalFormatting sqref="L25:L38">
    <cfRule type="expression" dxfId="1667" priority="12">
      <formula>L25&gt;0</formula>
    </cfRule>
    <cfRule type="expression" dxfId="1666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65" priority="9">
      <formula>J40&gt;0</formula>
    </cfRule>
    <cfRule type="expression" dxfId="1664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3" priority="7">
      <formula>F45&gt;0</formula>
    </cfRule>
    <cfRule type="expression" dxfId="1662" priority="8">
      <formula>F45&lt;0</formula>
    </cfRule>
  </conditionalFormatting>
  <conditionalFormatting sqref="H45">
    <cfRule type="expression" dxfId="1661" priority="5">
      <formula>H45&gt;0</formula>
    </cfRule>
    <cfRule type="expression" dxfId="1660" priority="6">
      <formula>H45&lt;0</formula>
    </cfRule>
  </conditionalFormatting>
  <conditionalFormatting sqref="J45">
    <cfRule type="expression" dxfId="1659" priority="3">
      <formula>J45&gt;0</formula>
    </cfRule>
    <cfRule type="expression" dxfId="1658" priority="4">
      <formula>J45&lt;0</formula>
    </cfRule>
  </conditionalFormatting>
  <conditionalFormatting sqref="J46">
    <cfRule type="expression" dxfId="1657" priority="1">
      <formula>J46&gt;0</formula>
    </cfRule>
    <cfRule type="expression" dxfId="1656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55" priority="74">
      <formula>F12&gt;0</formula>
    </cfRule>
    <cfRule type="expression" dxfId="165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3" priority="67">
      <formula>F124&gt;0</formula>
    </cfRule>
    <cfRule type="expression" dxfId="1652" priority="68">
      <formula>F124&lt;0</formula>
    </cfRule>
  </conditionalFormatting>
  <conditionalFormatting sqref="H124:H130">
    <cfRule type="expression" dxfId="1651" priority="55">
      <formula>H124&gt;0</formula>
    </cfRule>
    <cfRule type="expression" dxfId="1650" priority="56">
      <formula>H124&lt;0</formula>
    </cfRule>
  </conditionalFormatting>
  <conditionalFormatting sqref="H131">
    <cfRule type="expression" dxfId="1649" priority="53">
      <formula>H131&gt;0</formula>
    </cfRule>
    <cfRule type="expression" dxfId="1648" priority="54">
      <formula>H131&lt;0</formula>
    </cfRule>
  </conditionalFormatting>
  <conditionalFormatting sqref="H132">
    <cfRule type="expression" dxfId="1647" priority="51">
      <formula>H132&gt;0</formula>
    </cfRule>
    <cfRule type="expression" dxfId="1646" priority="52">
      <formula>H132&lt;0</formula>
    </cfRule>
  </conditionalFormatting>
  <conditionalFormatting sqref="H133:H135">
    <cfRule type="expression" dxfId="1645" priority="49">
      <formula>H133&gt;0</formula>
    </cfRule>
    <cfRule type="expression" dxfId="1644" priority="50">
      <formula>H133&lt;0</formula>
    </cfRule>
  </conditionalFormatting>
  <conditionalFormatting sqref="H136">
    <cfRule type="expression" dxfId="1643" priority="45">
      <formula>H136&gt;0</formula>
    </cfRule>
    <cfRule type="expression" dxfId="1642" priority="46">
      <formula>H136&lt;0</formula>
    </cfRule>
  </conditionalFormatting>
  <conditionalFormatting sqref="Q7">
    <cfRule type="expression" dxfId="1641" priority="39">
      <formula>Q7&gt;0</formula>
    </cfRule>
    <cfRule type="expression" dxfId="1640" priority="40">
      <formula>Q7&lt;0</formula>
    </cfRule>
  </conditionalFormatting>
  <conditionalFormatting sqref="Q8">
    <cfRule type="expression" dxfId="1639" priority="37">
      <formula>Q8&gt;0</formula>
    </cfRule>
    <cfRule type="expression" dxfId="1638" priority="38">
      <formula>Q8&lt;0</formula>
    </cfRule>
  </conditionalFormatting>
  <conditionalFormatting sqref="F167:F178 H167:H178">
    <cfRule type="expression" dxfId="1637" priority="35">
      <formula>F167&gt;0</formula>
    </cfRule>
    <cfRule type="expression" dxfId="1636" priority="36">
      <formula>F167&lt;0</formula>
    </cfRule>
  </conditionalFormatting>
  <conditionalFormatting sqref="F183:F197 H183:H197">
    <cfRule type="expression" dxfId="1635" priority="33">
      <formula>F183&gt;0</formula>
    </cfRule>
    <cfRule type="expression" dxfId="1634" priority="34">
      <formula>F183&lt;0</formula>
    </cfRule>
  </conditionalFormatting>
  <conditionalFormatting sqref="F198:F206 H198:H206">
    <cfRule type="expression" dxfId="1633" priority="31">
      <formula>F198&gt;0</formula>
    </cfRule>
    <cfRule type="expression" dxfId="1632" priority="32">
      <formula>F198&lt;0</formula>
    </cfRule>
  </conditionalFormatting>
  <conditionalFormatting sqref="F141:F147 H141:H147">
    <cfRule type="expression" dxfId="1631" priority="29">
      <formula>F141&gt;0</formula>
    </cfRule>
    <cfRule type="expression" dxfId="1630" priority="30">
      <formula>F141&lt;0</formula>
    </cfRule>
  </conditionalFormatting>
  <conditionalFormatting sqref="H149:H152 F149:F152">
    <cfRule type="expression" dxfId="1629" priority="27">
      <formula>F149&gt;0</formula>
    </cfRule>
    <cfRule type="expression" dxfId="1628" priority="28">
      <formula>F149&lt;0</formula>
    </cfRule>
  </conditionalFormatting>
  <conditionalFormatting sqref="F226 H215:H218 H257:H260 F257:F260 H226 H231:H233 F231:F233 F235:F244 H235:H244">
    <cfRule type="expression" dxfId="1627" priority="25">
      <formula>F215&gt;0</formula>
    </cfRule>
    <cfRule type="expression" dxfId="1626" priority="26">
      <formula>F215&lt;0</formula>
    </cfRule>
  </conditionalFormatting>
  <conditionalFormatting sqref="F207:F218">
    <cfRule type="expression" dxfId="1625" priority="23">
      <formula>F207&gt;0</formula>
    </cfRule>
    <cfRule type="expression" dxfId="1624" priority="24">
      <formula>F207&lt;0</formula>
    </cfRule>
  </conditionalFormatting>
  <conditionalFormatting sqref="H207:H208">
    <cfRule type="expression" dxfId="1623" priority="21">
      <formula>H207&gt;0</formula>
    </cfRule>
    <cfRule type="expression" dxfId="1622" priority="22">
      <formula>H207&lt;0</formula>
    </cfRule>
  </conditionalFormatting>
  <conditionalFormatting sqref="H209">
    <cfRule type="expression" dxfId="1621" priority="19">
      <formula>H209&gt;0</formula>
    </cfRule>
    <cfRule type="expression" dxfId="1620" priority="20">
      <formula>H209&lt;0</formula>
    </cfRule>
  </conditionalFormatting>
  <conditionalFormatting sqref="H210">
    <cfRule type="expression" dxfId="1619" priority="17">
      <formula>H210&gt;0</formula>
    </cfRule>
    <cfRule type="expression" dxfId="1618" priority="18">
      <formula>H210&lt;0</formula>
    </cfRule>
  </conditionalFormatting>
  <conditionalFormatting sqref="H211:H213">
    <cfRule type="expression" dxfId="1617" priority="15">
      <formula>H211&gt;0</formula>
    </cfRule>
    <cfRule type="expression" dxfId="1616" priority="16">
      <formula>H211&lt;0</formula>
    </cfRule>
  </conditionalFormatting>
  <conditionalFormatting sqref="H214">
    <cfRule type="expression" dxfId="1615" priority="13">
      <formula>H214&gt;0</formula>
    </cfRule>
    <cfRule type="expression" dxfId="1614" priority="14">
      <formula>H214&lt;0</formula>
    </cfRule>
  </conditionalFormatting>
  <conditionalFormatting sqref="F245:F256 H245:H256">
    <cfRule type="expression" dxfId="1613" priority="11">
      <formula>F245&gt;0</formula>
    </cfRule>
    <cfRule type="expression" dxfId="1612" priority="12">
      <formula>F245&lt;0</formula>
    </cfRule>
  </conditionalFormatting>
  <conditionalFormatting sqref="F261:F275 H261:H275">
    <cfRule type="expression" dxfId="1611" priority="9">
      <formula>F261&gt;0</formula>
    </cfRule>
    <cfRule type="expression" dxfId="1610" priority="10">
      <formula>F261&lt;0</formula>
    </cfRule>
  </conditionalFormatting>
  <conditionalFormatting sqref="F276:F283 H276:H283">
    <cfRule type="expression" dxfId="1609" priority="7">
      <formula>F276&gt;0</formula>
    </cfRule>
    <cfRule type="expression" dxfId="1608" priority="8">
      <formula>F276&lt;0</formula>
    </cfRule>
  </conditionalFormatting>
  <conditionalFormatting sqref="F219:F225 H219:H225">
    <cfRule type="expression" dxfId="1607" priority="5">
      <formula>F219&gt;0</formula>
    </cfRule>
    <cfRule type="expression" dxfId="1606" priority="6">
      <formula>F219&lt;0</formula>
    </cfRule>
  </conditionalFormatting>
  <conditionalFormatting sqref="H227:H230 F227:F230">
    <cfRule type="expression" dxfId="1605" priority="3">
      <formula>F227&gt;0</formula>
    </cfRule>
    <cfRule type="expression" dxfId="1604" priority="4">
      <formula>F227&lt;0</formula>
    </cfRule>
  </conditionalFormatting>
  <conditionalFormatting sqref="H234 F234">
    <cfRule type="expression" dxfId="1603" priority="1">
      <formula>F234&gt;0</formula>
    </cfRule>
    <cfRule type="expression" dxfId="160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1" priority="43">
      <formula>F33&gt;0</formula>
    </cfRule>
    <cfRule type="expression" dxfId="1600" priority="44">
      <formula>F33&lt;0</formula>
    </cfRule>
  </conditionalFormatting>
  <conditionalFormatting sqref="Q7">
    <cfRule type="expression" dxfId="1599" priority="41">
      <formula>Q7&gt;0</formula>
    </cfRule>
    <cfRule type="expression" dxfId="1598" priority="42">
      <formula>Q7&lt;0</formula>
    </cfRule>
  </conditionalFormatting>
  <conditionalFormatting sqref="Q8">
    <cfRule type="expression" dxfId="1597" priority="39">
      <formula>Q8&gt;0</formula>
    </cfRule>
    <cfRule type="expression" dxfId="1596" priority="40">
      <formula>Q8&lt;0</formula>
    </cfRule>
  </conditionalFormatting>
  <conditionalFormatting sqref="F29 F32">
    <cfRule type="expression" dxfId="1595" priority="37">
      <formula>F29&gt;0</formula>
    </cfRule>
    <cfRule type="expression" dxfId="1594" priority="38">
      <formula>F29&lt;0</formula>
    </cfRule>
  </conditionalFormatting>
  <conditionalFormatting sqref="H29 H32">
    <cfRule type="expression" dxfId="1593" priority="35">
      <formula>H29&gt;0</formula>
    </cfRule>
    <cfRule type="expression" dxfId="1592" priority="36">
      <formula>H29&lt;0</formula>
    </cfRule>
  </conditionalFormatting>
  <conditionalFormatting sqref="F30:F31">
    <cfRule type="expression" dxfId="1591" priority="33">
      <formula>F30&gt;0</formula>
    </cfRule>
    <cfRule type="expression" dxfId="1590" priority="34">
      <formula>F30&lt;0</formula>
    </cfRule>
  </conditionalFormatting>
  <conditionalFormatting sqref="H30:H31">
    <cfRule type="expression" dxfId="1589" priority="31">
      <formula>H30&gt;0</formula>
    </cfRule>
    <cfRule type="expression" dxfId="1588" priority="32">
      <formula>H30&lt;0</formula>
    </cfRule>
  </conditionalFormatting>
  <conditionalFormatting sqref="F105:F140 H105:H140">
    <cfRule type="expression" dxfId="1587" priority="29">
      <formula>F105&gt;0</formula>
    </cfRule>
    <cfRule type="expression" dxfId="1586" priority="30">
      <formula>F105&lt;0</formula>
    </cfRule>
  </conditionalFormatting>
  <conditionalFormatting sqref="F96:F99">
    <cfRule type="expression" dxfId="1585" priority="27">
      <formula>F96&gt;0</formula>
    </cfRule>
    <cfRule type="expression" dxfId="1584" priority="28">
      <formula>F96&lt;0</formula>
    </cfRule>
  </conditionalFormatting>
  <conditionalFormatting sqref="H96:H99">
    <cfRule type="expression" dxfId="1583" priority="25">
      <formula>H96&gt;0</formula>
    </cfRule>
    <cfRule type="expression" dxfId="1582" priority="26">
      <formula>H96&lt;0</formula>
    </cfRule>
  </conditionalFormatting>
  <conditionalFormatting sqref="F25:F28">
    <cfRule type="expression" dxfId="1581" priority="19">
      <formula>F25&gt;0</formula>
    </cfRule>
    <cfRule type="expression" dxfId="1580" priority="20">
      <formula>F25&lt;0</formula>
    </cfRule>
  </conditionalFormatting>
  <conditionalFormatting sqref="H25:H28">
    <cfRule type="expression" dxfId="1579" priority="17">
      <formula>H25&gt;0</formula>
    </cfRule>
    <cfRule type="expression" dxfId="1578" priority="18">
      <formula>H25&lt;0</formula>
    </cfRule>
  </conditionalFormatting>
  <conditionalFormatting sqref="J27">
    <cfRule type="expression" dxfId="1577" priority="15">
      <formula>J27&gt;0</formula>
    </cfRule>
    <cfRule type="expression" dxfId="1576" priority="16">
      <formula>J27&lt;0</formula>
    </cfRule>
  </conditionalFormatting>
  <conditionalFormatting sqref="F104">
    <cfRule type="expression" dxfId="1575" priority="13">
      <formula>F104&gt;0</formula>
    </cfRule>
    <cfRule type="expression" dxfId="1574" priority="14">
      <formula>F104&lt;0</formula>
    </cfRule>
  </conditionalFormatting>
  <conditionalFormatting sqref="H104">
    <cfRule type="expression" dxfId="1573" priority="11">
      <formula>H104&gt;0</formula>
    </cfRule>
    <cfRule type="expression" dxfId="1572" priority="12">
      <formula>H104&lt;0</formula>
    </cfRule>
  </conditionalFormatting>
  <conditionalFormatting sqref="F100:F103">
    <cfRule type="expression" dxfId="1571" priority="9">
      <formula>F100&gt;0</formula>
    </cfRule>
    <cfRule type="expression" dxfId="1570" priority="10">
      <formula>F100&lt;0</formula>
    </cfRule>
  </conditionalFormatting>
  <conditionalFormatting sqref="H100:H103">
    <cfRule type="expression" dxfId="1569" priority="7">
      <formula>H100&gt;0</formula>
    </cfRule>
    <cfRule type="expression" dxfId="1568" priority="8">
      <formula>H100&lt;0</formula>
    </cfRule>
  </conditionalFormatting>
  <conditionalFormatting sqref="J102">
    <cfRule type="expression" dxfId="1567" priority="5">
      <formula>J102&gt;0</formula>
    </cfRule>
    <cfRule type="expression" dxfId="1566" priority="6">
      <formula>J102&lt;0</formula>
    </cfRule>
  </conditionalFormatting>
  <conditionalFormatting sqref="Q10">
    <cfRule type="expression" dxfId="1565" priority="3">
      <formula>Q10&gt;0</formula>
    </cfRule>
    <cfRule type="expression" dxfId="1564" priority="4">
      <formula>Q10&lt;0</formula>
    </cfRule>
  </conditionalFormatting>
  <conditionalFormatting sqref="M71">
    <cfRule type="expression" dxfId="1563" priority="1">
      <formula>M71&gt;0</formula>
    </cfRule>
    <cfRule type="expression" dxfId="156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1" priority="33">
      <formula>F34&gt;0</formula>
    </cfRule>
    <cfRule type="expression" dxfId="1560" priority="34">
      <formula>F34&lt;0</formula>
    </cfRule>
  </conditionalFormatting>
  <conditionalFormatting sqref="Q7">
    <cfRule type="expression" dxfId="1559" priority="31">
      <formula>Q7&gt;0</formula>
    </cfRule>
    <cfRule type="expression" dxfId="1558" priority="32">
      <formula>Q7&lt;0</formula>
    </cfRule>
  </conditionalFormatting>
  <conditionalFormatting sqref="Q8">
    <cfRule type="expression" dxfId="1557" priority="29">
      <formula>Q8&gt;0</formula>
    </cfRule>
    <cfRule type="expression" dxfId="1556" priority="30">
      <formula>Q8&lt;0</formula>
    </cfRule>
  </conditionalFormatting>
  <conditionalFormatting sqref="F27:F33">
    <cfRule type="expression" dxfId="1555" priority="27">
      <formula>F27&gt;0</formula>
    </cfRule>
    <cfRule type="expression" dxfId="1554" priority="28">
      <formula>F27&lt;0</formula>
    </cfRule>
  </conditionalFormatting>
  <conditionalFormatting sqref="H27:H33">
    <cfRule type="expression" dxfId="1553" priority="25">
      <formula>H27&gt;0</formula>
    </cfRule>
    <cfRule type="expression" dxfId="1552" priority="26">
      <formula>H27&lt;0</formula>
    </cfRule>
  </conditionalFormatting>
  <conditionalFormatting sqref="M46">
    <cfRule type="expression" dxfId="1551" priority="23">
      <formula>M46&gt;0</formula>
    </cfRule>
    <cfRule type="expression" dxfId="1550" priority="24">
      <formula>M46&lt;0</formula>
    </cfRule>
  </conditionalFormatting>
  <conditionalFormatting sqref="F79:F87 H79:H87">
    <cfRule type="expression" dxfId="1549" priority="21">
      <formula>F79&gt;0</formula>
    </cfRule>
    <cfRule type="expression" dxfId="1548" priority="22">
      <formula>F79&lt;0</formula>
    </cfRule>
  </conditionalFormatting>
  <conditionalFormatting sqref="F73 F77:F78">
    <cfRule type="expression" dxfId="1547" priority="19">
      <formula>F73&gt;0</formula>
    </cfRule>
    <cfRule type="expression" dxfId="1546" priority="20">
      <formula>F73&lt;0</formula>
    </cfRule>
  </conditionalFormatting>
  <conditionalFormatting sqref="H73 H77:H78">
    <cfRule type="expression" dxfId="1545" priority="17">
      <formula>H73&gt;0</formula>
    </cfRule>
    <cfRule type="expression" dxfId="1544" priority="18">
      <formula>H73&lt;0</formula>
    </cfRule>
  </conditionalFormatting>
  <conditionalFormatting sqref="F70:F72">
    <cfRule type="expression" dxfId="1543" priority="15">
      <formula>F70&gt;0</formula>
    </cfRule>
    <cfRule type="expression" dxfId="1542" priority="16">
      <formula>F70&lt;0</formula>
    </cfRule>
  </conditionalFormatting>
  <conditionalFormatting sqref="H70:H72">
    <cfRule type="expression" dxfId="1541" priority="13">
      <formula>H70&gt;0</formula>
    </cfRule>
    <cfRule type="expression" dxfId="1540" priority="14">
      <formula>H70&lt;0</formula>
    </cfRule>
  </conditionalFormatting>
  <conditionalFormatting sqref="F25:F26">
    <cfRule type="expression" dxfId="1539" priority="11">
      <formula>F25&gt;0</formula>
    </cfRule>
    <cfRule type="expression" dxfId="1538" priority="12">
      <formula>F25&lt;0</formula>
    </cfRule>
  </conditionalFormatting>
  <conditionalFormatting sqref="H25:H26">
    <cfRule type="expression" dxfId="1537" priority="9">
      <formula>H25&gt;0</formula>
    </cfRule>
    <cfRule type="expression" dxfId="1536" priority="10">
      <formula>H25&lt;0</formula>
    </cfRule>
  </conditionalFormatting>
  <conditionalFormatting sqref="F76">
    <cfRule type="expression" dxfId="1535" priority="7">
      <formula>F76&gt;0</formula>
    </cfRule>
    <cfRule type="expression" dxfId="1534" priority="8">
      <formula>F76&lt;0</formula>
    </cfRule>
  </conditionalFormatting>
  <conditionalFormatting sqref="H76">
    <cfRule type="expression" dxfId="1533" priority="5">
      <formula>H76&gt;0</formula>
    </cfRule>
    <cfRule type="expression" dxfId="1532" priority="6">
      <formula>H76&lt;0</formula>
    </cfRule>
  </conditionalFormatting>
  <conditionalFormatting sqref="F74:F75">
    <cfRule type="expression" dxfId="1531" priority="3">
      <formula>F74&gt;0</formula>
    </cfRule>
    <cfRule type="expression" dxfId="1530" priority="4">
      <formula>F74&lt;0</formula>
    </cfRule>
  </conditionalFormatting>
  <conditionalFormatting sqref="H74:H75">
    <cfRule type="expression" dxfId="1529" priority="1">
      <formula>H74&gt;0</formula>
    </cfRule>
    <cfRule type="expression" dxfId="152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165.15</v>
      </c>
      <c r="R4" s="425">
        <v>1.2E-2</v>
      </c>
      <c r="T4" s="694">
        <v>43256</v>
      </c>
      <c r="U4" s="758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9909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930.81999999999243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930.81999999999243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0.10367580066338521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7.7505298213745083E-3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181.66500000000002</v>
      </c>
      <c r="Q23" s="2"/>
    </row>
    <row r="24" spans="1:17" x14ac:dyDescent="0.25">
      <c r="O24" s="81">
        <v>1.0900000000000001</v>
      </c>
      <c r="P24" s="81">
        <f t="shared" ref="P24:P43" si="2">O24*$Q$4</f>
        <v>180.01350000000002</v>
      </c>
      <c r="Q24" s="2"/>
    </row>
    <row r="25" spans="1:17" x14ac:dyDescent="0.25">
      <c r="O25" s="81">
        <v>1.08</v>
      </c>
      <c r="P25" s="81">
        <f t="shared" si="2"/>
        <v>178.36200000000002</v>
      </c>
      <c r="Q25" s="2"/>
    </row>
    <row r="26" spans="1:17" x14ac:dyDescent="0.25">
      <c r="O26" s="81">
        <v>1.07</v>
      </c>
      <c r="P26" s="81">
        <f t="shared" si="2"/>
        <v>176.71050000000002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175.05900000000003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173.40750000000003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171.756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170.1045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168.453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166.8015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165.15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163.49850000000001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161.84700000000001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160.19550000000001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158.54400000000001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156.89249999999998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155.24099999999999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153.58950000000002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151.93800000000002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150.28650000000002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148.63500000000002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27" priority="53">
      <formula>F66&gt;0</formula>
    </cfRule>
    <cfRule type="expression" dxfId="1526" priority="54">
      <formula>F66&lt;0</formula>
    </cfRule>
  </conditionalFormatting>
  <conditionalFormatting sqref="Q7">
    <cfRule type="expression" dxfId="1525" priority="51">
      <formula>Q7&gt;0</formula>
    </cfRule>
    <cfRule type="expression" dxfId="1524" priority="52">
      <formula>Q7&lt;0</formula>
    </cfRule>
  </conditionalFormatting>
  <conditionalFormatting sqref="Q8">
    <cfRule type="expression" dxfId="1523" priority="49">
      <formula>Q8&gt;0</formula>
    </cfRule>
    <cfRule type="expression" dxfId="1522" priority="50">
      <formula>Q8&lt;0</formula>
    </cfRule>
  </conditionalFormatting>
  <conditionalFormatting sqref="F34:F46 F49:F65">
    <cfRule type="expression" dxfId="1521" priority="47">
      <formula>F34&gt;0</formula>
    </cfRule>
    <cfRule type="expression" dxfId="1520" priority="48">
      <formula>F34&lt;0</formula>
    </cfRule>
  </conditionalFormatting>
  <conditionalFormatting sqref="H34:H46 H49:H65">
    <cfRule type="expression" dxfId="1519" priority="45">
      <formula>H34&gt;0</formula>
    </cfRule>
    <cfRule type="expression" dxfId="1518" priority="46">
      <formula>H34&lt;0</formula>
    </cfRule>
  </conditionalFormatting>
  <conditionalFormatting sqref="Q10">
    <cfRule type="expression" dxfId="1517" priority="43">
      <formula>Q10&gt;0</formula>
    </cfRule>
    <cfRule type="expression" dxfId="1516" priority="44">
      <formula>Q10&lt;0</formula>
    </cfRule>
  </conditionalFormatting>
  <conditionalFormatting sqref="J28:J41">
    <cfRule type="expression" dxfId="1515" priority="41">
      <formula>J28&gt;0</formula>
    </cfRule>
    <cfRule type="expression" dxfId="1514" priority="42">
      <formula>J28&lt;0</formula>
    </cfRule>
  </conditionalFormatting>
  <conditionalFormatting sqref="K28:K41">
    <cfRule type="expression" dxfId="1513" priority="39">
      <formula>K28&gt;0</formula>
    </cfRule>
    <cfRule type="expression" dxfId="1512" priority="40">
      <formula>K28&lt;0</formula>
    </cfRule>
  </conditionalFormatting>
  <conditionalFormatting sqref="L28:L41">
    <cfRule type="expression" dxfId="1511" priority="37">
      <formula>L28&gt;0</formula>
    </cfRule>
    <cfRule type="expression" dxfId="1510" priority="38">
      <formula>L28&lt;0</formula>
    </cfRule>
  </conditionalFormatting>
  <conditionalFormatting sqref="F92:F113">
    <cfRule type="expression" dxfId="1509" priority="35">
      <formula>F92&gt;0</formula>
    </cfRule>
    <cfRule type="expression" dxfId="1508" priority="36">
      <formula>F92&lt;0</formula>
    </cfRule>
  </conditionalFormatting>
  <conditionalFormatting sqref="H92:H113">
    <cfRule type="expression" dxfId="1507" priority="33">
      <formula>H92&gt;0</formula>
    </cfRule>
    <cfRule type="expression" dxfId="1506" priority="34">
      <formula>H92&lt;0</formula>
    </cfRule>
  </conditionalFormatting>
  <conditionalFormatting sqref="J92:J105">
    <cfRule type="expression" dxfId="1505" priority="31">
      <formula>J92&gt;0</formula>
    </cfRule>
    <cfRule type="expression" dxfId="1504" priority="32">
      <formula>J92&lt;0</formula>
    </cfRule>
  </conditionalFormatting>
  <conditionalFormatting sqref="K92:K105">
    <cfRule type="expression" dxfId="1503" priority="29">
      <formula>K92&gt;0</formula>
    </cfRule>
    <cfRule type="expression" dxfId="1502" priority="30">
      <formula>K92&lt;0</formula>
    </cfRule>
  </conditionalFormatting>
  <conditionalFormatting sqref="L92:L105">
    <cfRule type="expression" dxfId="1501" priority="27">
      <formula>L92&gt;0</formula>
    </cfRule>
    <cfRule type="expression" dxfId="1500" priority="28">
      <formula>L92&lt;0</formula>
    </cfRule>
  </conditionalFormatting>
  <conditionalFormatting sqref="F28:F31">
    <cfRule type="expression" dxfId="1499" priority="25">
      <formula>F28&gt;0</formula>
    </cfRule>
    <cfRule type="expression" dxfId="1498" priority="26">
      <formula>F28&lt;0</formula>
    </cfRule>
  </conditionalFormatting>
  <conditionalFormatting sqref="H28:H31">
    <cfRule type="expression" dxfId="1497" priority="23">
      <formula>H28&gt;0</formula>
    </cfRule>
    <cfRule type="expression" dxfId="1496" priority="24">
      <formula>H28&lt;0</formula>
    </cfRule>
  </conditionalFormatting>
  <conditionalFormatting sqref="F32:F33">
    <cfRule type="expression" dxfId="1495" priority="19">
      <formula>F32&gt;0</formula>
    </cfRule>
    <cfRule type="expression" dxfId="1494" priority="20">
      <formula>F32&lt;0</formula>
    </cfRule>
  </conditionalFormatting>
  <conditionalFormatting sqref="H32:H33">
    <cfRule type="expression" dxfId="1493" priority="17">
      <formula>H32&gt;0</formula>
    </cfRule>
    <cfRule type="expression" dxfId="1492" priority="18">
      <formula>H32&lt;0</formula>
    </cfRule>
  </conditionalFormatting>
  <conditionalFormatting sqref="J48">
    <cfRule type="expression" dxfId="1491" priority="15">
      <formula>J48&gt;0</formula>
    </cfRule>
    <cfRule type="expression" dxfId="1490" priority="16">
      <formula>J48&lt;0</formula>
    </cfRule>
  </conditionalFormatting>
  <conditionalFormatting sqref="F47:F48">
    <cfRule type="expression" dxfId="1489" priority="13">
      <formula>F47&gt;0</formula>
    </cfRule>
    <cfRule type="expression" dxfId="1488" priority="14">
      <formula>F47&lt;0</formula>
    </cfRule>
  </conditionalFormatting>
  <conditionalFormatting sqref="H47:H48">
    <cfRule type="expression" dxfId="1487" priority="11">
      <formula>H47&gt;0</formula>
    </cfRule>
    <cfRule type="expression" dxfId="1486" priority="12">
      <formula>H47&lt;0</formula>
    </cfRule>
  </conditionalFormatting>
  <conditionalFormatting sqref="J49:J53">
    <cfRule type="expression" dxfId="1485" priority="9">
      <formula>J49&gt;0</formula>
    </cfRule>
    <cfRule type="expression" dxfId="1484" priority="10">
      <formula>J49&lt;0</formula>
    </cfRule>
  </conditionalFormatting>
  <conditionalFormatting sqref="J54:J62">
    <cfRule type="expression" dxfId="1483" priority="7">
      <formula>J54&gt;0</formula>
    </cfRule>
    <cfRule type="expression" dxfId="1482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1276</v>
      </c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1" priority="33">
      <formula>F7&gt;0</formula>
    </cfRule>
    <cfRule type="expression" dxfId="1480" priority="34">
      <formula>F7&lt;0</formula>
    </cfRule>
  </conditionalFormatting>
  <conditionalFormatting sqref="Q8">
    <cfRule type="expression" dxfId="1479" priority="31">
      <formula>Q8&gt;0</formula>
    </cfRule>
    <cfRule type="expression" dxfId="1478" priority="32">
      <formula>Q8&lt;0</formula>
    </cfRule>
  </conditionalFormatting>
  <conditionalFormatting sqref="F114:F135">
    <cfRule type="expression" dxfId="1477" priority="25">
      <formula>F114&gt;0</formula>
    </cfRule>
    <cfRule type="expression" dxfId="1476" priority="26">
      <formula>F114&lt;0</formula>
    </cfRule>
  </conditionalFormatting>
  <conditionalFormatting sqref="H114:H135">
    <cfRule type="expression" dxfId="1475" priority="23">
      <formula>H114&gt;0</formula>
    </cfRule>
    <cfRule type="expression" dxfId="1474" priority="24">
      <formula>H114&lt;0</formula>
    </cfRule>
  </conditionalFormatting>
  <conditionalFormatting sqref="Q10">
    <cfRule type="expression" dxfId="1473" priority="21">
      <formula>Q10&gt;0</formula>
    </cfRule>
    <cfRule type="expression" dxfId="1472" priority="22">
      <formula>Q10&lt;0</formula>
    </cfRule>
  </conditionalFormatting>
  <conditionalFormatting sqref="J31:J44">
    <cfRule type="expression" dxfId="1471" priority="19">
      <formula>J31&gt;0</formula>
    </cfRule>
    <cfRule type="expression" dxfId="1470" priority="20">
      <formula>J31&lt;0</formula>
    </cfRule>
  </conditionalFormatting>
  <conditionalFormatting sqref="K31:K44">
    <cfRule type="expression" dxfId="1469" priority="17">
      <formula>K31&gt;0</formula>
    </cfRule>
    <cfRule type="expression" dxfId="1468" priority="18">
      <formula>K31&lt;0</formula>
    </cfRule>
  </conditionalFormatting>
  <conditionalFormatting sqref="L31:L35 L37:L44">
    <cfRule type="expression" dxfId="1467" priority="15">
      <formula>L31&gt;0</formula>
    </cfRule>
    <cfRule type="expression" dxfId="1466" priority="16">
      <formula>L31&lt;0</formula>
    </cfRule>
  </conditionalFormatting>
  <conditionalFormatting sqref="M31:M44">
    <cfRule type="expression" dxfId="1465" priority="13">
      <formula>M31&gt;0</formula>
    </cfRule>
    <cfRule type="expression" dxfId="1464" priority="14">
      <formula>M31&lt;0</formula>
    </cfRule>
  </conditionalFormatting>
  <conditionalFormatting sqref="F82 H82">
    <cfRule type="expression" dxfId="1463" priority="9">
      <formula>F82&gt;0</formula>
    </cfRule>
    <cfRule type="expression" dxfId="1462" priority="10">
      <formula>F82&lt;0</formula>
    </cfRule>
  </conditionalFormatting>
  <conditionalFormatting sqref="F75:F81 H75:H81">
    <cfRule type="expression" dxfId="1461" priority="7">
      <formula>F75&gt;0</formula>
    </cfRule>
    <cfRule type="expression" dxfId="1460" priority="8">
      <formula>F75&lt;0</formula>
    </cfRule>
  </conditionalFormatting>
  <conditionalFormatting sqref="F71:F74 H71:H74">
    <cfRule type="expression" dxfId="1459" priority="5">
      <formula>F71&gt;0</formula>
    </cfRule>
    <cfRule type="expression" dxfId="1458" priority="6">
      <formula>F71&lt;0</formula>
    </cfRule>
  </conditionalFormatting>
  <conditionalFormatting sqref="F86 H84:H86">
    <cfRule type="expression" dxfId="1457" priority="3">
      <formula>F84&gt;0</formula>
    </cfRule>
    <cfRule type="expression" dxfId="1456" priority="4">
      <formula>F84&lt;0</formula>
    </cfRule>
  </conditionalFormatting>
  <conditionalFormatting sqref="J86">
    <cfRule type="expression" dxfId="1455" priority="1">
      <formula>J86&gt;0</formula>
    </cfRule>
    <cfRule type="expression" dxfId="145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3" priority="21">
      <formula>F47&gt;0</formula>
    </cfRule>
    <cfRule type="expression" dxfId="1452" priority="22">
      <formula>F47&lt;0</formula>
    </cfRule>
  </conditionalFormatting>
  <conditionalFormatting sqref="Q7">
    <cfRule type="expression" dxfId="1451" priority="19">
      <formula>Q7&gt;0</formula>
    </cfRule>
    <cfRule type="expression" dxfId="1450" priority="20">
      <formula>Q7&lt;0</formula>
    </cfRule>
  </conditionalFormatting>
  <conditionalFormatting sqref="Q8">
    <cfRule type="expression" dxfId="1449" priority="17">
      <formula>Q8&gt;0</formula>
    </cfRule>
    <cfRule type="expression" dxfId="1448" priority="18">
      <formula>Q8&lt;0</formula>
    </cfRule>
  </conditionalFormatting>
  <conditionalFormatting sqref="F25:F46">
    <cfRule type="expression" dxfId="1447" priority="15">
      <formula>F25&gt;0</formula>
    </cfRule>
    <cfRule type="expression" dxfId="1446" priority="16">
      <formula>F25&lt;0</formula>
    </cfRule>
  </conditionalFormatting>
  <conditionalFormatting sqref="H25:H46">
    <cfRule type="expression" dxfId="1445" priority="13">
      <formula>H25&gt;0</formula>
    </cfRule>
    <cfRule type="expression" dxfId="1444" priority="14">
      <formula>H25&lt;0</formula>
    </cfRule>
  </conditionalFormatting>
  <conditionalFormatting sqref="F89:F110">
    <cfRule type="expression" dxfId="1443" priority="11">
      <formula>F89&gt;0</formula>
    </cfRule>
    <cfRule type="expression" dxfId="1442" priority="12">
      <formula>F89&lt;0</formula>
    </cfRule>
  </conditionalFormatting>
  <conditionalFormatting sqref="H89:H110">
    <cfRule type="expression" dxfId="1441" priority="9">
      <formula>H89&gt;0</formula>
    </cfRule>
    <cfRule type="expression" dxfId="1440" priority="10">
      <formula>H89&lt;0</formula>
    </cfRule>
  </conditionalFormatting>
  <conditionalFormatting sqref="Q10">
    <cfRule type="expression" dxfId="1439" priority="7">
      <formula>Q10&gt;0</formula>
    </cfRule>
    <cfRule type="expression" dxfId="1438" priority="8">
      <formula>Q10&lt;0</formula>
    </cfRule>
  </conditionalFormatting>
  <conditionalFormatting sqref="J25:J38">
    <cfRule type="expression" dxfId="1437" priority="5">
      <formula>J25&gt;0</formula>
    </cfRule>
    <cfRule type="expression" dxfId="1436" priority="6">
      <formula>J25&lt;0</formula>
    </cfRule>
  </conditionalFormatting>
  <conditionalFormatting sqref="K25:K38">
    <cfRule type="expression" dxfId="1435" priority="3">
      <formula>K25&gt;0</formula>
    </cfRule>
    <cfRule type="expression" dxfId="1434" priority="4">
      <formula>K25&lt;0</formula>
    </cfRule>
  </conditionalFormatting>
  <conditionalFormatting sqref="L25:L38">
    <cfRule type="expression" dxfId="1433" priority="1">
      <formula>L25&gt;0</formula>
    </cfRule>
    <cfRule type="expression" dxfId="14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1" priority="43">
      <formula>F54&gt;0</formula>
    </cfRule>
    <cfRule type="expression" dxfId="1430" priority="44">
      <formula>F54&lt;0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33:F36 F38:F53">
    <cfRule type="expression" dxfId="1425" priority="37">
      <formula>F33&gt;0</formula>
    </cfRule>
    <cfRule type="expression" dxfId="1424" priority="38">
      <formula>F33&lt;0</formula>
    </cfRule>
  </conditionalFormatting>
  <conditionalFormatting sqref="H33:H36 H38:H53">
    <cfRule type="expression" dxfId="1423" priority="35">
      <formula>H33&gt;0</formula>
    </cfRule>
    <cfRule type="expression" dxfId="1422" priority="36">
      <formula>H33&lt;0</formula>
    </cfRule>
  </conditionalFormatting>
  <conditionalFormatting sqref="Q10">
    <cfRule type="expression" dxfId="1421" priority="33">
      <formula>Q10&gt;0</formula>
    </cfRule>
    <cfRule type="expression" dxfId="1420" priority="34">
      <formula>Q10&lt;0</formula>
    </cfRule>
  </conditionalFormatting>
  <conditionalFormatting sqref="J25:J37">
    <cfRule type="expression" dxfId="1419" priority="31">
      <formula>J25&gt;0</formula>
    </cfRule>
    <cfRule type="expression" dxfId="1418" priority="32">
      <formula>J25&lt;0</formula>
    </cfRule>
  </conditionalFormatting>
  <conditionalFormatting sqref="K25:K38">
    <cfRule type="expression" dxfId="1417" priority="29">
      <formula>K25&gt;0</formula>
    </cfRule>
    <cfRule type="expression" dxfId="1416" priority="30">
      <formula>K25&lt;0</formula>
    </cfRule>
  </conditionalFormatting>
  <conditionalFormatting sqref="L25">
    <cfRule type="expression" dxfId="1415" priority="27">
      <formula>L25&gt;0</formula>
    </cfRule>
    <cfRule type="expression" dxfId="1414" priority="28">
      <formula>L25&lt;0</formula>
    </cfRule>
  </conditionalFormatting>
  <conditionalFormatting sqref="F89:F110">
    <cfRule type="expression" dxfId="1413" priority="25">
      <formula>F89&gt;0</formula>
    </cfRule>
    <cfRule type="expression" dxfId="1412" priority="26">
      <formula>F89&lt;0</formula>
    </cfRule>
  </conditionalFormatting>
  <conditionalFormatting sqref="H89:H110">
    <cfRule type="expression" dxfId="1411" priority="23">
      <formula>H89&gt;0</formula>
    </cfRule>
    <cfRule type="expression" dxfId="1410" priority="24">
      <formula>H89&lt;0</formula>
    </cfRule>
  </conditionalFormatting>
  <conditionalFormatting sqref="J89:J102">
    <cfRule type="expression" dxfId="1409" priority="21">
      <formula>J89&gt;0</formula>
    </cfRule>
    <cfRule type="expression" dxfId="1408" priority="22">
      <formula>J89&lt;0</formula>
    </cfRule>
  </conditionalFormatting>
  <conditionalFormatting sqref="K89:K102">
    <cfRule type="expression" dxfId="1407" priority="19">
      <formula>K89&gt;0</formula>
    </cfRule>
    <cfRule type="expression" dxfId="1406" priority="20">
      <formula>K89&lt;0</formula>
    </cfRule>
  </conditionalFormatting>
  <conditionalFormatting sqref="L89:L102">
    <cfRule type="expression" dxfId="1405" priority="17">
      <formula>L89&gt;0</formula>
    </cfRule>
    <cfRule type="expression" dxfId="1404" priority="18">
      <formula>L89&lt;0</formula>
    </cfRule>
  </conditionalFormatting>
  <conditionalFormatting sqref="F29:F32">
    <cfRule type="expression" dxfId="1403" priority="15">
      <formula>F29&gt;0</formula>
    </cfRule>
    <cfRule type="expression" dxfId="1402" priority="16">
      <formula>F29&lt;0</formula>
    </cfRule>
  </conditionalFormatting>
  <conditionalFormatting sqref="H29:H32">
    <cfRule type="expression" dxfId="1401" priority="13">
      <formula>H29&gt;0</formula>
    </cfRule>
    <cfRule type="expression" dxfId="1400" priority="14">
      <formula>H29&lt;0</formula>
    </cfRule>
  </conditionalFormatting>
  <conditionalFormatting sqref="F25:F28">
    <cfRule type="expression" dxfId="1399" priority="11">
      <formula>F25&gt;0</formula>
    </cfRule>
    <cfRule type="expression" dxfId="1398" priority="12">
      <formula>F25&lt;0</formula>
    </cfRule>
  </conditionalFormatting>
  <conditionalFormatting sqref="H25:H28">
    <cfRule type="expression" dxfId="1397" priority="9">
      <formula>H25&gt;0</formula>
    </cfRule>
    <cfRule type="expression" dxfId="1396" priority="10">
      <formula>H25&lt;0</formula>
    </cfRule>
  </conditionalFormatting>
  <conditionalFormatting sqref="F37">
    <cfRule type="expression" dxfId="1395" priority="7">
      <formula>F37&gt;0</formula>
    </cfRule>
    <cfRule type="expression" dxfId="1394" priority="8">
      <formula>F37&lt;0</formula>
    </cfRule>
  </conditionalFormatting>
  <conditionalFormatting sqref="H37">
    <cfRule type="expression" dxfId="1393" priority="5">
      <formula>H37&gt;0</formula>
    </cfRule>
    <cfRule type="expression" dxfId="1392" priority="6">
      <formula>H37&lt;0</formula>
    </cfRule>
  </conditionalFormatting>
  <conditionalFormatting sqref="J49">
    <cfRule type="expression" dxfId="1391" priority="3">
      <formula>J49&gt;0</formula>
    </cfRule>
    <cfRule type="expression" dxfId="1390" priority="4">
      <formula>J49&lt;0</formula>
    </cfRule>
  </conditionalFormatting>
  <conditionalFormatting sqref="J38:J48">
    <cfRule type="expression" dxfId="1389" priority="1">
      <formula>J38&gt;0</formula>
    </cfRule>
    <cfRule type="expression" dxfId="138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175.69990000000001</v>
      </c>
      <c r="R4" s="425">
        <v>-1.9E-3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10541.994000000001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-524.22600000000057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-524.22600000000057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-4.7371731268671724E-2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1.0927723920161593E-2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1368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20.382819025522046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193.26989000000003</v>
      </c>
    </row>
    <row r="23" spans="1:16" x14ac:dyDescent="0.25">
      <c r="O23" s="81">
        <v>1.0900000000000001</v>
      </c>
      <c r="P23" s="81">
        <f t="shared" ref="P23:P42" si="1">O23*$Q$4</f>
        <v>191.51289100000002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1340</v>
      </c>
      <c r="O24" s="81">
        <v>1.08</v>
      </c>
      <c r="P24" s="81">
        <f t="shared" si="1"/>
        <v>189.75589200000002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187.99889300000004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186.24189400000003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184.48489500000002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182.72789600000002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180.97089700000001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179.21389800000003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177.45689900000002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175.69990000000001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173.94290100000001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172.185902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170.42890300000002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168.67190400000001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166.914905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165.157906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163.40090700000002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161.64390800000001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159.88690900000003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158.12991000000002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87" priority="37">
      <formula>F52&gt;0</formula>
    </cfRule>
    <cfRule type="expression" dxfId="1386" priority="38">
      <formula>F52&lt;0</formula>
    </cfRule>
  </conditionalFormatting>
  <conditionalFormatting sqref="Q7">
    <cfRule type="expression" dxfId="1385" priority="35">
      <formula>Q7&gt;0</formula>
    </cfRule>
    <cfRule type="expression" dxfId="1384" priority="36">
      <formula>Q7&lt;0</formula>
    </cfRule>
  </conditionalFormatting>
  <conditionalFormatting sqref="Q8">
    <cfRule type="expression" dxfId="1383" priority="33">
      <formula>Q8&gt;0</formula>
    </cfRule>
    <cfRule type="expression" dxfId="1382" priority="34">
      <formula>Q8&lt;0</formula>
    </cfRule>
  </conditionalFormatting>
  <conditionalFormatting sqref="F34:F41 F43:F51">
    <cfRule type="expression" dxfId="1381" priority="31">
      <formula>F34&gt;0</formula>
    </cfRule>
    <cfRule type="expression" dxfId="1380" priority="32">
      <formula>F34&lt;0</formula>
    </cfRule>
  </conditionalFormatting>
  <conditionalFormatting sqref="H34:H51">
    <cfRule type="expression" dxfId="1379" priority="29">
      <formula>H34&gt;0</formula>
    </cfRule>
    <cfRule type="expression" dxfId="1378" priority="30">
      <formula>H34&lt;0</formula>
    </cfRule>
  </conditionalFormatting>
  <conditionalFormatting sqref="Q10">
    <cfRule type="expression" dxfId="1377" priority="27">
      <formula>Q10&gt;0</formula>
    </cfRule>
    <cfRule type="expression" dxfId="1376" priority="28">
      <formula>Q10&lt;0</formula>
    </cfRule>
  </conditionalFormatting>
  <conditionalFormatting sqref="J25:J38">
    <cfRule type="expression" dxfId="1375" priority="25">
      <formula>J25&gt;0</formula>
    </cfRule>
    <cfRule type="expression" dxfId="1374" priority="26">
      <formula>J25&lt;0</formula>
    </cfRule>
  </conditionalFormatting>
  <conditionalFormatting sqref="K25:K29 K31:K38">
    <cfRule type="expression" dxfId="1373" priority="23">
      <formula>K25&gt;0</formula>
    </cfRule>
    <cfRule type="expression" dxfId="1372" priority="24">
      <formula>K25&lt;0</formula>
    </cfRule>
  </conditionalFormatting>
  <conditionalFormatting sqref="L25:L38">
    <cfRule type="expression" dxfId="1371" priority="21">
      <formula>L25&gt;0</formula>
    </cfRule>
    <cfRule type="expression" dxfId="1370" priority="22">
      <formula>L25&lt;0</formula>
    </cfRule>
  </conditionalFormatting>
  <conditionalFormatting sqref="F89:F110">
    <cfRule type="expression" dxfId="1369" priority="19">
      <formula>F89&gt;0</formula>
    </cfRule>
    <cfRule type="expression" dxfId="1368" priority="20">
      <formula>F89&lt;0</formula>
    </cfRule>
  </conditionalFormatting>
  <conditionalFormatting sqref="H89:H110">
    <cfRule type="expression" dxfId="1367" priority="17">
      <formula>H89&gt;0</formula>
    </cfRule>
    <cfRule type="expression" dxfId="1366" priority="18">
      <formula>H89&lt;0</formula>
    </cfRule>
  </conditionalFormatting>
  <conditionalFormatting sqref="J89:J102">
    <cfRule type="expression" dxfId="1365" priority="15">
      <formula>J89&gt;0</formula>
    </cfRule>
    <cfRule type="expression" dxfId="1364" priority="16">
      <formula>J89&lt;0</formula>
    </cfRule>
  </conditionalFormatting>
  <conditionalFormatting sqref="K89:K102">
    <cfRule type="expression" dxfId="1363" priority="13">
      <formula>K89&gt;0</formula>
    </cfRule>
    <cfRule type="expression" dxfId="1362" priority="14">
      <formula>K89&lt;0</formula>
    </cfRule>
  </conditionalFormatting>
  <conditionalFormatting sqref="L89:L102">
    <cfRule type="expression" dxfId="1361" priority="11">
      <formula>L89&gt;0</formula>
    </cfRule>
    <cfRule type="expression" dxfId="1360" priority="12">
      <formula>L89&lt;0</formula>
    </cfRule>
  </conditionalFormatting>
  <conditionalFormatting sqref="F25:F27">
    <cfRule type="expression" dxfId="1359" priority="9">
      <formula>F25&gt;0</formula>
    </cfRule>
    <cfRule type="expression" dxfId="1358" priority="10">
      <formula>F25&lt;0</formula>
    </cfRule>
  </conditionalFormatting>
  <conditionalFormatting sqref="H25:H27">
    <cfRule type="expression" dxfId="1357" priority="7">
      <formula>H25&gt;0</formula>
    </cfRule>
    <cfRule type="expression" dxfId="1356" priority="8">
      <formula>H25&lt;0</formula>
    </cfRule>
  </conditionalFormatting>
  <conditionalFormatting sqref="F28:F33">
    <cfRule type="expression" dxfId="1355" priority="5">
      <formula>F28&gt;0</formula>
    </cfRule>
    <cfRule type="expression" dxfId="1354" priority="6">
      <formula>F28&lt;0</formula>
    </cfRule>
  </conditionalFormatting>
  <conditionalFormatting sqref="H28:H33">
    <cfRule type="expression" dxfId="1353" priority="3">
      <formula>H28&gt;0</formula>
    </cfRule>
    <cfRule type="expression" dxfId="1352" priority="4">
      <formula>H28&lt;0</formula>
    </cfRule>
  </conditionalFormatting>
  <conditionalFormatting sqref="F42">
    <cfRule type="expression" dxfId="1351" priority="1">
      <formula>F42&gt;0</formula>
    </cfRule>
    <cfRule type="expression" dxfId="1350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46.75</v>
      </c>
      <c r="R4" s="425">
        <v>4.4999999999999997E-3</v>
      </c>
      <c r="T4" t="s">
        <v>1112</v>
      </c>
      <c r="U4" s="11" t="s">
        <v>1294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23375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-4532.41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-4532.41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-0.16240883693613989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5.3475935828877004E-2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1346</v>
      </c>
      <c r="T12" s="694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12.808219178082192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1295</v>
      </c>
    </row>
    <row r="15" spans="1:21" x14ac:dyDescent="0.25">
      <c r="H15" s="70"/>
      <c r="U15" s="405" t="s">
        <v>1296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51.425000000000004</v>
      </c>
    </row>
    <row r="23" spans="1:16" x14ac:dyDescent="0.25">
      <c r="O23" s="81">
        <v>1.0900000000000001</v>
      </c>
      <c r="P23" s="81">
        <f t="shared" ref="P23:P42" si="1">O23*$Q$4</f>
        <v>50.957500000000003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50.49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50.022500000000001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49.555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49.087499999999999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48.620000000000005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48.152500000000003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47.685000000000002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47.217500000000001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46.75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46.282499999999999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45.814999999999998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45.347499999999997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44.879999999999995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44.412500000000001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43.945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43.477499999999999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43.010000000000005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42.542500000000004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42.075000000000003</v>
      </c>
      <c r="Q42" s="2"/>
      <c r="T42" s="1">
        <v>43421</v>
      </c>
      <c r="U42" t="s">
        <v>1308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1344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49" priority="37">
      <formula>F25&gt;0</formula>
    </cfRule>
    <cfRule type="expression" dxfId="1348" priority="38">
      <formula>F25&lt;0</formula>
    </cfRule>
  </conditionalFormatting>
  <conditionalFormatting sqref="Q7">
    <cfRule type="expression" dxfId="1347" priority="35">
      <formula>Q7&gt;0</formula>
    </cfRule>
    <cfRule type="expression" dxfId="1346" priority="36">
      <formula>Q7&lt;0</formula>
    </cfRule>
  </conditionalFormatting>
  <conditionalFormatting sqref="Q8">
    <cfRule type="expression" dxfId="1345" priority="33">
      <formula>Q8&gt;0</formula>
    </cfRule>
    <cfRule type="expression" dxfId="1344" priority="34">
      <formula>Q8&lt;0</formula>
    </cfRule>
  </conditionalFormatting>
  <conditionalFormatting sqref="Q10">
    <cfRule type="expression" dxfId="1343" priority="27">
      <formula>Q10&gt;0</formula>
    </cfRule>
    <cfRule type="expression" dxfId="1342" priority="28">
      <formula>Q10&lt;0</formula>
    </cfRule>
  </conditionalFormatting>
  <conditionalFormatting sqref="L25:L32">
    <cfRule type="expression" dxfId="1341" priority="21">
      <formula>L25&gt;0</formula>
    </cfRule>
    <cfRule type="expression" dxfId="1340" priority="22">
      <formula>L25&lt;0</formula>
    </cfRule>
  </conditionalFormatting>
  <conditionalFormatting sqref="F92:F113">
    <cfRule type="expression" dxfId="1339" priority="19">
      <formula>F92&gt;0</formula>
    </cfRule>
    <cfRule type="expression" dxfId="1338" priority="20">
      <formula>F92&lt;0</formula>
    </cfRule>
  </conditionalFormatting>
  <conditionalFormatting sqref="H92:H113">
    <cfRule type="expression" dxfId="1337" priority="17">
      <formula>H92&gt;0</formula>
    </cfRule>
    <cfRule type="expression" dxfId="1336" priority="18">
      <formula>H92&lt;0</formula>
    </cfRule>
  </conditionalFormatting>
  <conditionalFormatting sqref="J92:J105">
    <cfRule type="expression" dxfId="1335" priority="15">
      <formula>J92&gt;0</formula>
    </cfRule>
    <cfRule type="expression" dxfId="1334" priority="16">
      <formula>J92&lt;0</formula>
    </cfRule>
  </conditionalFormatting>
  <conditionalFormatting sqref="K92:K105">
    <cfRule type="expression" dxfId="1333" priority="13">
      <formula>K92&gt;0</formula>
    </cfRule>
    <cfRule type="expression" dxfId="1332" priority="14">
      <formula>K92&lt;0</formula>
    </cfRule>
  </conditionalFormatting>
  <conditionalFormatting sqref="L92:L105">
    <cfRule type="expression" dxfId="1331" priority="11">
      <formula>L92&gt;0</formula>
    </cfRule>
    <cfRule type="expression" dxfId="1330" priority="12">
      <formula>L92&lt;0</formula>
    </cfRule>
  </conditionalFormatting>
  <conditionalFormatting sqref="F25:F29">
    <cfRule type="expression" dxfId="1329" priority="9">
      <formula>F25&gt;0</formula>
    </cfRule>
    <cfRule type="expression" dxfId="1328" priority="10">
      <formula>F25&lt;0</formula>
    </cfRule>
  </conditionalFormatting>
  <conditionalFormatting sqref="H25:H29">
    <cfRule type="expression" dxfId="1327" priority="7">
      <formula>H25&gt;0</formula>
    </cfRule>
    <cfRule type="expression" dxfId="1326" priority="8">
      <formula>H25&lt;0</formula>
    </cfRule>
  </conditionalFormatting>
  <conditionalFormatting sqref="F35:F38">
    <cfRule type="expression" dxfId="1325" priority="5">
      <formula>F35&gt;0</formula>
    </cfRule>
    <cfRule type="expression" dxfId="1324" priority="6">
      <formula>F35&lt;0</formula>
    </cfRule>
  </conditionalFormatting>
  <conditionalFormatting sqref="H35:H38">
    <cfRule type="expression" dxfId="1323" priority="3">
      <formula>H35&gt;0</formula>
    </cfRule>
    <cfRule type="expression" dxfId="1322" priority="4">
      <formula>H35&lt;0</formula>
    </cfRule>
  </conditionalFormatting>
  <conditionalFormatting sqref="H61:H64 F61:F64">
    <cfRule type="expression" dxfId="1321" priority="1">
      <formula>F61&gt;0</formula>
    </cfRule>
    <cfRule type="expression" dxfId="132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31.07</v>
      </c>
      <c r="R4" s="425">
        <v>1.14E-2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3107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990.18000000000029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990.18000000000029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0.46776768926975376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8.4969423881557773E-2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34.177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33.866300000000003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33.555600000000005</v>
      </c>
    </row>
    <row r="20" spans="1:16" x14ac:dyDescent="0.25">
      <c r="O20" s="81">
        <v>1.07</v>
      </c>
      <c r="P20" s="81">
        <f t="shared" si="0"/>
        <v>33.244900000000001</v>
      </c>
    </row>
    <row r="21" spans="1:16" x14ac:dyDescent="0.25">
      <c r="O21" s="81">
        <v>1.06</v>
      </c>
      <c r="P21" s="81">
        <f t="shared" si="0"/>
        <v>32.934200000000004</v>
      </c>
    </row>
    <row r="22" spans="1:16" x14ac:dyDescent="0.25">
      <c r="O22" s="81">
        <v>1.05</v>
      </c>
      <c r="P22" s="81">
        <f t="shared" si="0"/>
        <v>32.6235</v>
      </c>
    </row>
    <row r="23" spans="1:16" x14ac:dyDescent="0.25">
      <c r="O23" s="81">
        <v>1.04</v>
      </c>
      <c r="P23" s="81">
        <f t="shared" si="0"/>
        <v>32.312800000000003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32.002099999999999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31.691400000000002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31.380700000000001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31.07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30.7593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30.448599999999999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30.137899999999998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29.827199999999998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29.516500000000001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29.2058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28.895100000000003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28.584400000000002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28.273700000000002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27.963000000000001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9" priority="39">
      <formula>F47&gt;0</formula>
    </cfRule>
    <cfRule type="expression" dxfId="1318" priority="40">
      <formula>F47&lt;0</formula>
    </cfRule>
  </conditionalFormatting>
  <conditionalFormatting sqref="Q7">
    <cfRule type="expression" dxfId="1317" priority="37">
      <formula>Q7&gt;0</formula>
    </cfRule>
    <cfRule type="expression" dxfId="1316" priority="38">
      <formula>Q7&lt;0</formula>
    </cfRule>
  </conditionalFormatting>
  <conditionalFormatting sqref="Q8">
    <cfRule type="expression" dxfId="1315" priority="35">
      <formula>Q8&gt;0</formula>
    </cfRule>
    <cfRule type="expression" dxfId="1314" priority="36">
      <formula>Q8&lt;0</formula>
    </cfRule>
  </conditionalFormatting>
  <conditionalFormatting sqref="F32:F38 F41:F46">
    <cfRule type="expression" dxfId="1313" priority="33">
      <formula>F32&gt;0</formula>
    </cfRule>
    <cfRule type="expression" dxfId="1312" priority="34">
      <formula>F32&lt;0</formula>
    </cfRule>
  </conditionalFormatting>
  <conditionalFormatting sqref="H32:H38 H41:H46">
    <cfRule type="expression" dxfId="1311" priority="31">
      <formula>H32&gt;0</formula>
    </cfRule>
    <cfRule type="expression" dxfId="1310" priority="32">
      <formula>H32&lt;0</formula>
    </cfRule>
  </conditionalFormatting>
  <conditionalFormatting sqref="Q10">
    <cfRule type="expression" dxfId="1309" priority="29">
      <formula>Q10&gt;0</formula>
    </cfRule>
    <cfRule type="expression" dxfId="1308" priority="30">
      <formula>Q10&lt;0</formula>
    </cfRule>
  </conditionalFormatting>
  <conditionalFormatting sqref="J25:J38">
    <cfRule type="expression" dxfId="1307" priority="27">
      <formula>J25&gt;0</formula>
    </cfRule>
    <cfRule type="expression" dxfId="1306" priority="28">
      <formula>J25&lt;0</formula>
    </cfRule>
  </conditionalFormatting>
  <conditionalFormatting sqref="K25:K38">
    <cfRule type="expression" dxfId="1305" priority="25">
      <formula>K25&gt;0</formula>
    </cfRule>
    <cfRule type="expression" dxfId="1304" priority="26">
      <formula>K25&lt;0</formula>
    </cfRule>
  </conditionalFormatting>
  <conditionalFormatting sqref="L25:L38">
    <cfRule type="expression" dxfId="1303" priority="23">
      <formula>L25&gt;0</formula>
    </cfRule>
    <cfRule type="expression" dxfId="1302" priority="24">
      <formula>L25&lt;0</formula>
    </cfRule>
  </conditionalFormatting>
  <conditionalFormatting sqref="F89:F110">
    <cfRule type="expression" dxfId="1301" priority="21">
      <formula>F89&gt;0</formula>
    </cfRule>
    <cfRule type="expression" dxfId="1300" priority="22">
      <formula>F89&lt;0</formula>
    </cfRule>
  </conditionalFormatting>
  <conditionalFormatting sqref="H89:H110">
    <cfRule type="expression" dxfId="1299" priority="19">
      <formula>H89&gt;0</formula>
    </cfRule>
    <cfRule type="expression" dxfId="1298" priority="20">
      <formula>H89&lt;0</formula>
    </cfRule>
  </conditionalFormatting>
  <conditionalFormatting sqref="J89:J102">
    <cfRule type="expression" dxfId="1297" priority="17">
      <formula>J89&gt;0</formula>
    </cfRule>
    <cfRule type="expression" dxfId="1296" priority="18">
      <formula>J89&lt;0</formula>
    </cfRule>
  </conditionalFormatting>
  <conditionalFormatting sqref="K89:K102">
    <cfRule type="expression" dxfId="1295" priority="15">
      <formula>K89&gt;0</formula>
    </cfRule>
    <cfRule type="expression" dxfId="1294" priority="16">
      <formula>K89&lt;0</formula>
    </cfRule>
  </conditionalFormatting>
  <conditionalFormatting sqref="L89:L102">
    <cfRule type="expression" dxfId="1293" priority="13">
      <formula>L89&gt;0</formula>
    </cfRule>
    <cfRule type="expression" dxfId="1292" priority="14">
      <formula>L89&lt;0</formula>
    </cfRule>
  </conditionalFormatting>
  <conditionalFormatting sqref="F25:F28">
    <cfRule type="expression" dxfId="1291" priority="11">
      <formula>F25&gt;0</formula>
    </cfRule>
    <cfRule type="expression" dxfId="1290" priority="12">
      <formula>F25&lt;0</formula>
    </cfRule>
  </conditionalFormatting>
  <conditionalFormatting sqref="H25:H28">
    <cfRule type="expression" dxfId="1289" priority="9">
      <formula>H25&gt;0</formula>
    </cfRule>
    <cfRule type="expression" dxfId="1288" priority="10">
      <formula>H25&lt;0</formula>
    </cfRule>
  </conditionalFormatting>
  <conditionalFormatting sqref="F29:F31">
    <cfRule type="expression" dxfId="1287" priority="7">
      <formula>F29&gt;0</formula>
    </cfRule>
    <cfRule type="expression" dxfId="1286" priority="8">
      <formula>F29&lt;0</formula>
    </cfRule>
  </conditionalFormatting>
  <conditionalFormatting sqref="H29:H31">
    <cfRule type="expression" dxfId="1285" priority="5">
      <formula>H29&gt;0</formula>
    </cfRule>
    <cfRule type="expression" dxfId="1284" priority="6">
      <formula>H29&lt;0</formula>
    </cfRule>
  </conditionalFormatting>
  <conditionalFormatting sqref="F39:F40">
    <cfRule type="expression" dxfId="1283" priority="3">
      <formula>F39&gt;0</formula>
    </cfRule>
    <cfRule type="expression" dxfId="1282" priority="4">
      <formula>F39&lt;0</formula>
    </cfRule>
  </conditionalFormatting>
  <conditionalFormatting sqref="H39:H40">
    <cfRule type="expression" dxfId="1281" priority="1">
      <formula>H39&gt;0</formula>
    </cfRule>
    <cfRule type="expression" dxfId="1280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100</v>
      </c>
      <c r="T2" s="1" t="s">
        <v>937</v>
      </c>
      <c r="U2" t="s">
        <v>1374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118.7899</v>
      </c>
      <c r="R4" s="425">
        <v>1.23E-2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11878.99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959.98999999999251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959.98999999999251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8.7919223372102909E-2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4.3774765363048546E-3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1358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13.780730858468679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1096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130.66889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129.48099100000002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128.293092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127.10519300000001</v>
      </c>
    </row>
    <row r="23" spans="1:21" x14ac:dyDescent="0.25">
      <c r="A23" t="s">
        <v>123</v>
      </c>
      <c r="O23" s="81">
        <v>1.06</v>
      </c>
      <c r="P23" s="81">
        <f t="shared" si="3"/>
        <v>125.91729400000001</v>
      </c>
    </row>
    <row r="24" spans="1:21" x14ac:dyDescent="0.25">
      <c r="O24" s="81">
        <v>1.05</v>
      </c>
      <c r="P24" s="81">
        <f t="shared" si="3"/>
        <v>124.72939500000001</v>
      </c>
    </row>
    <row r="25" spans="1:21" x14ac:dyDescent="0.25">
      <c r="O25" s="81">
        <v>1.04</v>
      </c>
      <c r="P25" s="81">
        <f t="shared" si="3"/>
        <v>123.54149600000001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122.35359700000001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330</v>
      </c>
      <c r="I27" s="18"/>
      <c r="J27" s="18"/>
      <c r="K27" s="18">
        <f>SUM(K2:K15)</f>
        <v>43582.799999999996</v>
      </c>
      <c r="L27" s="14"/>
      <c r="M27" s="18">
        <f>SUM(M2:M10)</f>
        <v>23.4</v>
      </c>
      <c r="O27" s="81">
        <v>1.02</v>
      </c>
      <c r="P27" s="81">
        <f t="shared" si="3"/>
        <v>121.16569800000001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330</v>
      </c>
      <c r="D28" s="279"/>
      <c r="E28" s="279"/>
      <c r="F28" s="280">
        <f>SumByColor($A$28,F2:F26)</f>
        <v>42036</v>
      </c>
      <c r="G28" s="279"/>
      <c r="H28" s="279">
        <f>SumByColor($A$28,H2:H26)</f>
        <v>330</v>
      </c>
      <c r="I28" s="279"/>
      <c r="J28" s="279"/>
      <c r="K28" s="280">
        <f>SumByColor($A$28,K2:K26)</f>
        <v>43584</v>
      </c>
      <c r="L28" s="279"/>
      <c r="M28" s="280">
        <f>SumByColor($A$28,M2:M26)</f>
        <v>23</v>
      </c>
      <c r="O28" s="81">
        <v>1.01</v>
      </c>
      <c r="P28" s="81">
        <f t="shared" si="3"/>
        <v>119.977799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118.7899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117.602001</v>
      </c>
    </row>
    <row r="31" spans="1:21" x14ac:dyDescent="0.25">
      <c r="O31" s="81">
        <v>0.98</v>
      </c>
      <c r="P31" s="81">
        <f t="shared" si="3"/>
        <v>116.414102</v>
      </c>
      <c r="T31" s="1">
        <v>43474</v>
      </c>
      <c r="U31" t="s">
        <v>1357</v>
      </c>
    </row>
    <row r="32" spans="1:21" x14ac:dyDescent="0.25">
      <c r="O32" s="81">
        <v>0.97</v>
      </c>
      <c r="P32" s="81">
        <f t="shared" si="3"/>
        <v>115.226203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114.038304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112.85040499999999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111.66250599999999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110.47460700000001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109.286708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108.098809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106.91091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80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80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80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80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4" si="22">C83*(E83-D83)</f>
        <v>1052.2000000000003</v>
      </c>
      <c r="G83" s="39">
        <f t="shared" ref="G83:G84" si="23">D83*C83</f>
        <v>8591</v>
      </c>
      <c r="H83" s="179">
        <f t="shared" ref="H83:H84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79" priority="51">
      <formula>F7&gt;0</formula>
    </cfRule>
    <cfRule type="expression" dxfId="1278" priority="52">
      <formula>F7&lt;0</formula>
    </cfRule>
  </conditionalFormatting>
  <conditionalFormatting sqref="Q8">
    <cfRule type="expression" dxfId="1277" priority="49">
      <formula>Q8&gt;0</formula>
    </cfRule>
    <cfRule type="expression" dxfId="1276" priority="50">
      <formula>Q8&lt;0</formula>
    </cfRule>
  </conditionalFormatting>
  <conditionalFormatting sqref="F43:F63">
    <cfRule type="expression" dxfId="1275" priority="47">
      <formula>F43&gt;0</formula>
    </cfRule>
    <cfRule type="expression" dxfId="1274" priority="48">
      <formula>F43&lt;0</formula>
    </cfRule>
  </conditionalFormatting>
  <conditionalFormatting sqref="H43:H63">
    <cfRule type="expression" dxfId="1273" priority="45">
      <formula>H43&gt;0</formula>
    </cfRule>
    <cfRule type="expression" dxfId="1272" priority="46">
      <formula>H43&lt;0</formula>
    </cfRule>
  </conditionalFormatting>
  <conditionalFormatting sqref="Q10">
    <cfRule type="expression" dxfId="1271" priority="43">
      <formula>Q10&gt;0</formula>
    </cfRule>
    <cfRule type="expression" dxfId="1270" priority="44">
      <formula>Q10&lt;0</formula>
    </cfRule>
  </conditionalFormatting>
  <conditionalFormatting sqref="J34:J47">
    <cfRule type="expression" dxfId="1269" priority="41">
      <formula>J34&gt;0</formula>
    </cfRule>
    <cfRule type="expression" dxfId="1268" priority="42">
      <formula>J34&lt;0</formula>
    </cfRule>
  </conditionalFormatting>
  <conditionalFormatting sqref="K34:K44 K46:K47">
    <cfRule type="expression" dxfId="1267" priority="39">
      <formula>K34&gt;0</formula>
    </cfRule>
    <cfRule type="expression" dxfId="1266" priority="40">
      <formula>K34&lt;0</formula>
    </cfRule>
  </conditionalFormatting>
  <conditionalFormatting sqref="L34">
    <cfRule type="expression" dxfId="1265" priority="37">
      <formula>L34&gt;0</formula>
    </cfRule>
    <cfRule type="expression" dxfId="1264" priority="38">
      <formula>L34&lt;0</formula>
    </cfRule>
  </conditionalFormatting>
  <conditionalFormatting sqref="F115:F136">
    <cfRule type="expression" dxfId="1263" priority="35">
      <formula>F115&gt;0</formula>
    </cfRule>
    <cfRule type="expression" dxfId="1262" priority="36">
      <formula>F115&lt;0</formula>
    </cfRule>
  </conditionalFormatting>
  <conditionalFormatting sqref="H115:H136">
    <cfRule type="expression" dxfId="1261" priority="33">
      <formula>H115&gt;0</formula>
    </cfRule>
    <cfRule type="expression" dxfId="1260" priority="34">
      <formula>H115&lt;0</formula>
    </cfRule>
  </conditionalFormatting>
  <conditionalFormatting sqref="J115:J128">
    <cfRule type="expression" dxfId="1259" priority="31">
      <formula>J115&gt;0</formula>
    </cfRule>
    <cfRule type="expression" dxfId="1258" priority="32">
      <formula>J115&lt;0</formula>
    </cfRule>
  </conditionalFormatting>
  <conditionalFormatting sqref="K115:K128">
    <cfRule type="expression" dxfId="1257" priority="29">
      <formula>K115&gt;0</formula>
    </cfRule>
    <cfRule type="expression" dxfId="1256" priority="30">
      <formula>K115&lt;0</formula>
    </cfRule>
  </conditionalFormatting>
  <conditionalFormatting sqref="L115:L128">
    <cfRule type="expression" dxfId="1255" priority="27">
      <formula>L115&gt;0</formula>
    </cfRule>
    <cfRule type="expression" dxfId="1254" priority="28">
      <formula>L115&lt;0</formula>
    </cfRule>
  </conditionalFormatting>
  <conditionalFormatting sqref="F34:F42">
    <cfRule type="expression" dxfId="1253" priority="25">
      <formula>F34&gt;0</formula>
    </cfRule>
    <cfRule type="expression" dxfId="1252" priority="26">
      <formula>F34&lt;0</formula>
    </cfRule>
  </conditionalFormatting>
  <conditionalFormatting sqref="H34:H42">
    <cfRule type="expression" dxfId="1251" priority="23">
      <formula>H34&gt;0</formula>
    </cfRule>
    <cfRule type="expression" dxfId="1250" priority="24">
      <formula>H34&lt;0</formula>
    </cfRule>
  </conditionalFormatting>
  <conditionalFormatting sqref="J63">
    <cfRule type="expression" dxfId="1249" priority="21">
      <formula>J63&gt;0</formula>
    </cfRule>
    <cfRule type="expression" dxfId="1248" priority="22">
      <formula>J63&lt;0</formula>
    </cfRule>
  </conditionalFormatting>
  <conditionalFormatting sqref="F64:F66">
    <cfRule type="expression" dxfId="1247" priority="19">
      <formula>F64&gt;0</formula>
    </cfRule>
    <cfRule type="expression" dxfId="1246" priority="20">
      <formula>F64&lt;0</formula>
    </cfRule>
  </conditionalFormatting>
  <conditionalFormatting sqref="H64:H66">
    <cfRule type="expression" dxfId="1245" priority="17">
      <formula>H64&gt;0</formula>
    </cfRule>
    <cfRule type="expression" dxfId="1244" priority="18">
      <formula>H64&lt;0</formula>
    </cfRule>
  </conditionalFormatting>
  <conditionalFormatting sqref="H70:H72 F70:F72">
    <cfRule type="expression" dxfId="1243" priority="15">
      <formula>F70&gt;0</formula>
    </cfRule>
    <cfRule type="expression" dxfId="1242" priority="16">
      <formula>F70&lt;0</formula>
    </cfRule>
  </conditionalFormatting>
  <conditionalFormatting sqref="H73:H75 F73:F75">
    <cfRule type="expression" dxfId="1241" priority="13">
      <formula>F73&gt;0</formula>
    </cfRule>
    <cfRule type="expression" dxfId="1240" priority="14">
      <formula>F73&lt;0</formula>
    </cfRule>
  </conditionalFormatting>
  <conditionalFormatting sqref="F81:F83 H81:H83">
    <cfRule type="expression" dxfId="1239" priority="11">
      <formula>F81&gt;0</formula>
    </cfRule>
    <cfRule type="expression" dxfId="1238" priority="12">
      <formula>F81&lt;0</formula>
    </cfRule>
  </conditionalFormatting>
  <conditionalFormatting sqref="F80 H80">
    <cfRule type="expression" dxfId="1237" priority="9">
      <formula>F80&gt;0</formula>
    </cfRule>
    <cfRule type="expression" dxfId="1236" priority="10">
      <formula>F80&lt;0</formula>
    </cfRule>
  </conditionalFormatting>
  <conditionalFormatting sqref="F77:F79 H77:H79">
    <cfRule type="expression" dxfId="1235" priority="7">
      <formula>F77&gt;0</formula>
    </cfRule>
    <cfRule type="expression" dxfId="1234" priority="8">
      <formula>F77&lt;0</formula>
    </cfRule>
  </conditionalFormatting>
  <conditionalFormatting sqref="F87 H87">
    <cfRule type="expression" dxfId="1233" priority="5">
      <formula>F87&gt;0</formula>
    </cfRule>
    <cfRule type="expression" dxfId="1232" priority="6">
      <formula>F87&lt;0</formula>
    </cfRule>
  </conditionalFormatting>
  <conditionalFormatting sqref="F85:F86 H85:H86">
    <cfRule type="expression" dxfId="1231" priority="3">
      <formula>F85&gt;0</formula>
    </cfRule>
    <cfRule type="expression" dxfId="1230" priority="4">
      <formula>F85&lt;0</formula>
    </cfRule>
  </conditionalFormatting>
  <conditionalFormatting sqref="F84 H84">
    <cfRule type="expression" dxfId="1229" priority="1">
      <formula>F84&gt;0</formula>
    </cfRule>
    <cfRule type="expression" dxfId="122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27" priority="31">
      <formula>F60&gt;0</formula>
    </cfRule>
    <cfRule type="expression" dxfId="1226" priority="32">
      <formula>F60&lt;0</formula>
    </cfRule>
  </conditionalFormatting>
  <conditionalFormatting sqref="Q7">
    <cfRule type="expression" dxfId="1225" priority="29">
      <formula>Q7&gt;0</formula>
    </cfRule>
    <cfRule type="expression" dxfId="1224" priority="30">
      <formula>Q7&lt;0</formula>
    </cfRule>
  </conditionalFormatting>
  <conditionalFormatting sqref="Q8">
    <cfRule type="expression" dxfId="1223" priority="27">
      <formula>Q8&gt;0</formula>
    </cfRule>
    <cfRule type="expression" dxfId="1222" priority="28">
      <formula>Q8&lt;0</formula>
    </cfRule>
  </conditionalFormatting>
  <conditionalFormatting sqref="F32:F59">
    <cfRule type="expression" dxfId="1221" priority="25">
      <formula>F32&gt;0</formula>
    </cfRule>
    <cfRule type="expression" dxfId="1220" priority="26">
      <formula>F32&lt;0</formula>
    </cfRule>
  </conditionalFormatting>
  <conditionalFormatting sqref="H32:H59">
    <cfRule type="expression" dxfId="1219" priority="23">
      <formula>H32&gt;0</formula>
    </cfRule>
    <cfRule type="expression" dxfId="1218" priority="24">
      <formula>H32&lt;0</formula>
    </cfRule>
  </conditionalFormatting>
  <conditionalFormatting sqref="Q10">
    <cfRule type="expression" dxfId="1217" priority="21">
      <formula>Q10&gt;0</formula>
    </cfRule>
    <cfRule type="expression" dxfId="1216" priority="22">
      <formula>Q10&lt;0</formula>
    </cfRule>
  </conditionalFormatting>
  <conditionalFormatting sqref="J25:J38">
    <cfRule type="expression" dxfId="1215" priority="19">
      <formula>J25&gt;0</formula>
    </cfRule>
    <cfRule type="expression" dxfId="1214" priority="20">
      <formula>J25&lt;0</formula>
    </cfRule>
  </conditionalFormatting>
  <conditionalFormatting sqref="K25:K38">
    <cfRule type="expression" dxfId="1213" priority="17">
      <formula>K25&gt;0</formula>
    </cfRule>
    <cfRule type="expression" dxfId="1212" priority="18">
      <formula>K25&lt;0</formula>
    </cfRule>
  </conditionalFormatting>
  <conditionalFormatting sqref="L25:L38">
    <cfRule type="expression" dxfId="1211" priority="15">
      <formula>L25&gt;0</formula>
    </cfRule>
    <cfRule type="expression" dxfId="1210" priority="16">
      <formula>L25&lt;0</formula>
    </cfRule>
  </conditionalFormatting>
  <conditionalFormatting sqref="F89:F110">
    <cfRule type="expression" dxfId="1209" priority="13">
      <formula>F89&gt;0</formula>
    </cfRule>
    <cfRule type="expression" dxfId="1208" priority="14">
      <formula>F89&lt;0</formula>
    </cfRule>
  </conditionalFormatting>
  <conditionalFormatting sqref="H89:H110">
    <cfRule type="expression" dxfId="1207" priority="11">
      <formula>H89&gt;0</formula>
    </cfRule>
    <cfRule type="expression" dxfId="1206" priority="12">
      <formula>H89&lt;0</formula>
    </cfRule>
  </conditionalFormatting>
  <conditionalFormatting sqref="J89:J102">
    <cfRule type="expression" dxfId="1205" priority="9">
      <formula>J89&gt;0</formula>
    </cfRule>
    <cfRule type="expression" dxfId="1204" priority="10">
      <formula>J89&lt;0</formula>
    </cfRule>
  </conditionalFormatting>
  <conditionalFormatting sqref="K89:K102">
    <cfRule type="expression" dxfId="1203" priority="7">
      <formula>K89&gt;0</formula>
    </cfRule>
    <cfRule type="expression" dxfId="1202" priority="8">
      <formula>K89&lt;0</formula>
    </cfRule>
  </conditionalFormatting>
  <conditionalFormatting sqref="L89:L102">
    <cfRule type="expression" dxfId="1201" priority="5">
      <formula>L89&gt;0</formula>
    </cfRule>
    <cfRule type="expression" dxfId="1200" priority="6">
      <formula>L89&lt;0</formula>
    </cfRule>
  </conditionalFormatting>
  <conditionalFormatting sqref="F25:F31">
    <cfRule type="expression" dxfId="1199" priority="3">
      <formula>F25&gt;0</formula>
    </cfRule>
    <cfRule type="expression" dxfId="1198" priority="4">
      <formula>F25&lt;0</formula>
    </cfRule>
  </conditionalFormatting>
  <conditionalFormatting sqref="H25:H31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9">
      <formula>F47&gt;0</formula>
    </cfRule>
    <cfRule type="expression" dxfId="1194" priority="40">
      <formula>F47&lt;0</formula>
    </cfRule>
  </conditionalFormatting>
  <conditionalFormatting sqref="Q7">
    <cfRule type="expression" dxfId="1193" priority="37">
      <formula>Q7&gt;0</formula>
    </cfRule>
    <cfRule type="expression" dxfId="1192" priority="38">
      <formula>Q7&lt;0</formula>
    </cfRule>
  </conditionalFormatting>
  <conditionalFormatting sqref="Q8">
    <cfRule type="expression" dxfId="1191" priority="35">
      <formula>Q8&gt;0</formula>
    </cfRule>
    <cfRule type="expression" dxfId="1190" priority="36">
      <formula>Q8&lt;0</formula>
    </cfRule>
  </conditionalFormatting>
  <conditionalFormatting sqref="F30:F33 F38:F46">
    <cfRule type="expression" dxfId="1189" priority="33">
      <formula>F30&gt;0</formula>
    </cfRule>
    <cfRule type="expression" dxfId="1188" priority="34">
      <formula>F30&lt;0</formula>
    </cfRule>
  </conditionalFormatting>
  <conditionalFormatting sqref="H30:H33 H37:H46">
    <cfRule type="expression" dxfId="1187" priority="31">
      <formula>H30&gt;0</formula>
    </cfRule>
    <cfRule type="expression" dxfId="1186" priority="32">
      <formula>H30&lt;0</formula>
    </cfRule>
  </conditionalFormatting>
  <conditionalFormatting sqref="Q10">
    <cfRule type="expression" dxfId="1185" priority="29">
      <formula>Q10&gt;0</formula>
    </cfRule>
    <cfRule type="expression" dxfId="1184" priority="30">
      <formula>Q10&lt;0</formula>
    </cfRule>
  </conditionalFormatting>
  <conditionalFormatting sqref="K25:K38">
    <cfRule type="expression" dxfId="1183" priority="25">
      <formula>K25&gt;0</formula>
    </cfRule>
    <cfRule type="expression" dxfId="1182" priority="26">
      <formula>K25&lt;0</formula>
    </cfRule>
  </conditionalFormatting>
  <conditionalFormatting sqref="L25:L38">
    <cfRule type="expression" dxfId="1181" priority="23">
      <formula>L25&gt;0</formula>
    </cfRule>
    <cfRule type="expression" dxfId="1180" priority="24">
      <formula>L25&lt;0</formula>
    </cfRule>
  </conditionalFormatting>
  <conditionalFormatting sqref="F89:F110">
    <cfRule type="expression" dxfId="1179" priority="21">
      <formula>F89&gt;0</formula>
    </cfRule>
    <cfRule type="expression" dxfId="1178" priority="22">
      <formula>F89&lt;0</formula>
    </cfRule>
  </conditionalFormatting>
  <conditionalFormatting sqref="H89:H110">
    <cfRule type="expression" dxfId="1177" priority="19">
      <formula>H89&gt;0</formula>
    </cfRule>
    <cfRule type="expression" dxfId="1176" priority="20">
      <formula>H89&lt;0</formula>
    </cfRule>
  </conditionalFormatting>
  <conditionalFormatting sqref="J89:J102">
    <cfRule type="expression" dxfId="1175" priority="17">
      <formula>J89&gt;0</formula>
    </cfRule>
    <cfRule type="expression" dxfId="1174" priority="18">
      <formula>J89&lt;0</formula>
    </cfRule>
  </conditionalFormatting>
  <conditionalFormatting sqref="K89:K102">
    <cfRule type="expression" dxfId="1173" priority="15">
      <formula>K89&gt;0</formula>
    </cfRule>
    <cfRule type="expression" dxfId="1172" priority="16">
      <formula>K89&lt;0</formula>
    </cfRule>
  </conditionalFormatting>
  <conditionalFormatting sqref="L89:L102">
    <cfRule type="expression" dxfId="1171" priority="13">
      <formula>L89&gt;0</formula>
    </cfRule>
    <cfRule type="expression" dxfId="1170" priority="14">
      <formula>L89&lt;0</formula>
    </cfRule>
  </conditionalFormatting>
  <conditionalFormatting sqref="F25:F29">
    <cfRule type="expression" dxfId="1169" priority="11">
      <formula>F25&gt;0</formula>
    </cfRule>
    <cfRule type="expression" dxfId="1168" priority="12">
      <formula>F25&lt;0</formula>
    </cfRule>
  </conditionalFormatting>
  <conditionalFormatting sqref="H25:H29">
    <cfRule type="expression" dxfId="1167" priority="9">
      <formula>H25&gt;0</formula>
    </cfRule>
    <cfRule type="expression" dxfId="1166" priority="10">
      <formula>H25&lt;0</formula>
    </cfRule>
  </conditionalFormatting>
  <conditionalFormatting sqref="F34:F37">
    <cfRule type="expression" dxfId="1165" priority="7">
      <formula>F34&gt;0</formula>
    </cfRule>
    <cfRule type="expression" dxfId="1164" priority="8">
      <formula>F34&lt;0</formula>
    </cfRule>
  </conditionalFormatting>
  <conditionalFormatting sqref="H34:H36">
    <cfRule type="expression" dxfId="1163" priority="5">
      <formula>H34&gt;0</formula>
    </cfRule>
    <cfRule type="expression" dxfId="1162" priority="6">
      <formula>H34&lt;0</formula>
    </cfRule>
  </conditionalFormatting>
  <conditionalFormatting sqref="J39">
    <cfRule type="expression" dxfId="1161" priority="3">
      <formula>J39&gt;0</formula>
    </cfRule>
    <cfRule type="expression" dxfId="1160" priority="4">
      <formula>J39&lt;0</formula>
    </cfRule>
  </conditionalFormatting>
  <conditionalFormatting sqref="J25:J38">
    <cfRule type="expression" dxfId="1159" priority="1">
      <formula>J25&gt;0</formula>
    </cfRule>
    <cfRule type="expression" dxfId="115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57" priority="57">
      <formula>F27&gt;0</formula>
    </cfRule>
    <cfRule type="expression" dxfId="1156" priority="58">
      <formula>F27&lt;0</formula>
    </cfRule>
  </conditionalFormatting>
  <conditionalFormatting sqref="H28:H33">
    <cfRule type="expression" dxfId="1155" priority="53">
      <formula>H28&gt;0</formula>
    </cfRule>
    <cfRule type="expression" dxfId="1154" priority="54">
      <formula>H28&lt;0</formula>
    </cfRule>
  </conditionalFormatting>
  <conditionalFormatting sqref="F24:F26">
    <cfRule type="expression" dxfId="1153" priority="39">
      <formula>F24&gt;0</formula>
    </cfRule>
    <cfRule type="expression" dxfId="1152" priority="40">
      <formula>F24&lt;0</formula>
    </cfRule>
  </conditionalFormatting>
  <conditionalFormatting sqref="Q8">
    <cfRule type="expression" dxfId="1151" priority="33">
      <formula>Q8&gt;0</formula>
    </cfRule>
    <cfRule type="expression" dxfId="1150" priority="34">
      <formula>Q8&lt;0</formula>
    </cfRule>
  </conditionalFormatting>
  <conditionalFormatting sqref="Q7">
    <cfRule type="expression" dxfId="1149" priority="35">
      <formula>Q7&gt;0</formula>
    </cfRule>
    <cfRule type="expression" dxfId="1148" priority="36">
      <formula>Q7&lt;0</formula>
    </cfRule>
  </conditionalFormatting>
  <conditionalFormatting sqref="F34">
    <cfRule type="expression" dxfId="1147" priority="31">
      <formula>F34&gt;0</formula>
    </cfRule>
    <cfRule type="expression" dxfId="1146" priority="32">
      <formula>F34&lt;0</formula>
    </cfRule>
  </conditionalFormatting>
  <conditionalFormatting sqref="H34">
    <cfRule type="expression" dxfId="1145" priority="29">
      <formula>H34&gt;0</formula>
    </cfRule>
    <cfRule type="expression" dxfId="1144" priority="30">
      <formula>H34&lt;0</formula>
    </cfRule>
  </conditionalFormatting>
  <conditionalFormatting sqref="M36">
    <cfRule type="expression" dxfId="1143" priority="19">
      <formula>M36&gt;0</formula>
    </cfRule>
    <cfRule type="expression" dxfId="1142" priority="20">
      <formula>M36&lt;0</formula>
    </cfRule>
  </conditionalFormatting>
  <conditionalFormatting sqref="Q10">
    <cfRule type="expression" dxfId="1141" priority="15">
      <formula>Q10&gt;0</formula>
    </cfRule>
    <cfRule type="expression" dxfId="1140" priority="16">
      <formula>Q10&lt;0</formula>
    </cfRule>
  </conditionalFormatting>
  <conditionalFormatting sqref="F23">
    <cfRule type="expression" dxfId="1139" priority="13">
      <formula>F23&gt;0</formula>
    </cfRule>
    <cfRule type="expression" dxfId="1138" priority="14">
      <formula>F23&lt;0</formula>
    </cfRule>
  </conditionalFormatting>
  <conditionalFormatting sqref="I25:J25">
    <cfRule type="expression" dxfId="1137" priority="9">
      <formula>I25&gt;0</formula>
    </cfRule>
    <cfRule type="expression" dxfId="1136" priority="10">
      <formula>I25&lt;0</formula>
    </cfRule>
  </conditionalFormatting>
  <conditionalFormatting sqref="I26:J27">
    <cfRule type="expression" dxfId="1135" priority="7">
      <formula>I26&gt;0</formula>
    </cfRule>
    <cfRule type="expression" dxfId="1134" priority="8">
      <formula>I26&lt;0</formula>
    </cfRule>
  </conditionalFormatting>
  <conditionalFormatting sqref="K25:K27">
    <cfRule type="expression" dxfId="1133" priority="5">
      <formula>K25&gt;0</formula>
    </cfRule>
    <cfRule type="expression" dxfId="1132" priority="6">
      <formula>K25&lt;0</formula>
    </cfRule>
  </conditionalFormatting>
  <conditionalFormatting sqref="I23:J23">
    <cfRule type="expression" dxfId="1131" priority="3">
      <formula>I23&gt;0</formula>
    </cfRule>
    <cfRule type="expression" dxfId="113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14" activePane="bottomLeft" state="frozen"/>
      <selection activeCell="A2" sqref="A2"/>
      <selection pane="bottomLeft" activeCell="L33" sqref="L3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2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31.889900000000001</v>
      </c>
      <c r="R4" s="424">
        <v>2.8400000000000002E-2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15944.95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9010.2200000000375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7557.9600000000391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0.90115285698445735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3.1357890742837076E-3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1349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16.784157894736843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35.078890000000001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34.759991000000007</v>
      </c>
      <c r="U20" s="694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34.441092000000005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34.122193000000003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33.803294000000001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33.484394999999999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33.165496000000005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32.846597000000003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32.527698000000001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32.208798999999999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31.889900000000001</v>
      </c>
      <c r="U29" s="1">
        <v>43417</v>
      </c>
      <c r="V29" t="s">
        <v>1303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31.571000999999999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31.252102000000001</v>
      </c>
      <c r="U31" s="156">
        <v>43431</v>
      </c>
      <c r="V31" t="s">
        <v>1302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30.933202999999999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30.614304000000001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30.295404999999999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29.976506000000001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29.657607000000002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29.338708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29.019809000000002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28.70091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29" priority="116">
      <formula>F95&gt;0</formula>
    </cfRule>
    <cfRule type="expression" dxfId="1128" priority="117">
      <formula>F95&lt;0</formula>
    </cfRule>
  </conditionalFormatting>
  <conditionalFormatting sqref="Q7">
    <cfRule type="expression" dxfId="1127" priority="104">
      <formula>Q7&gt;0</formula>
    </cfRule>
    <cfRule type="expression" dxfId="1126" priority="105">
      <formula>Q7&lt;0</formula>
    </cfRule>
  </conditionalFormatting>
  <conditionalFormatting sqref="Q8">
    <cfRule type="expression" dxfId="1125" priority="102">
      <formula>Q8&gt;0</formula>
    </cfRule>
    <cfRule type="expression" dxfId="1124" priority="103">
      <formula>Q8&lt;0</formula>
    </cfRule>
  </conditionalFormatting>
  <conditionalFormatting sqref="F154:F166">
    <cfRule type="expression" dxfId="1123" priority="100">
      <formula>F154&gt;0</formula>
    </cfRule>
    <cfRule type="expression" dxfId="1122" priority="101">
      <formula>F154&lt;0</formula>
    </cfRule>
  </conditionalFormatting>
  <conditionalFormatting sqref="H154:H166">
    <cfRule type="expression" dxfId="1121" priority="98">
      <formula>H154&gt;0</formula>
    </cfRule>
    <cfRule type="expression" dxfId="1120" priority="99">
      <formula>H154&lt;0</formula>
    </cfRule>
  </conditionalFormatting>
  <conditionalFormatting sqref="H170:H173">
    <cfRule type="expression" dxfId="1119" priority="94">
      <formula>H170&gt;0</formula>
    </cfRule>
    <cfRule type="expression" dxfId="1118" priority="95">
      <formula>H170&lt;0</formula>
    </cfRule>
  </conditionalFormatting>
  <conditionalFormatting sqref="F170:F173">
    <cfRule type="expression" dxfId="1117" priority="96">
      <formula>F170&gt;0</formula>
    </cfRule>
    <cfRule type="expression" dxfId="1116" priority="97">
      <formula>F170&lt;0</formula>
    </cfRule>
  </conditionalFormatting>
  <conditionalFormatting sqref="M196">
    <cfRule type="expression" dxfId="1115" priority="92">
      <formula>M196&gt;0</formula>
    </cfRule>
    <cfRule type="expression" dxfId="1114" priority="93">
      <formula>M196&lt;0</formula>
    </cfRule>
  </conditionalFormatting>
  <conditionalFormatting sqref="F47:F48 F55:F92">
    <cfRule type="expression" dxfId="1113" priority="90">
      <formula>F47&gt;0</formula>
    </cfRule>
    <cfRule type="expression" dxfId="1112" priority="91">
      <formula>F47&lt;0</formula>
    </cfRule>
  </conditionalFormatting>
  <conditionalFormatting sqref="H47:H48 H55:H92">
    <cfRule type="expression" dxfId="1111" priority="88">
      <formula>H47&gt;0</formula>
    </cfRule>
    <cfRule type="expression" dxfId="1110" priority="89">
      <formula>H47&lt;0</formula>
    </cfRule>
  </conditionalFormatting>
  <conditionalFormatting sqref="Q10">
    <cfRule type="expression" dxfId="1109" priority="86">
      <formula>Q10&gt;0</formula>
    </cfRule>
    <cfRule type="expression" dxfId="1108" priority="87">
      <formula>Q10&lt;0</formula>
    </cfRule>
  </conditionalFormatting>
  <conditionalFormatting sqref="F49:F54">
    <cfRule type="expression" dxfId="1107" priority="84">
      <formula>F49&gt;0</formula>
    </cfRule>
    <cfRule type="expression" dxfId="1106" priority="85">
      <formula>F49&lt;0</formula>
    </cfRule>
  </conditionalFormatting>
  <conditionalFormatting sqref="H49:H54">
    <cfRule type="expression" dxfId="1105" priority="82">
      <formula>H49&gt;0</formula>
    </cfRule>
    <cfRule type="expression" dxfId="1104" priority="83">
      <formula>H49&lt;0</formula>
    </cfRule>
  </conditionalFormatting>
  <conditionalFormatting sqref="K52:K59">
    <cfRule type="expression" dxfId="1103" priority="80">
      <formula>K52&gt;0</formula>
    </cfRule>
    <cfRule type="expression" dxfId="1102" priority="81">
      <formula>K52&lt;0</formula>
    </cfRule>
  </conditionalFormatting>
  <conditionalFormatting sqref="K60:K92">
    <cfRule type="expression" dxfId="1101" priority="78">
      <formula>K60&gt;0</formula>
    </cfRule>
    <cfRule type="expression" dxfId="1100" priority="79">
      <formula>K60&lt;0</formula>
    </cfRule>
  </conditionalFormatting>
  <conditionalFormatting sqref="F93:F94">
    <cfRule type="expression" dxfId="1099" priority="75">
      <formula>F93&gt;0</formula>
    </cfRule>
    <cfRule type="expression" dxfId="1098" priority="76">
      <formula>F93&lt;0</formula>
    </cfRule>
  </conditionalFormatting>
  <conditionalFormatting sqref="H93:H94">
    <cfRule type="expression" dxfId="1097" priority="73">
      <formula>H93&gt;0</formula>
    </cfRule>
    <cfRule type="expression" dxfId="1096" priority="74">
      <formula>H93&lt;0</formula>
    </cfRule>
  </conditionalFormatting>
  <conditionalFormatting sqref="K93:K94">
    <cfRule type="expression" dxfId="1095" priority="71">
      <formula>K93&gt;0</formula>
    </cfRule>
    <cfRule type="expression" dxfId="1094" priority="72">
      <formula>K93&lt;0</formula>
    </cfRule>
  </conditionalFormatting>
  <conditionalFormatting sqref="F103:F105 H103:H105 K103:K105">
    <cfRule type="expression" dxfId="1093" priority="67">
      <formula>F103&gt;0</formula>
    </cfRule>
    <cfRule type="expression" dxfId="1092" priority="68">
      <formula>F103&lt;0</formula>
    </cfRule>
  </conditionalFormatting>
  <conditionalFormatting sqref="L95:L101 L151">
    <cfRule type="expression" dxfId="1091" priority="65">
      <formula>L95&gt;0</formula>
    </cfRule>
    <cfRule type="expression" dxfId="1090" priority="66">
      <formula>L95&lt;0</formula>
    </cfRule>
  </conditionalFormatting>
  <conditionalFormatting sqref="L52:L59">
    <cfRule type="expression" dxfId="1089" priority="63">
      <formula>L52&gt;0</formula>
    </cfRule>
    <cfRule type="expression" dxfId="1088" priority="64">
      <formula>L52&lt;0</formula>
    </cfRule>
  </conditionalFormatting>
  <conditionalFormatting sqref="L60:L92">
    <cfRule type="expression" dxfId="1087" priority="61">
      <formula>L60&gt;0</formula>
    </cfRule>
    <cfRule type="expression" dxfId="1086" priority="62">
      <formula>L60&lt;0</formula>
    </cfRule>
  </conditionalFormatting>
  <conditionalFormatting sqref="L93:L94">
    <cfRule type="expression" dxfId="1085" priority="59">
      <formula>L93&gt;0</formula>
    </cfRule>
    <cfRule type="expression" dxfId="1084" priority="60">
      <formula>L93&lt;0</formula>
    </cfRule>
  </conditionalFormatting>
  <conditionalFormatting sqref="L103:L105">
    <cfRule type="expression" dxfId="1083" priority="57">
      <formula>L103&gt;0</formula>
    </cfRule>
    <cfRule type="expression" dxfId="1082" priority="58">
      <formula>L103&lt;0</formula>
    </cfRule>
  </conditionalFormatting>
  <conditionalFormatting sqref="F112:F115 H112:H115">
    <cfRule type="expression" dxfId="1081" priority="55">
      <formula>F112&gt;0</formula>
    </cfRule>
    <cfRule type="expression" dxfId="1080" priority="56">
      <formula>F112&lt;0</formula>
    </cfRule>
  </conditionalFormatting>
  <conditionalFormatting sqref="K109:K111 F109:F111 H109:H111">
    <cfRule type="expression" dxfId="1079" priority="51">
      <formula>F109&gt;0</formula>
    </cfRule>
    <cfRule type="expression" dxfId="1078" priority="52">
      <formula>F109&lt;0</formula>
    </cfRule>
  </conditionalFormatting>
  <conditionalFormatting sqref="L109:L110">
    <cfRule type="expression" dxfId="1077" priority="49">
      <formula>L109&gt;0</formula>
    </cfRule>
    <cfRule type="expression" dxfId="1076" priority="50">
      <formula>L109&lt;0</formula>
    </cfRule>
  </conditionalFormatting>
  <conditionalFormatting sqref="K106:K108 F106:F108 H106:H108">
    <cfRule type="expression" dxfId="1075" priority="47">
      <formula>F106&gt;0</formula>
    </cfRule>
    <cfRule type="expression" dxfId="1074" priority="48">
      <formula>F106&lt;0</formula>
    </cfRule>
  </conditionalFormatting>
  <conditionalFormatting sqref="L107:L108">
    <cfRule type="expression" dxfId="1073" priority="45">
      <formula>L107&gt;0</formula>
    </cfRule>
    <cfRule type="expression" dxfId="1072" priority="46">
      <formula>L107&lt;0</formula>
    </cfRule>
  </conditionalFormatting>
  <conditionalFormatting sqref="H117:H120 F117:F120">
    <cfRule type="expression" dxfId="1071" priority="39">
      <formula>F117&gt;0</formula>
    </cfRule>
    <cfRule type="expression" dxfId="1070" priority="40">
      <formula>F117&lt;0</formula>
    </cfRule>
  </conditionalFormatting>
  <conditionalFormatting sqref="H121:H124 F121:F124">
    <cfRule type="expression" dxfId="1069" priority="35">
      <formula>F121&gt;0</formula>
    </cfRule>
    <cfRule type="expression" dxfId="1068" priority="36">
      <formula>F121&lt;0</formula>
    </cfRule>
  </conditionalFormatting>
  <conditionalFormatting sqref="F126:F131 H126:H131 K126:K131">
    <cfRule type="expression" dxfId="1067" priority="31">
      <formula>F126&gt;0</formula>
    </cfRule>
    <cfRule type="expression" dxfId="1066" priority="32">
      <formula>F126&lt;0</formula>
    </cfRule>
  </conditionalFormatting>
  <conditionalFormatting sqref="L130:L131">
    <cfRule type="expression" dxfId="1065" priority="25">
      <formula>L130&gt;0</formula>
    </cfRule>
    <cfRule type="expression" dxfId="1064" priority="26">
      <formula>L130&lt;0</formula>
    </cfRule>
  </conditionalFormatting>
  <conditionalFormatting sqref="F132:F134 H132:H134 K132:K135">
    <cfRule type="expression" dxfId="1063" priority="23">
      <formula>F132&gt;0</formula>
    </cfRule>
    <cfRule type="expression" dxfId="1062" priority="24">
      <formula>F132&lt;0</formula>
    </cfRule>
  </conditionalFormatting>
  <conditionalFormatting sqref="F135:F137 H135:H137 K136:K137">
    <cfRule type="expression" dxfId="1061" priority="19">
      <formula>F135&gt;0</formula>
    </cfRule>
    <cfRule type="expression" dxfId="1060" priority="20">
      <formula>F135&lt;0</formula>
    </cfRule>
  </conditionalFormatting>
  <conditionalFormatting sqref="F138:F140 H138:H140 K138:K140">
    <cfRule type="expression" dxfId="1059" priority="15">
      <formula>F138&gt;0</formula>
    </cfRule>
    <cfRule type="expression" dxfId="1058" priority="16">
      <formula>F138&lt;0</formula>
    </cfRule>
  </conditionalFormatting>
  <conditionalFormatting sqref="F141:F143 H141:H143 K141:K143">
    <cfRule type="expression" dxfId="1057" priority="11">
      <formula>F141&gt;0</formula>
    </cfRule>
    <cfRule type="expression" dxfId="1056" priority="12">
      <formula>F141&lt;0</formula>
    </cfRule>
  </conditionalFormatting>
  <conditionalFormatting sqref="F144:F146 H144:H146 K144:K146">
    <cfRule type="expression" dxfId="1055" priority="7">
      <formula>F144&gt;0</formula>
    </cfRule>
    <cfRule type="expression" dxfId="1054" priority="8">
      <formula>F144&lt;0</formula>
    </cfRule>
  </conditionalFormatting>
  <conditionalFormatting sqref="K148:K149 H148:H149 F148:F149">
    <cfRule type="expression" dxfId="1053" priority="3">
      <formula>F148&gt;0</formula>
    </cfRule>
    <cfRule type="expression" dxfId="1052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9" priority="9">
      <formula>F39&gt;0</formula>
    </cfRule>
    <cfRule type="expression" dxfId="1048" priority="10">
      <formula>F39&lt;0</formula>
    </cfRule>
  </conditionalFormatting>
  <conditionalFormatting sqref="F25:F38">
    <cfRule type="expression" dxfId="1047" priority="7">
      <formula>F25&gt;0</formula>
    </cfRule>
    <cfRule type="expression" dxfId="1046" priority="8">
      <formula>F25&lt;0</formula>
    </cfRule>
  </conditionalFormatting>
  <conditionalFormatting sqref="H25:H38">
    <cfRule type="expression" dxfId="1045" priority="5">
      <formula>H25&gt;0</formula>
    </cfRule>
    <cfRule type="expression" dxfId="1044" priority="6">
      <formula>H25&lt;0</formula>
    </cfRule>
  </conditionalFormatting>
  <conditionalFormatting sqref="Q7">
    <cfRule type="expression" dxfId="1043" priority="3">
      <formula>Q7&gt;0</formula>
    </cfRule>
    <cfRule type="expression" dxfId="1042" priority="4">
      <formula>Q7&lt;0</formula>
    </cfRule>
  </conditionalFormatting>
  <conditionalFormatting sqref="Q8">
    <cfRule type="expression" dxfId="1041" priority="1">
      <formula>Q8&gt;0</formula>
    </cfRule>
    <cfRule type="expression" dxfId="10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9" priority="29">
      <formula>F29&gt;0</formula>
    </cfRule>
    <cfRule type="expression" dxfId="1038" priority="30">
      <formula>F29&lt;0</formula>
    </cfRule>
  </conditionalFormatting>
  <conditionalFormatting sqref="Q7">
    <cfRule type="expression" dxfId="1037" priority="27">
      <formula>Q7&gt;0</formula>
    </cfRule>
    <cfRule type="expression" dxfId="1036" priority="28">
      <formula>Q7&lt;0</formula>
    </cfRule>
  </conditionalFormatting>
  <conditionalFormatting sqref="Q8">
    <cfRule type="expression" dxfId="1035" priority="25">
      <formula>Q8&gt;0</formula>
    </cfRule>
    <cfRule type="expression" dxfId="1034" priority="26">
      <formula>Q8&lt;0</formula>
    </cfRule>
  </conditionalFormatting>
  <conditionalFormatting sqref="F96:F110">
    <cfRule type="expression" dxfId="1033" priority="19">
      <formula>F96&gt;0</formula>
    </cfRule>
    <cfRule type="expression" dxfId="1032" priority="20">
      <formula>F96&lt;0</formula>
    </cfRule>
  </conditionalFormatting>
  <conditionalFormatting sqref="H96:H110">
    <cfRule type="expression" dxfId="1031" priority="17">
      <formula>H96&gt;0</formula>
    </cfRule>
    <cfRule type="expression" dxfId="1030" priority="18">
      <formula>H96&lt;0</formula>
    </cfRule>
  </conditionalFormatting>
  <conditionalFormatting sqref="Q10">
    <cfRule type="expression" dxfId="1029" priority="15">
      <formula>Q10&gt;0</formula>
    </cfRule>
    <cfRule type="expression" dxfId="1028" priority="16">
      <formula>Q10&lt;0</formula>
    </cfRule>
  </conditionalFormatting>
  <conditionalFormatting sqref="L29:L38">
    <cfRule type="expression" dxfId="1027" priority="9">
      <formula>L29&gt;0</formula>
    </cfRule>
    <cfRule type="expression" dxfId="1026" priority="10">
      <formula>L29&lt;0</formula>
    </cfRule>
  </conditionalFormatting>
  <conditionalFormatting sqref="F27:F29 H27:H29 J25:K29">
    <cfRule type="expression" dxfId="1025" priority="7">
      <formula>F25&gt;0</formula>
    </cfRule>
    <cfRule type="expression" dxfId="1024" priority="8">
      <formula>F25&lt;0</formula>
    </cfRule>
  </conditionalFormatting>
  <conditionalFormatting sqref="L25:L29">
    <cfRule type="expression" dxfId="1023" priority="5">
      <formula>L25&gt;0</formula>
    </cfRule>
    <cfRule type="expression" dxfId="1022" priority="6">
      <formula>L25&lt;0</formula>
    </cfRule>
  </conditionalFormatting>
  <conditionalFormatting sqref="F25:F26">
    <cfRule type="expression" dxfId="1021" priority="3">
      <formula>F25&gt;0</formula>
    </cfRule>
    <cfRule type="expression" dxfId="1020" priority="4">
      <formula>F25&lt;0</formula>
    </cfRule>
  </conditionalFormatting>
  <conditionalFormatting sqref="H25:H26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90.13</v>
      </c>
      <c r="R4" s="425">
        <v>8.2000000000000007E-3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3605.2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917.0699999999988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917.0699999999988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0.34115537567007492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2.5296793520470432E-2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1376</v>
      </c>
      <c r="W12" s="134"/>
    </row>
    <row r="13" spans="1:23" x14ac:dyDescent="0.25">
      <c r="H13" s="70"/>
      <c r="O13" s="11" t="s">
        <v>947</v>
      </c>
      <c r="Q13" s="2">
        <f>Q4/4.76</f>
        <v>18.934873949579831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99.143000000000001</v>
      </c>
      <c r="W19" s="134"/>
    </row>
    <row r="20" spans="1:23" x14ac:dyDescent="0.25">
      <c r="O20" s="81">
        <v>1.0900000000000001</v>
      </c>
      <c r="P20" s="81">
        <f t="shared" ref="P20:P39" si="2">O20*$Q$4</f>
        <v>98.241700000000009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97.340400000000002</v>
      </c>
      <c r="W21" s="134"/>
    </row>
    <row r="22" spans="1:23" x14ac:dyDescent="0.25">
      <c r="O22" s="81">
        <v>1.07</v>
      </c>
      <c r="P22" s="81">
        <f t="shared" si="2"/>
        <v>96.439099999999996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95.537800000000004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94.636499999999998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93.735199999999992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92.8339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91.932599999999994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91.031300000000002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90.13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89.228699999999989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88.327399999999997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87.426099999999991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86.524799999999999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85.623499999999993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84.722199999999987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83.820899999999995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82.919600000000003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82.018299999999996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81.117000000000004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7" priority="39">
      <formula>F60&gt;0</formula>
    </cfRule>
    <cfRule type="expression" dxfId="1016" priority="40">
      <formula>F60&lt;0</formula>
    </cfRule>
  </conditionalFormatting>
  <conditionalFormatting sqref="Q7">
    <cfRule type="expression" dxfId="1015" priority="37">
      <formula>Q7&gt;0</formula>
    </cfRule>
    <cfRule type="expression" dxfId="1014" priority="38">
      <formula>Q7&lt;0</formula>
    </cfRule>
  </conditionalFormatting>
  <conditionalFormatting sqref="Q8">
    <cfRule type="expression" dxfId="1013" priority="35">
      <formula>Q8&gt;0</formula>
    </cfRule>
    <cfRule type="expression" dxfId="1012" priority="36">
      <formula>Q8&lt;0</formula>
    </cfRule>
  </conditionalFormatting>
  <conditionalFormatting sqref="F25:F29 F34:F59">
    <cfRule type="expression" dxfId="1011" priority="33">
      <formula>F25&gt;0</formula>
    </cfRule>
    <cfRule type="expression" dxfId="1010" priority="34">
      <formula>F25&lt;0</formula>
    </cfRule>
  </conditionalFormatting>
  <conditionalFormatting sqref="H25:H29 H34:H59">
    <cfRule type="expression" dxfId="1009" priority="31">
      <formula>H25&gt;0</formula>
    </cfRule>
    <cfRule type="expression" dxfId="1008" priority="32">
      <formula>H25&lt;0</formula>
    </cfRule>
  </conditionalFormatting>
  <conditionalFormatting sqref="F89:F110">
    <cfRule type="expression" dxfId="1007" priority="29">
      <formula>F89&gt;0</formula>
    </cfRule>
    <cfRule type="expression" dxfId="1006" priority="30">
      <formula>F89&lt;0</formula>
    </cfRule>
  </conditionalFormatting>
  <conditionalFormatting sqref="H89:H110">
    <cfRule type="expression" dxfId="1005" priority="27">
      <formula>H89&gt;0</formula>
    </cfRule>
    <cfRule type="expression" dxfId="1004" priority="28">
      <formula>H89&lt;0</formula>
    </cfRule>
  </conditionalFormatting>
  <conditionalFormatting sqref="Q10">
    <cfRule type="expression" dxfId="1003" priority="25">
      <formula>Q10&gt;0</formula>
    </cfRule>
    <cfRule type="expression" dxfId="1002" priority="26">
      <formula>Q10&lt;0</formula>
    </cfRule>
  </conditionalFormatting>
  <conditionalFormatting sqref="J25:J32 J34:J38">
    <cfRule type="expression" dxfId="1001" priority="23">
      <formula>J25&gt;0</formula>
    </cfRule>
    <cfRule type="expression" dxfId="1000" priority="24">
      <formula>J25&lt;0</formula>
    </cfRule>
  </conditionalFormatting>
  <conditionalFormatting sqref="K25:K30">
    <cfRule type="expression" dxfId="999" priority="21">
      <formula>K25&gt;0</formula>
    </cfRule>
    <cfRule type="expression" dxfId="998" priority="22">
      <formula>K25&lt;0</formula>
    </cfRule>
  </conditionalFormatting>
  <conditionalFormatting sqref="L25:L38">
    <cfRule type="expression" dxfId="997" priority="19">
      <formula>L25&gt;0</formula>
    </cfRule>
    <cfRule type="expression" dxfId="996" priority="20">
      <formula>L25&lt;0</formula>
    </cfRule>
  </conditionalFormatting>
  <conditionalFormatting sqref="F30:F33">
    <cfRule type="expression" dxfId="995" priority="17">
      <formula>F30&gt;0</formula>
    </cfRule>
    <cfRule type="expression" dxfId="994" priority="18">
      <formula>F30&lt;0</formula>
    </cfRule>
  </conditionalFormatting>
  <conditionalFormatting sqref="H30:H33">
    <cfRule type="expression" dxfId="993" priority="15">
      <formula>H30&gt;0</formula>
    </cfRule>
    <cfRule type="expression" dxfId="992" priority="16">
      <formula>H30&lt;0</formula>
    </cfRule>
  </conditionalFormatting>
  <conditionalFormatting sqref="L39:L44">
    <cfRule type="expression" dxfId="991" priority="7">
      <formula>L39&gt;0</formula>
    </cfRule>
    <cfRule type="expression" dxfId="990" priority="8">
      <formula>L39&lt;0</formula>
    </cfRule>
  </conditionalFormatting>
  <conditionalFormatting sqref="L45:L46">
    <cfRule type="expression" dxfId="989" priority="5">
      <formula>L45&gt;0</formula>
    </cfRule>
    <cfRule type="expression" dxfId="988" priority="6">
      <formula>L45&lt;0</formula>
    </cfRule>
  </conditionalFormatting>
  <conditionalFormatting sqref="L47">
    <cfRule type="expression" dxfId="987" priority="3">
      <formula>L47&gt;0</formula>
    </cfRule>
    <cfRule type="expression" dxfId="986" priority="4">
      <formula>L47&lt;0</formula>
    </cfRule>
  </conditionalFormatting>
  <conditionalFormatting sqref="L51">
    <cfRule type="expression" dxfId="985" priority="1">
      <formula>L51&gt;0</formula>
    </cfRule>
    <cfRule type="expression" dxfId="984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3" priority="49">
      <formula>Q7&gt;0</formula>
    </cfRule>
    <cfRule type="expression" dxfId="982" priority="50">
      <formula>Q7&lt;0</formula>
    </cfRule>
  </conditionalFormatting>
  <conditionalFormatting sqref="Q8">
    <cfRule type="expression" dxfId="981" priority="47">
      <formula>Q8&gt;0</formula>
    </cfRule>
    <cfRule type="expression" dxfId="980" priority="48">
      <formula>Q8&lt;0</formula>
    </cfRule>
  </conditionalFormatting>
  <conditionalFormatting sqref="F26:F38">
    <cfRule type="expression" dxfId="979" priority="45">
      <formula>F26&gt;0</formula>
    </cfRule>
    <cfRule type="expression" dxfId="978" priority="46">
      <formula>F26&lt;0</formula>
    </cfRule>
  </conditionalFormatting>
  <conditionalFormatting sqref="H26:H38">
    <cfRule type="expression" dxfId="977" priority="43">
      <formula>H26&gt;0</formula>
    </cfRule>
    <cfRule type="expression" dxfId="976" priority="44">
      <formula>H26&lt;0</formula>
    </cfRule>
  </conditionalFormatting>
  <conditionalFormatting sqref="H25">
    <cfRule type="expression" dxfId="975" priority="23">
      <formula>H25&gt;0</formula>
    </cfRule>
    <cfRule type="expression" dxfId="974" priority="24">
      <formula>H25&lt;0</formula>
    </cfRule>
  </conditionalFormatting>
  <conditionalFormatting sqref="Q10">
    <cfRule type="expression" dxfId="973" priority="37">
      <formula>Q10&gt;0</formula>
    </cfRule>
    <cfRule type="expression" dxfId="972" priority="38">
      <formula>Q10&lt;0</formula>
    </cfRule>
  </conditionalFormatting>
  <conditionalFormatting sqref="F25">
    <cfRule type="expression" dxfId="971" priority="25">
      <formula>F25&gt;0</formula>
    </cfRule>
    <cfRule type="expression" dxfId="970" priority="26">
      <formula>F25&lt;0</formula>
    </cfRule>
  </conditionalFormatting>
  <conditionalFormatting sqref="J65:K72">
    <cfRule type="expression" dxfId="969" priority="19">
      <formula>J65&gt;0</formula>
    </cfRule>
    <cfRule type="expression" dxfId="968" priority="20">
      <formula>J65&lt;0</formula>
    </cfRule>
  </conditionalFormatting>
  <conditionalFormatting sqref="F65:F83 F89">
    <cfRule type="expression" dxfId="967" priority="17">
      <formula>F65&gt;0</formula>
    </cfRule>
    <cfRule type="expression" dxfId="966" priority="18">
      <formula>F65&lt;0</formula>
    </cfRule>
  </conditionalFormatting>
  <conditionalFormatting sqref="H65:H83 H89">
    <cfRule type="expression" dxfId="965" priority="15">
      <formula>H65&gt;0</formula>
    </cfRule>
    <cfRule type="expression" dxfId="964" priority="16">
      <formula>H65&lt;0</formula>
    </cfRule>
  </conditionalFormatting>
  <conditionalFormatting sqref="J76:J78">
    <cfRule type="expression" dxfId="963" priority="13">
      <formula>J76&gt;0</formula>
    </cfRule>
    <cfRule type="expression" dxfId="962" priority="14">
      <formula>J76&lt;0</formula>
    </cfRule>
  </conditionalFormatting>
  <conditionalFormatting sqref="K76:K78">
    <cfRule type="expression" dxfId="961" priority="11">
      <formula>K76&gt;0</formula>
    </cfRule>
    <cfRule type="expression" dxfId="960" priority="12">
      <formula>K76&lt;0</formula>
    </cfRule>
  </conditionalFormatting>
  <conditionalFormatting sqref="L65:L78">
    <cfRule type="expression" dxfId="959" priority="9">
      <formula>L65&gt;0</formula>
    </cfRule>
    <cfRule type="expression" dxfId="958" priority="10">
      <formula>L65&lt;0</formula>
    </cfRule>
  </conditionalFormatting>
  <conditionalFormatting sqref="F84:F88">
    <cfRule type="expression" dxfId="957" priority="7">
      <formula>F84&gt;0</formula>
    </cfRule>
    <cfRule type="expression" dxfId="956" priority="8">
      <formula>F84&lt;0</formula>
    </cfRule>
  </conditionalFormatting>
  <conditionalFormatting sqref="H84:H88">
    <cfRule type="expression" dxfId="955" priority="5">
      <formula>H84&gt;0</formula>
    </cfRule>
    <cfRule type="expression" dxfId="954" priority="6">
      <formula>H84&lt;0</formula>
    </cfRule>
  </conditionalFormatting>
  <conditionalFormatting sqref="M65:M78">
    <cfRule type="expression" dxfId="953" priority="3">
      <formula>M65&gt;0</formula>
    </cfRule>
    <cfRule type="expression" dxfId="952" priority="4">
      <formula>M65&lt;0</formula>
    </cfRule>
  </conditionalFormatting>
  <conditionalFormatting sqref="M26:M31">
    <cfRule type="expression" dxfId="951" priority="1">
      <formula>M26&gt;0</formula>
    </cfRule>
    <cfRule type="expression" dxfId="95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394</v>
      </c>
      <c r="AJ2">
        <f>$Q$2*$Q$4</f>
        <v>6687</v>
      </c>
      <c r="AK2">
        <f ca="1">AJ2*EXP(-$X$2 * AI2/365.25)</f>
        <v>21438.22642384141</v>
      </c>
      <c r="AM2" s="2">
        <f>Q10</f>
        <v>0</v>
      </c>
      <c r="AO2">
        <f ca="1" xml:space="preserve"> (SUM(AB:AB) - SUM(AE:AE) - SUM(AH:AH) - SUM(AK:AK))/SUM(AB:AB)</f>
        <v>-1.1636820797990488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394</v>
      </c>
      <c r="AJ3">
        <f t="shared" ref="AJ3:AJ17" si="11">$Q$2*$Q$4</f>
        <v>6687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22.29</v>
      </c>
      <c r="R4" s="425">
        <v>1.6E-2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394</v>
      </c>
      <c r="AJ4">
        <f t="shared" si="11"/>
        <v>6687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6687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394</v>
      </c>
      <c r="AJ5">
        <f t="shared" si="11"/>
        <v>6687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394</v>
      </c>
      <c r="AJ6">
        <f t="shared" si="11"/>
        <v>6687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-2136.8899999999921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394</v>
      </c>
      <c r="AJ7">
        <f t="shared" si="11"/>
        <v>6687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-2136.8899999999921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394</v>
      </c>
      <c r="AJ8">
        <f t="shared" si="11"/>
        <v>6687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-0.24217096994636084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394</v>
      </c>
      <c r="AJ9">
        <f t="shared" si="11"/>
        <v>6687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394</v>
      </c>
      <c r="AJ10">
        <f t="shared" si="11"/>
        <v>6687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4.6657694033198749E-2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394</v>
      </c>
      <c r="AJ11">
        <f t="shared" si="11"/>
        <v>6687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1369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394</v>
      </c>
      <c r="AJ12">
        <f t="shared" si="11"/>
        <v>6687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13.111764705882353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394</v>
      </c>
      <c r="AJ13">
        <f t="shared" si="11"/>
        <v>6687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394</v>
      </c>
      <c r="AJ14">
        <f t="shared" si="11"/>
        <v>6687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394</v>
      </c>
      <c r="AJ15">
        <f t="shared" si="11"/>
        <v>6687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394</v>
      </c>
      <c r="AJ16">
        <f t="shared" si="11"/>
        <v>6687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394</v>
      </c>
      <c r="AJ17">
        <f t="shared" si="11"/>
        <v>6687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24.519000000000002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24.296099999999999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24.0732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23.850300000000001</v>
      </c>
      <c r="T22" s="694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23.627400000000002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23.404499999999999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23.1816</v>
      </c>
      <c r="T25" s="694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22.9587</v>
      </c>
      <c r="T26" s="709"/>
      <c r="W26" s="134"/>
    </row>
    <row r="27" spans="1:39" x14ac:dyDescent="0.25">
      <c r="O27" s="81">
        <v>1.02</v>
      </c>
      <c r="P27" s="81">
        <f t="shared" si="13"/>
        <v>22.735800000000001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22.512899999999998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22.29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22.0671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21.844199999999997</v>
      </c>
      <c r="T31" s="1">
        <v>43432</v>
      </c>
      <c r="U31" t="s">
        <v>1321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21.621299999999998</v>
      </c>
      <c r="U32" t="s">
        <v>1319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21.398399999999999</v>
      </c>
      <c r="U33" t="s">
        <v>1320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21.1755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20.952599999999997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20.729700000000001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20.506799999999998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20.283899999999999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20.061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9" priority="31">
      <formula>F31&gt;0</formula>
    </cfRule>
    <cfRule type="expression" dxfId="948" priority="32">
      <formula>F31&lt;0</formula>
    </cfRule>
  </conditionalFormatting>
  <conditionalFormatting sqref="Q7">
    <cfRule type="expression" dxfId="947" priority="29">
      <formula>Q7&gt;0</formula>
    </cfRule>
    <cfRule type="expression" dxfId="946" priority="30">
      <formula>Q7&lt;0</formula>
    </cfRule>
  </conditionalFormatting>
  <conditionalFormatting sqref="Q8">
    <cfRule type="expression" dxfId="945" priority="27">
      <formula>Q8&gt;0</formula>
    </cfRule>
    <cfRule type="expression" dxfId="944" priority="28">
      <formula>Q8&lt;0</formula>
    </cfRule>
  </conditionalFormatting>
  <conditionalFormatting sqref="F111:F132">
    <cfRule type="expression" dxfId="943" priority="21">
      <formula>F111&gt;0</formula>
    </cfRule>
    <cfRule type="expression" dxfId="942" priority="22">
      <formula>F111&lt;0</formula>
    </cfRule>
  </conditionalFormatting>
  <conditionalFormatting sqref="H111:H132">
    <cfRule type="expression" dxfId="941" priority="19">
      <formula>H111&gt;0</formula>
    </cfRule>
    <cfRule type="expression" dxfId="940" priority="20">
      <formula>H111&lt;0</formula>
    </cfRule>
  </conditionalFormatting>
  <conditionalFormatting sqref="Q10">
    <cfRule type="expression" dxfId="939" priority="17">
      <formula>Q10&gt;0</formula>
    </cfRule>
    <cfRule type="expression" dxfId="938" priority="18">
      <formula>Q10&lt;0</formula>
    </cfRule>
  </conditionalFormatting>
  <conditionalFormatting sqref="J31:J44">
    <cfRule type="expression" dxfId="937" priority="15">
      <formula>J31&gt;0</formula>
    </cfRule>
    <cfRule type="expression" dxfId="936" priority="16">
      <formula>J31&lt;0</formula>
    </cfRule>
  </conditionalFormatting>
  <conditionalFormatting sqref="K31:K44">
    <cfRule type="expression" dxfId="935" priority="13">
      <formula>K31&gt;0</formula>
    </cfRule>
    <cfRule type="expression" dxfId="934" priority="14">
      <formula>K31&lt;0</formula>
    </cfRule>
  </conditionalFormatting>
  <conditionalFormatting sqref="L31:L44">
    <cfRule type="expression" dxfId="933" priority="11">
      <formula>L31&gt;0</formula>
    </cfRule>
    <cfRule type="expression" dxfId="932" priority="12">
      <formula>L31&lt;0</formula>
    </cfRule>
  </conditionalFormatting>
  <conditionalFormatting sqref="H66:H72 F66:F72">
    <cfRule type="expression" dxfId="931" priority="9">
      <formula>F66&gt;0</formula>
    </cfRule>
    <cfRule type="expression" dxfId="930" priority="10">
      <formula>F66&lt;0</formula>
    </cfRule>
  </conditionalFormatting>
  <conditionalFormatting sqref="H73:H76 F73:F76">
    <cfRule type="expression" dxfId="929" priority="7">
      <formula>F73&gt;0</formula>
    </cfRule>
    <cfRule type="expression" dxfId="928" priority="8">
      <formula>F73&lt;0</formula>
    </cfRule>
  </conditionalFormatting>
  <conditionalFormatting sqref="F83:F84 H83:H84">
    <cfRule type="expression" dxfId="927" priority="5">
      <formula>F83&gt;0</formula>
    </cfRule>
    <cfRule type="expression" dxfId="926" priority="6">
      <formula>F83&lt;0</formula>
    </cfRule>
  </conditionalFormatting>
  <conditionalFormatting sqref="F82 H82">
    <cfRule type="expression" dxfId="925" priority="3">
      <formula>F82&gt;0</formula>
    </cfRule>
    <cfRule type="expression" dxfId="924" priority="4">
      <formula>F82&lt;0</formula>
    </cfRule>
  </conditionalFormatting>
  <conditionalFormatting sqref="F79:F81 H79:H81">
    <cfRule type="expression" dxfId="923" priority="1">
      <formula>F79&gt;0</formula>
    </cfRule>
    <cfRule type="expression" dxfId="92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1" priority="137">
      <formula>F30&gt;0</formula>
    </cfRule>
    <cfRule type="expression" dxfId="920" priority="138">
      <formula>F30&lt;0</formula>
    </cfRule>
  </conditionalFormatting>
  <conditionalFormatting sqref="H47:H58">
    <cfRule type="expression" dxfId="919" priority="129">
      <formula>H47&gt;0</formula>
    </cfRule>
    <cfRule type="expression" dxfId="918" priority="130">
      <formula>H47&lt;0</formula>
    </cfRule>
  </conditionalFormatting>
  <conditionalFormatting sqref="H59">
    <cfRule type="expression" dxfId="917" priority="119">
      <formula>H59&gt;0</formula>
    </cfRule>
    <cfRule type="expression" dxfId="916" priority="120">
      <formula>H59&lt;0</formula>
    </cfRule>
  </conditionalFormatting>
  <conditionalFormatting sqref="H60">
    <cfRule type="expression" dxfId="915" priority="115">
      <formula>H60&gt;0</formula>
    </cfRule>
    <cfRule type="expression" dxfId="914" priority="116">
      <formula>H60&lt;0</formula>
    </cfRule>
  </conditionalFormatting>
  <conditionalFormatting sqref="H61:H66">
    <cfRule type="expression" dxfId="913" priority="111">
      <formula>H61&gt;0</formula>
    </cfRule>
    <cfRule type="expression" dxfId="912" priority="112">
      <formula>H61&lt;0</formula>
    </cfRule>
  </conditionalFormatting>
  <conditionalFormatting sqref="Q8">
    <cfRule type="expression" dxfId="911" priority="95">
      <formula>Q8&gt;0</formula>
    </cfRule>
    <cfRule type="expression" dxfId="910" priority="96">
      <formula>Q8&lt;0</formula>
    </cfRule>
  </conditionalFormatting>
  <conditionalFormatting sqref="Q7">
    <cfRule type="expression" dxfId="909" priority="97">
      <formula>Q7&gt;0</formula>
    </cfRule>
    <cfRule type="expression" dxfId="908" priority="98">
      <formula>Q7&lt;0</formula>
    </cfRule>
  </conditionalFormatting>
  <conditionalFormatting sqref="F178 H178">
    <cfRule type="expression" dxfId="907" priority="93">
      <formula>F178&gt;0</formula>
    </cfRule>
    <cfRule type="expression" dxfId="906" priority="94">
      <formula>F178&lt;0</formula>
    </cfRule>
  </conditionalFormatting>
  <conditionalFormatting sqref="Q10">
    <cfRule type="expression" dxfId="905" priority="87">
      <formula>Q10&gt;0</formula>
    </cfRule>
    <cfRule type="expression" dxfId="904" priority="88">
      <formula>Q10&lt;0</formula>
    </cfRule>
  </conditionalFormatting>
  <conditionalFormatting sqref="Q9">
    <cfRule type="expression" dxfId="903" priority="81">
      <formula>Q9&gt;0</formula>
    </cfRule>
    <cfRule type="expression" dxfId="902" priority="82">
      <formula>Q9&lt;0</formula>
    </cfRule>
  </conditionalFormatting>
  <conditionalFormatting sqref="F201:F248">
    <cfRule type="expression" dxfId="901" priority="41">
      <formula>F201&gt;0</formula>
    </cfRule>
    <cfRule type="expression" dxfId="900" priority="42">
      <formula>F201&lt;0</formula>
    </cfRule>
  </conditionalFormatting>
  <conditionalFormatting sqref="H201:H248">
    <cfRule type="expression" dxfId="899" priority="39">
      <formula>H201&gt;0</formula>
    </cfRule>
    <cfRule type="expression" dxfId="898" priority="40">
      <formula>H201&lt;0</formula>
    </cfRule>
  </conditionalFormatting>
  <conditionalFormatting sqref="J208">
    <cfRule type="expression" dxfId="897" priority="37">
      <formula>J208&gt;0</formula>
    </cfRule>
    <cfRule type="expression" dxfId="896" priority="38">
      <formula>J208&lt;0</formula>
    </cfRule>
  </conditionalFormatting>
  <conditionalFormatting sqref="J214:J215">
    <cfRule type="expression" dxfId="895" priority="35">
      <formula>J214&gt;0</formula>
    </cfRule>
    <cfRule type="expression" dxfId="894" priority="36">
      <formula>J214&lt;0</formula>
    </cfRule>
  </conditionalFormatting>
  <conditionalFormatting sqref="J216">
    <cfRule type="expression" dxfId="893" priority="33">
      <formula>J216&gt;0</formula>
    </cfRule>
    <cfRule type="expression" dxfId="892" priority="34">
      <formula>J216&lt;0</formula>
    </cfRule>
  </conditionalFormatting>
  <conditionalFormatting sqref="J217:J219 J221:J224">
    <cfRule type="expression" dxfId="891" priority="31">
      <formula>J217&gt;0</formula>
    </cfRule>
    <cfRule type="expression" dxfId="890" priority="32">
      <formula>J217&lt;0</formula>
    </cfRule>
  </conditionalFormatting>
  <conditionalFormatting sqref="K208">
    <cfRule type="expression" dxfId="889" priority="29">
      <formula>K208&gt;0</formula>
    </cfRule>
    <cfRule type="expression" dxfId="888" priority="30">
      <formula>K208&lt;0</formula>
    </cfRule>
  </conditionalFormatting>
  <conditionalFormatting sqref="K214:K215">
    <cfRule type="expression" dxfId="887" priority="27">
      <formula>K214&gt;0</formula>
    </cfRule>
    <cfRule type="expression" dxfId="886" priority="28">
      <formula>K214&lt;0</formula>
    </cfRule>
  </conditionalFormatting>
  <conditionalFormatting sqref="K216">
    <cfRule type="expression" dxfId="885" priority="25">
      <formula>K216&gt;0</formula>
    </cfRule>
    <cfRule type="expression" dxfId="884" priority="26">
      <formula>K216&lt;0</formula>
    </cfRule>
  </conditionalFormatting>
  <conditionalFormatting sqref="K217:K224">
    <cfRule type="expression" dxfId="883" priority="23">
      <formula>K217&gt;0</formula>
    </cfRule>
    <cfRule type="expression" dxfId="882" priority="24">
      <formula>K217&lt;0</formula>
    </cfRule>
  </conditionalFormatting>
  <conditionalFormatting sqref="L208">
    <cfRule type="expression" dxfId="881" priority="21">
      <formula>L208&gt;0</formula>
    </cfRule>
    <cfRule type="expression" dxfId="880" priority="22">
      <formula>L208&lt;0</formula>
    </cfRule>
  </conditionalFormatting>
  <conditionalFormatting sqref="L214:L215">
    <cfRule type="expression" dxfId="879" priority="19">
      <formula>L214&gt;0</formula>
    </cfRule>
    <cfRule type="expression" dxfId="878" priority="20">
      <formula>L214&lt;0</formula>
    </cfRule>
  </conditionalFormatting>
  <conditionalFormatting sqref="L216">
    <cfRule type="expression" dxfId="877" priority="17">
      <formula>L216&gt;0</formula>
    </cfRule>
    <cfRule type="expression" dxfId="876" priority="18">
      <formula>L216&lt;0</formula>
    </cfRule>
  </conditionalFormatting>
  <conditionalFormatting sqref="L217:L224">
    <cfRule type="expression" dxfId="875" priority="15">
      <formula>L217&gt;0</formula>
    </cfRule>
    <cfRule type="expression" dxfId="874" priority="16">
      <formula>L217&lt;0</formula>
    </cfRule>
  </conditionalFormatting>
  <conditionalFormatting sqref="K225">
    <cfRule type="expression" dxfId="873" priority="13">
      <formula>K225&gt;0</formula>
    </cfRule>
    <cfRule type="expression" dxfId="872" priority="14">
      <formula>K225&lt;0</formula>
    </cfRule>
  </conditionalFormatting>
  <conditionalFormatting sqref="L225:L232">
    <cfRule type="expression" dxfId="871" priority="11">
      <formula>L225&gt;0</formula>
    </cfRule>
    <cfRule type="expression" dxfId="870" priority="12">
      <formula>L225&lt;0</formula>
    </cfRule>
  </conditionalFormatting>
  <conditionalFormatting sqref="K226">
    <cfRule type="expression" dxfId="869" priority="9">
      <formula>K226&gt;0</formula>
    </cfRule>
    <cfRule type="expression" dxfId="868" priority="10">
      <formula>K226&lt;0</formula>
    </cfRule>
  </conditionalFormatting>
  <conditionalFormatting sqref="K227">
    <cfRule type="expression" dxfId="867" priority="7">
      <formula>K227&gt;0</formula>
    </cfRule>
    <cfRule type="expression" dxfId="866" priority="8">
      <formula>K227&lt;0</formula>
    </cfRule>
  </conditionalFormatting>
  <conditionalFormatting sqref="K228:K248">
    <cfRule type="expression" dxfId="865" priority="5">
      <formula>K228&gt;0</formula>
    </cfRule>
    <cfRule type="expression" dxfId="864" priority="6">
      <formula>K228&lt;0</formula>
    </cfRule>
  </conditionalFormatting>
  <conditionalFormatting sqref="L233:L237">
    <cfRule type="expression" dxfId="863" priority="3">
      <formula>L233&gt;0</formula>
    </cfRule>
    <cfRule type="expression" dxfId="862" priority="4">
      <formula>L233&lt;0</formula>
    </cfRule>
  </conditionalFormatting>
  <conditionalFormatting sqref="L238:L243">
    <cfRule type="expression" dxfId="861" priority="1">
      <formula>L238&gt;0</formula>
    </cfRule>
    <cfRule type="expression" dxfId="86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9" priority="11">
      <formula>F27&gt;0</formula>
    </cfRule>
    <cfRule type="expression" dxfId="858" priority="12">
      <formula>F27&lt;0</formula>
    </cfRule>
  </conditionalFormatting>
  <conditionalFormatting sqref="H27:H29">
    <cfRule type="expression" dxfId="857" priority="9">
      <formula>H27&gt;0</formula>
    </cfRule>
    <cfRule type="expression" dxfId="856" priority="10">
      <formula>H27&lt;0</formula>
    </cfRule>
  </conditionalFormatting>
  <conditionalFormatting sqref="F23:F26">
    <cfRule type="expression" dxfId="855" priority="7">
      <formula>F23&gt;0</formula>
    </cfRule>
    <cfRule type="expression" dxfId="854" priority="8">
      <formula>F23&lt;0</formula>
    </cfRule>
  </conditionalFormatting>
  <conditionalFormatting sqref="H23:H26">
    <cfRule type="expression" dxfId="853" priority="5">
      <formula>H23&gt;0</formula>
    </cfRule>
    <cfRule type="expression" dxfId="852" priority="6">
      <formula>H23&lt;0</formula>
    </cfRule>
  </conditionalFormatting>
  <conditionalFormatting sqref="Q8">
    <cfRule type="expression" dxfId="851" priority="1">
      <formula>Q8&gt;0</formula>
    </cfRule>
    <cfRule type="expression" dxfId="850" priority="2">
      <formula>Q8&lt;0</formula>
    </cfRule>
  </conditionalFormatting>
  <conditionalFormatting sqref="Q7">
    <cfRule type="expression" dxfId="849" priority="3">
      <formula>Q7&gt;0</formula>
    </cfRule>
    <cfRule type="expression" dxfId="84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7" priority="7">
      <formula>F21&gt;0</formula>
    </cfRule>
    <cfRule type="expression" dxfId="846" priority="8">
      <formula>F21&lt;0</formula>
    </cfRule>
  </conditionalFormatting>
  <conditionalFormatting sqref="F22">
    <cfRule type="expression" dxfId="845" priority="5">
      <formula>F22&gt;0</formula>
    </cfRule>
    <cfRule type="expression" dxfId="844" priority="6">
      <formula>F22&lt;0</formula>
    </cfRule>
  </conditionalFormatting>
  <conditionalFormatting sqref="Q8">
    <cfRule type="expression" dxfId="843" priority="1">
      <formula>Q8&gt;0</formula>
    </cfRule>
    <cfRule type="expression" dxfId="842" priority="2">
      <formula>Q8&lt;0</formula>
    </cfRule>
  </conditionalFormatting>
  <conditionalFormatting sqref="Q7">
    <cfRule type="expression" dxfId="841" priority="3">
      <formula>Q7&gt;0</formula>
    </cfRule>
    <cfRule type="expression" dxfId="84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9" priority="17">
      <formula>F38&gt;0</formula>
    </cfRule>
    <cfRule type="expression" dxfId="838" priority="18">
      <formula>F38&lt;0</formula>
    </cfRule>
  </conditionalFormatting>
  <conditionalFormatting sqref="H38:H72">
    <cfRule type="expression" dxfId="837" priority="9">
      <formula>H38&gt;0</formula>
    </cfRule>
    <cfRule type="expression" dxfId="836" priority="10">
      <formula>H38&lt;0</formula>
    </cfRule>
  </conditionalFormatting>
  <conditionalFormatting sqref="F21:F37">
    <cfRule type="expression" dxfId="835" priority="7">
      <formula>F21&gt;0</formula>
    </cfRule>
    <cfRule type="expression" dxfId="834" priority="8">
      <formula>F21&lt;0</formula>
    </cfRule>
  </conditionalFormatting>
  <conditionalFormatting sqref="H21:H37">
    <cfRule type="expression" dxfId="833" priority="5">
      <formula>H21&gt;0</formula>
    </cfRule>
    <cfRule type="expression" dxfId="832" priority="6">
      <formula>H21&lt;0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7" priority="11">
      <formula>F24&gt;0</formula>
    </cfRule>
    <cfRule type="expression" dxfId="826" priority="12">
      <formula>F24&lt;0</formula>
    </cfRule>
  </conditionalFormatting>
  <conditionalFormatting sqref="H27:H30">
    <cfRule type="expression" dxfId="825" priority="9">
      <formula>H27&gt;0</formula>
    </cfRule>
    <cfRule type="expression" dxfId="824" priority="10">
      <formula>H27&lt;0</formula>
    </cfRule>
  </conditionalFormatting>
  <conditionalFormatting sqref="F25">
    <cfRule type="expression" dxfId="823" priority="7">
      <formula>F25&gt;0</formula>
    </cfRule>
    <cfRule type="expression" dxfId="822" priority="8">
      <formula>F25&lt;0</formula>
    </cfRule>
  </conditionalFormatting>
  <conditionalFormatting sqref="H24:H26">
    <cfRule type="expression" dxfId="821" priority="5">
      <formula>H24&gt;0</formula>
    </cfRule>
    <cfRule type="expression" dxfId="820" priority="6">
      <formula>H24&lt;0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5" priority="17">
      <formula>F28&gt;0</formula>
    </cfRule>
    <cfRule type="expression" dxfId="814" priority="18">
      <formula>F28&lt;0</formula>
    </cfRule>
  </conditionalFormatting>
  <conditionalFormatting sqref="F28 F33:F35">
    <cfRule type="expression" dxfId="813" priority="19">
      <formula>F28&gt;0</formula>
    </cfRule>
    <cfRule type="expression" dxfId="812" priority="20">
      <formula>F28&lt;0</formula>
    </cfRule>
  </conditionalFormatting>
  <conditionalFormatting sqref="H28 H33:H35">
    <cfRule type="expression" dxfId="811" priority="15">
      <formula>H28&gt;0</formula>
    </cfRule>
    <cfRule type="expression" dxfId="810" priority="16">
      <formula>H28&lt;0</formula>
    </cfRule>
  </conditionalFormatting>
  <conditionalFormatting sqref="F21:F27">
    <cfRule type="expression" dxfId="809" priority="13">
      <formula>F21&gt;0</formula>
    </cfRule>
    <cfRule type="expression" dxfId="808" priority="14">
      <formula>F21&lt;0</formula>
    </cfRule>
  </conditionalFormatting>
  <conditionalFormatting sqref="H21:H27">
    <cfRule type="expression" dxfId="807" priority="11">
      <formula>H21&gt;0</formula>
    </cfRule>
    <cfRule type="expression" dxfId="806" priority="12">
      <formula>H21&lt;0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Q7">
    <cfRule type="expression" dxfId="803" priority="9">
      <formula>Q7&gt;0</formula>
    </cfRule>
    <cfRule type="expression" dxfId="802" priority="10">
      <formula>Q7&lt;0</formula>
    </cfRule>
  </conditionalFormatting>
  <conditionalFormatting sqref="F29:F32">
    <cfRule type="expression" dxfId="801" priority="5">
      <formula>F29&gt;0</formula>
    </cfRule>
    <cfRule type="expression" dxfId="800" priority="6">
      <formula>F29&lt;0</formula>
    </cfRule>
  </conditionalFormatting>
  <conditionalFormatting sqref="H29:H32">
    <cfRule type="expression" dxfId="799" priority="3">
      <formula>H29&gt;0</formula>
    </cfRule>
    <cfRule type="expression" dxfId="798" priority="4">
      <formula>H29&lt;0</formula>
    </cfRule>
  </conditionalFormatting>
  <conditionalFormatting sqref="M37">
    <cfRule type="expression" dxfId="797" priority="1">
      <formula>M37&gt;0</formula>
    </cfRule>
    <cfRule type="expression" dxfId="79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265.77999999999997</v>
      </c>
      <c r="R4" s="405">
        <v>8.5000000000000006E-3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5315.5999999999995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1142.4200000000046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981.59000000000469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0.22648540266404676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20.444615384615382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292.358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289.7002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287.04239999999999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284.38459999999998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281.72679999999997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279.06899999999996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276.41120000000001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273.7534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271.09559999999999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268.43779999999998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265.77999999999997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263.12219999999996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260.46439999999996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257.80659999999995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255.14879999999997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252.49099999999996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249.83319999999995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247.1754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244.51759999999999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241.85979999999998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239.20199999999997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5" priority="51">
      <formula>F26&gt;0</formula>
    </cfRule>
    <cfRule type="expression" dxfId="794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3" priority="39">
      <formula>F22&gt;0</formula>
    </cfRule>
    <cfRule type="expression" dxfId="792" priority="40">
      <formula>F22&lt;0</formula>
    </cfRule>
  </conditionalFormatting>
  <conditionalFormatting sqref="H22:H25">
    <cfRule type="expression" dxfId="791" priority="37">
      <formula>H22&gt;0</formula>
    </cfRule>
    <cfRule type="expression" dxfId="790" priority="38">
      <formula>H22&lt;0</formula>
    </cfRule>
  </conditionalFormatting>
  <conditionalFormatting sqref="Q8">
    <cfRule type="expression" dxfId="789" priority="33">
      <formula>Q8&gt;0</formula>
    </cfRule>
    <cfRule type="expression" dxfId="788" priority="34">
      <formula>Q8&lt;0</formula>
    </cfRule>
  </conditionalFormatting>
  <conditionalFormatting sqref="Q7">
    <cfRule type="expression" dxfId="787" priority="35">
      <formula>Q7&gt;0</formula>
    </cfRule>
    <cfRule type="expression" dxfId="786" priority="36">
      <formula>Q7&lt;0</formula>
    </cfRule>
  </conditionalFormatting>
  <conditionalFormatting sqref="F74:F76">
    <cfRule type="expression" dxfId="785" priority="31">
      <formula>F74&gt;0</formula>
    </cfRule>
    <cfRule type="expression" dxfId="784" priority="32">
      <formula>F74&lt;0</formula>
    </cfRule>
  </conditionalFormatting>
  <conditionalFormatting sqref="F77:F84">
    <cfRule type="expression" dxfId="783" priority="27">
      <formula>F77&gt;0</formula>
    </cfRule>
    <cfRule type="expression" dxfId="782" priority="28">
      <formula>F77&lt;0</formula>
    </cfRule>
  </conditionalFormatting>
  <conditionalFormatting sqref="F77:F84">
    <cfRule type="expression" dxfId="781" priority="29">
      <formula>F77&gt;0</formula>
    </cfRule>
    <cfRule type="expression" dxfId="780" priority="30">
      <formula>F77&lt;0</formula>
    </cfRule>
  </conditionalFormatting>
  <conditionalFormatting sqref="H74:H84">
    <cfRule type="expression" dxfId="779" priority="25">
      <formula>H74&gt;0</formula>
    </cfRule>
    <cfRule type="expression" dxfId="778" priority="26">
      <formula>H74&lt;0</formula>
    </cfRule>
  </conditionalFormatting>
  <conditionalFormatting sqref="F70:F73">
    <cfRule type="expression" dxfId="777" priority="23">
      <formula>F70&gt;0</formula>
    </cfRule>
    <cfRule type="expression" dxfId="776" priority="24">
      <formula>F70&lt;0</formula>
    </cfRule>
  </conditionalFormatting>
  <conditionalFormatting sqref="H70:H73">
    <cfRule type="expression" dxfId="775" priority="21">
      <formula>H70&gt;0</formula>
    </cfRule>
    <cfRule type="expression" dxfId="774" priority="22">
      <formula>H70&lt;0</formula>
    </cfRule>
  </conditionalFormatting>
  <conditionalFormatting sqref="Q10">
    <cfRule type="expression" dxfId="773" priority="19">
      <formula>Q10&gt;0</formula>
    </cfRule>
    <cfRule type="expression" dxfId="772" priority="20">
      <formula>Q10&lt;0</formula>
    </cfRule>
  </conditionalFormatting>
  <conditionalFormatting sqref="H43 F43">
    <cfRule type="expression" dxfId="771" priority="15">
      <formula>F43&gt;0</formula>
    </cfRule>
    <cfRule type="expression" dxfId="770" priority="16">
      <formula>F43&lt;0</formula>
    </cfRule>
  </conditionalFormatting>
  <conditionalFormatting sqref="H37:H39 F37:F39">
    <cfRule type="expression" dxfId="769" priority="13">
      <formula>F37&gt;0</formula>
    </cfRule>
    <cfRule type="expression" dxfId="768" priority="14">
      <formula>F37&lt;0</formula>
    </cfRule>
  </conditionalFormatting>
  <conditionalFormatting sqref="H35:H36 F35:F36">
    <cfRule type="expression" dxfId="767" priority="11">
      <formula>F35&gt;0</formula>
    </cfRule>
    <cfRule type="expression" dxfId="766" priority="12">
      <formula>F35&lt;0</formula>
    </cfRule>
  </conditionalFormatting>
  <conditionalFormatting sqref="H41:H42 F41:F42 J40:J41">
    <cfRule type="expression" dxfId="765" priority="9">
      <formula>F40&gt;0</formula>
    </cfRule>
    <cfRule type="expression" dxfId="764" priority="10">
      <formula>F40&lt;0</formula>
    </cfRule>
  </conditionalFormatting>
  <conditionalFormatting sqref="H40 F40">
    <cfRule type="expression" dxfId="763" priority="7">
      <formula>F40&gt;0</formula>
    </cfRule>
    <cfRule type="expression" dxfId="762" priority="8">
      <formula>F40&lt;0</formula>
    </cfRule>
  </conditionalFormatting>
  <conditionalFormatting sqref="H45 F45 J44:J45">
    <cfRule type="expression" dxfId="761" priority="3">
      <formula>F44&gt;0</formula>
    </cfRule>
    <cfRule type="expression" dxfId="760" priority="4">
      <formula>F44&lt;0</formula>
    </cfRule>
  </conditionalFormatting>
  <conditionalFormatting sqref="H44 F44">
    <cfRule type="expression" dxfId="759" priority="1">
      <formula>F44&gt;0</formula>
    </cfRule>
    <cfRule type="expression" dxfId="758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7" priority="29">
      <formula>F40&gt;0</formula>
    </cfRule>
    <cfRule type="expression" dxfId="756" priority="30">
      <formula>F40&lt;0</formula>
    </cfRule>
  </conditionalFormatting>
  <conditionalFormatting sqref="F40:F45">
    <cfRule type="expression" dxfId="755" priority="31">
      <formula>F40&gt;0</formula>
    </cfRule>
    <cfRule type="expression" dxfId="754" priority="32">
      <formula>F40&lt;0</formula>
    </cfRule>
  </conditionalFormatting>
  <conditionalFormatting sqref="H40:H45">
    <cfRule type="expression" dxfId="753" priority="27">
      <formula>H40&gt;0</formula>
    </cfRule>
    <cfRule type="expression" dxfId="752" priority="28">
      <formula>H40&lt;0</formula>
    </cfRule>
  </conditionalFormatting>
  <conditionalFormatting sqref="F23:F39">
    <cfRule type="expression" dxfId="751" priority="13">
      <formula>F23&gt;0</formula>
    </cfRule>
    <cfRule type="expression" dxfId="750" priority="14">
      <formula>F23&lt;0</formula>
    </cfRule>
  </conditionalFormatting>
  <conditionalFormatting sqref="H23:H39">
    <cfRule type="expression" dxfId="749" priority="11">
      <formula>H23&gt;0</formula>
    </cfRule>
    <cfRule type="expression" dxfId="748" priority="12">
      <formula>H23&lt;0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Q8">
    <cfRule type="expression" dxfId="745" priority="7">
      <formula>Q8&gt;0</formula>
    </cfRule>
    <cfRule type="expression" dxfId="744" priority="8">
      <formula>Q8&lt;0</formula>
    </cfRule>
  </conditionalFormatting>
  <conditionalFormatting sqref="Q10">
    <cfRule type="expression" dxfId="743" priority="1">
      <formula>Q10&gt;0</formula>
    </cfRule>
    <cfRule type="expression" dxfId="74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1" priority="39">
      <formula>Q12&gt;0</formula>
    </cfRule>
    <cfRule type="expression" dxfId="7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9" priority="33">
      <formula>F25&gt;0</formula>
    </cfRule>
    <cfRule type="expression" dxfId="738" priority="34">
      <formula>F25&lt;0</formula>
    </cfRule>
  </conditionalFormatting>
  <conditionalFormatting sqref="F30">
    <cfRule type="expression" dxfId="737" priority="31">
      <formula>F30&gt;0</formula>
    </cfRule>
    <cfRule type="expression" dxfId="736" priority="32">
      <formula>F30&lt;0</formula>
    </cfRule>
  </conditionalFormatting>
  <conditionalFormatting sqref="F31">
    <cfRule type="expression" dxfId="735" priority="29">
      <formula>F31&gt;0</formula>
    </cfRule>
    <cfRule type="expression" dxfId="734" priority="30">
      <formula>F31&lt;0</formula>
    </cfRule>
  </conditionalFormatting>
  <conditionalFormatting sqref="F32:F34">
    <cfRule type="expression" dxfId="733" priority="27">
      <formula>F32&gt;0</formula>
    </cfRule>
    <cfRule type="expression" dxfId="732" priority="28">
      <formula>F32&lt;0</formula>
    </cfRule>
  </conditionalFormatting>
  <conditionalFormatting sqref="H25:H29">
    <cfRule type="expression" dxfId="731" priority="25">
      <formula>H25&gt;0</formula>
    </cfRule>
    <cfRule type="expression" dxfId="730" priority="26">
      <formula>H25&lt;0</formula>
    </cfRule>
  </conditionalFormatting>
  <conditionalFormatting sqref="H30">
    <cfRule type="expression" dxfId="729" priority="23">
      <formula>H30&gt;0</formula>
    </cfRule>
    <cfRule type="expression" dxfId="728" priority="24">
      <formula>H30&lt;0</formula>
    </cfRule>
  </conditionalFormatting>
  <conditionalFormatting sqref="H31">
    <cfRule type="expression" dxfId="727" priority="21">
      <formula>H31&gt;0</formula>
    </cfRule>
    <cfRule type="expression" dxfId="726" priority="22">
      <formula>H31&lt;0</formula>
    </cfRule>
  </conditionalFormatting>
  <conditionalFormatting sqref="H32:H34">
    <cfRule type="expression" dxfId="725" priority="19">
      <formula>H32&gt;0</formula>
    </cfRule>
    <cfRule type="expression" dxfId="724" priority="20">
      <formula>H32&lt;0</formula>
    </cfRule>
  </conditionalFormatting>
  <conditionalFormatting sqref="F35">
    <cfRule type="expression" dxfId="723" priority="17">
      <formula>F35&gt;0</formula>
    </cfRule>
    <cfRule type="expression" dxfId="722" priority="18">
      <formula>F35&lt;0</formula>
    </cfRule>
  </conditionalFormatting>
  <conditionalFormatting sqref="H35">
    <cfRule type="expression" dxfId="721" priority="15">
      <formula>H35&gt;0</formula>
    </cfRule>
    <cfRule type="expression" dxfId="720" priority="16">
      <formula>H35&lt;0</formula>
    </cfRule>
  </conditionalFormatting>
  <conditionalFormatting sqref="F36">
    <cfRule type="expression" dxfId="719" priority="13">
      <formula>F36&gt;0</formula>
    </cfRule>
    <cfRule type="expression" dxfId="718" priority="14">
      <formula>F36&lt;0</formula>
    </cfRule>
  </conditionalFormatting>
  <conditionalFormatting sqref="H36">
    <cfRule type="expression" dxfId="717" priority="11">
      <formula>H36&gt;0</formula>
    </cfRule>
    <cfRule type="expression" dxfId="716" priority="12">
      <formula>H36&lt;0</formula>
    </cfRule>
  </conditionalFormatting>
  <conditionalFormatting sqref="H23:H24">
    <cfRule type="expression" dxfId="715" priority="5">
      <formula>H23&gt;0</formula>
    </cfRule>
    <cfRule type="expression" dxfId="714" priority="6">
      <formula>H23&lt;0</formula>
    </cfRule>
  </conditionalFormatting>
  <conditionalFormatting sqref="F23:F24">
    <cfRule type="expression" dxfId="713" priority="7">
      <formula>F23&gt;0</formula>
    </cfRule>
    <cfRule type="expression" dxfId="712" priority="8">
      <formula>F23&lt;0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50.13</v>
      </c>
      <c r="R4" s="405">
        <v>3.0000000000000001E-3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6015.6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2233.4999999999982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628.91999999999643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0.11675466149836186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3.4310791940953517E-2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11.090707964601771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55.143000000000008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54.641700000000007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54.140400000000007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53.639100000000006</v>
      </c>
      <c r="W20" s="2"/>
      <c r="X20" s="134"/>
    </row>
    <row r="21" spans="1:33" x14ac:dyDescent="0.25">
      <c r="P21" s="81">
        <v>1.06</v>
      </c>
      <c r="Q21" s="81">
        <f t="shared" si="2"/>
        <v>53.137800000000006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52.636500000000005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52.135200000000005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51.633900000000004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51.132600000000004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50.631300000000003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50.13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49.628700000000002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49.127400000000002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48.626100000000001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48.1248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47.6235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47.122199999999999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46.620900000000006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46.119600000000005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45.618300000000005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45.117000000000004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7" priority="77">
      <formula>J8&gt;0</formula>
    </cfRule>
    <cfRule type="expression" dxfId="706" priority="78">
      <formula>J8&lt;0</formula>
    </cfRule>
  </conditionalFormatting>
  <conditionalFormatting sqref="Q7">
    <cfRule type="expression" dxfId="705" priority="79">
      <formula>Q7&gt;0</formula>
    </cfRule>
    <cfRule type="expression" dxfId="704" priority="80">
      <formula>Q7&lt;0</formula>
    </cfRule>
  </conditionalFormatting>
  <conditionalFormatting sqref="M66">
    <cfRule type="expression" dxfId="703" priority="67">
      <formula>M66&gt;0</formula>
    </cfRule>
    <cfRule type="expression" dxfId="702" priority="68">
      <formula>M66&lt;0</formula>
    </cfRule>
  </conditionalFormatting>
  <conditionalFormatting sqref="M66">
    <cfRule type="expression" dxfId="701" priority="69">
      <formula>M66&gt;0</formula>
    </cfRule>
    <cfRule type="expression" dxfId="700" priority="70">
      <formula>M66&lt;0</formula>
    </cfRule>
  </conditionalFormatting>
  <conditionalFormatting sqref="F24:F58">
    <cfRule type="expression" dxfId="699" priority="55">
      <formula>F24&gt;0</formula>
    </cfRule>
    <cfRule type="expression" dxfId="698" priority="56">
      <formula>F24&lt;0</formula>
    </cfRule>
  </conditionalFormatting>
  <conditionalFormatting sqref="F24:F58">
    <cfRule type="expression" dxfId="697" priority="57">
      <formula>F24&gt;0</formula>
    </cfRule>
    <cfRule type="expression" dxfId="696" priority="58">
      <formula>F24&lt;0</formula>
    </cfRule>
  </conditionalFormatting>
  <conditionalFormatting sqref="H24:H58">
    <cfRule type="expression" dxfId="695" priority="53">
      <formula>H24&gt;0</formula>
    </cfRule>
    <cfRule type="expression" dxfId="694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3" priority="7">
      <formula>J59&gt;0</formula>
    </cfRule>
    <cfRule type="expression" dxfId="692" priority="8">
      <formula>J59&lt;0</formula>
    </cfRule>
  </conditionalFormatting>
  <conditionalFormatting sqref="F59:F61">
    <cfRule type="expression" dxfId="691" priority="3">
      <formula>F59&gt;0</formula>
    </cfRule>
    <cfRule type="expression" dxfId="690" priority="4">
      <formula>F59&lt;0</formula>
    </cfRule>
  </conditionalFormatting>
  <conditionalFormatting sqref="F59:F61">
    <cfRule type="expression" dxfId="689" priority="5">
      <formula>F59&gt;0</formula>
    </cfRule>
    <cfRule type="expression" dxfId="688" priority="6">
      <formula>F59&lt;0</formula>
    </cfRule>
  </conditionalFormatting>
  <conditionalFormatting sqref="H59">
    <cfRule type="expression" dxfId="687" priority="1">
      <formula>H59&gt;0</formula>
    </cfRule>
    <cfRule type="expression" dxfId="686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5" priority="66">
      <formula>F22&gt;0</formula>
    </cfRule>
    <cfRule type="expression" dxfId="6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3" priority="53">
      <formula>F41&gt;0</formula>
    </cfRule>
    <cfRule type="expression" dxfId="682" priority="54">
      <formula>F41&lt;0</formula>
    </cfRule>
  </conditionalFormatting>
  <conditionalFormatting sqref="F41">
    <cfRule type="expression" dxfId="681" priority="57">
      <formula>F41&gt;0</formula>
    </cfRule>
    <cfRule type="expression" dxfId="680" priority="58">
      <formula>F41&lt;0</formula>
    </cfRule>
  </conditionalFormatting>
  <conditionalFormatting sqref="H41">
    <cfRule type="expression" dxfId="679" priority="35">
      <formula>H41&gt;0</formula>
    </cfRule>
    <cfRule type="expression" dxfId="678" priority="36">
      <formula>H41&lt;0</formula>
    </cfRule>
  </conditionalFormatting>
  <conditionalFormatting sqref="F89:F95">
    <cfRule type="expression" dxfId="677" priority="29">
      <formula>F89&gt;0</formula>
    </cfRule>
    <cfRule type="expression" dxfId="676" priority="30">
      <formula>F89&lt;0</formula>
    </cfRule>
  </conditionalFormatting>
  <conditionalFormatting sqref="F96:F110">
    <cfRule type="expression" dxfId="675" priority="25">
      <formula>F96&gt;0</formula>
    </cfRule>
    <cfRule type="expression" dxfId="674" priority="26">
      <formula>F96&lt;0</formula>
    </cfRule>
  </conditionalFormatting>
  <conditionalFormatting sqref="F96:F110">
    <cfRule type="expression" dxfId="673" priority="27">
      <formula>F96&gt;0</formula>
    </cfRule>
    <cfRule type="expression" dxfId="672" priority="28">
      <formula>F96&lt;0</formula>
    </cfRule>
  </conditionalFormatting>
  <conditionalFormatting sqref="H89:H100">
    <cfRule type="expression" dxfId="671" priority="23">
      <formula>H89&gt;0</formula>
    </cfRule>
    <cfRule type="expression" dxfId="670" priority="24">
      <formula>H89&lt;0</formula>
    </cfRule>
  </conditionalFormatting>
  <conditionalFormatting sqref="H101">
    <cfRule type="expression" dxfId="669" priority="21">
      <formula>H101&gt;0</formula>
    </cfRule>
    <cfRule type="expression" dxfId="668" priority="22">
      <formula>H101&lt;0</formula>
    </cfRule>
  </conditionalFormatting>
  <conditionalFormatting sqref="F111:F116">
    <cfRule type="expression" dxfId="667" priority="19">
      <formula>F111&gt;0</formula>
    </cfRule>
    <cfRule type="expression" dxfId="666" priority="20">
      <formula>F111&lt;0</formula>
    </cfRule>
  </conditionalFormatting>
  <conditionalFormatting sqref="H103:H116">
    <cfRule type="expression" dxfId="665" priority="17">
      <formula>H103&gt;0</formula>
    </cfRule>
    <cfRule type="expression" dxfId="664" priority="18">
      <formula>H103&lt;0</formula>
    </cfRule>
  </conditionalFormatting>
  <conditionalFormatting sqref="H102">
    <cfRule type="expression" dxfId="663" priority="15">
      <formula>H102&gt;0</formula>
    </cfRule>
    <cfRule type="expression" dxfId="662" priority="16">
      <formula>H102&lt;0</formula>
    </cfRule>
  </conditionalFormatting>
  <conditionalFormatting sqref="M42">
    <cfRule type="expression" dxfId="661" priority="13">
      <formula>M42&gt;0</formula>
    </cfRule>
    <cfRule type="expression" dxfId="660" priority="14">
      <formula>M42&lt;0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117:F130 H117:H130">
    <cfRule type="expression" dxfId="655" priority="1">
      <formula>F117&gt;0</formula>
    </cfRule>
    <cfRule type="expression" dxfId="6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3" priority="84">
      <formula>F7&gt;0</formula>
    </cfRule>
    <cfRule type="expression" dxfId="652" priority="85">
      <formula>F7&lt;0</formula>
    </cfRule>
  </conditionalFormatting>
  <conditionalFormatting sqref="Q8">
    <cfRule type="expression" dxfId="651" priority="82">
      <formula>Q8&gt;0</formula>
    </cfRule>
    <cfRule type="expression" dxfId="650" priority="83">
      <formula>Q8&lt;0</formula>
    </cfRule>
  </conditionalFormatting>
  <conditionalFormatting sqref="F29:F36">
    <cfRule type="expression" dxfId="649" priority="62">
      <formula>F29&gt;0</formula>
    </cfRule>
    <cfRule type="expression" dxfId="648" priority="63">
      <formula>F29&lt;0</formula>
    </cfRule>
  </conditionalFormatting>
  <conditionalFormatting sqref="J32:J38">
    <cfRule type="expression" dxfId="647" priority="57">
      <formula>J32&gt;0</formula>
    </cfRule>
    <cfRule type="expression" dxfId="646" priority="58">
      <formula>J32&lt;0</formula>
    </cfRule>
  </conditionalFormatting>
  <conditionalFormatting sqref="M42">
    <cfRule type="expression" dxfId="645" priority="55">
      <formula>M42&gt;0</formula>
    </cfRule>
    <cfRule type="expression" dxfId="644" priority="56">
      <formula>M42&lt;0</formula>
    </cfRule>
  </conditionalFormatting>
  <conditionalFormatting sqref="F98:F134 H98:H134 H137:H142 F137:F142 F144:F153 H144:H153">
    <cfRule type="expression" dxfId="643" priority="53">
      <formula>F98&gt;0</formula>
    </cfRule>
    <cfRule type="expression" dxfId="642" priority="54">
      <formula>F98&lt;0</formula>
    </cfRule>
  </conditionalFormatting>
  <conditionalFormatting sqref="F90:F97">
    <cfRule type="expression" dxfId="641" priority="51">
      <formula>F90&gt;0</formula>
    </cfRule>
    <cfRule type="expression" dxfId="640" priority="52">
      <formula>F90&lt;0</formula>
    </cfRule>
  </conditionalFormatting>
  <conditionalFormatting sqref="H90:H97">
    <cfRule type="expression" dxfId="639" priority="49">
      <formula>H90&gt;0</formula>
    </cfRule>
    <cfRule type="expression" dxfId="638" priority="50">
      <formula>H90&lt;0</formula>
    </cfRule>
  </conditionalFormatting>
  <conditionalFormatting sqref="F135:F136 H135:H136">
    <cfRule type="expression" dxfId="637" priority="47">
      <formula>F135&gt;0</formula>
    </cfRule>
    <cfRule type="expression" dxfId="636" priority="48">
      <formula>F135&lt;0</formula>
    </cfRule>
  </conditionalFormatting>
  <conditionalFormatting sqref="H143 F143">
    <cfRule type="expression" dxfId="635" priority="45">
      <formula>F143&gt;0</formula>
    </cfRule>
    <cfRule type="expression" dxfId="634" priority="46">
      <formula>F143&lt;0</formula>
    </cfRule>
  </conditionalFormatting>
  <conditionalFormatting sqref="F154:F161">
    <cfRule type="expression" dxfId="633" priority="31">
      <formula>F154&gt;0</formula>
    </cfRule>
    <cfRule type="expression" dxfId="632" priority="32">
      <formula>F154&lt;0</formula>
    </cfRule>
  </conditionalFormatting>
  <conditionalFormatting sqref="H154:H161">
    <cfRule type="expression" dxfId="631" priority="29">
      <formula>H154&gt;0</formula>
    </cfRule>
    <cfRule type="expression" dxfId="630" priority="30">
      <formula>H154&lt;0</formula>
    </cfRule>
  </conditionalFormatting>
  <conditionalFormatting sqref="Q10">
    <cfRule type="expression" dxfId="629" priority="27">
      <formula>Q10&gt;0</formula>
    </cfRule>
    <cfRule type="expression" dxfId="628" priority="28">
      <formula>Q10&lt;0</formula>
    </cfRule>
  </conditionalFormatting>
  <conditionalFormatting sqref="F37:F38">
    <cfRule type="expression" dxfId="627" priority="25">
      <formula>F37&gt;0</formula>
    </cfRule>
    <cfRule type="expression" dxfId="626" priority="26">
      <formula>F37&lt;0</formula>
    </cfRule>
  </conditionalFormatting>
  <conditionalFormatting sqref="H37:H38">
    <cfRule type="expression" dxfId="625" priority="23">
      <formula>H37&gt;0</formula>
    </cfRule>
    <cfRule type="expression" dxfId="624" priority="24">
      <formula>H37&lt;0</formula>
    </cfRule>
  </conditionalFormatting>
  <conditionalFormatting sqref="F167">
    <cfRule type="expression" dxfId="623" priority="21">
      <formula>F167&gt;0</formula>
    </cfRule>
    <cfRule type="expression" dxfId="622" priority="22">
      <formula>F167&lt;0</formula>
    </cfRule>
  </conditionalFormatting>
  <conditionalFormatting sqref="F168:F179">
    <cfRule type="expression" dxfId="621" priority="19">
      <formula>F168&gt;0</formula>
    </cfRule>
    <cfRule type="expression" dxfId="620" priority="20">
      <formula>F168&lt;0</formula>
    </cfRule>
  </conditionalFormatting>
  <conditionalFormatting sqref="H167:H179">
    <cfRule type="expression" dxfId="619" priority="17">
      <formula>H167&gt;0</formula>
    </cfRule>
    <cfRule type="expression" dxfId="618" priority="18">
      <formula>H167&lt;0</formula>
    </cfRule>
  </conditionalFormatting>
  <conditionalFormatting sqref="J175:J197 J201">
    <cfRule type="expression" dxfId="617" priority="15">
      <formula>J175&gt;0</formula>
    </cfRule>
    <cfRule type="expression" dxfId="616" priority="16">
      <formula>J175&lt;0</formula>
    </cfRule>
  </conditionalFormatting>
  <conditionalFormatting sqref="F180:F197 F201">
    <cfRule type="expression" dxfId="615" priority="13">
      <formula>F180&gt;0</formula>
    </cfRule>
    <cfRule type="expression" dxfId="614" priority="14">
      <formula>F180&lt;0</formula>
    </cfRule>
  </conditionalFormatting>
  <conditionalFormatting sqref="H180:H197 H201">
    <cfRule type="expression" dxfId="613" priority="11">
      <formula>H180&gt;0</formula>
    </cfRule>
    <cfRule type="expression" dxfId="612" priority="12">
      <formula>H180&lt;0</formula>
    </cfRule>
  </conditionalFormatting>
  <conditionalFormatting sqref="I32:J35">
    <cfRule type="expression" dxfId="611" priority="9">
      <formula>I32&gt;0</formula>
    </cfRule>
    <cfRule type="expression" dxfId="610" priority="10">
      <formula>I32&lt;0</formula>
    </cfRule>
  </conditionalFormatting>
  <conditionalFormatting sqref="F198:F200">
    <cfRule type="expression" dxfId="609" priority="7">
      <formula>F198&gt;0</formula>
    </cfRule>
    <cfRule type="expression" dxfId="608" priority="8">
      <formula>F198&lt;0</formula>
    </cfRule>
  </conditionalFormatting>
  <conditionalFormatting sqref="H198:H200">
    <cfRule type="expression" dxfId="607" priority="5">
      <formula>H198&gt;0</formula>
    </cfRule>
    <cfRule type="expression" dxfId="606" priority="6">
      <formula>H198&lt;0</formula>
    </cfRule>
  </conditionalFormatting>
  <conditionalFormatting sqref="J198:J200">
    <cfRule type="expression" dxfId="605" priority="3">
      <formula>J198&gt;0</formula>
    </cfRule>
    <cfRule type="expression" dxfId="604" priority="4">
      <formula>J198&lt;0</formula>
    </cfRule>
  </conditionalFormatting>
  <conditionalFormatting sqref="F202:F211 H202:H211 J202:J211">
    <cfRule type="expression" dxfId="603" priority="1">
      <formula>F202&gt;0</formula>
    </cfRule>
    <cfRule type="expression" dxfId="6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1" priority="80">
      <formula>Q7&gt;0</formula>
    </cfRule>
    <cfRule type="expression" dxfId="600" priority="81">
      <formula>Q7&lt;0</formula>
    </cfRule>
  </conditionalFormatting>
  <conditionalFormatting sqref="Q8">
    <cfRule type="expression" dxfId="599" priority="78">
      <formula>Q8&gt;0</formula>
    </cfRule>
    <cfRule type="expression" dxfId="598" priority="79">
      <formula>Q8&lt;0</formula>
    </cfRule>
  </conditionalFormatting>
  <conditionalFormatting sqref="F29:F43">
    <cfRule type="expression" dxfId="597" priority="62">
      <formula>F29&gt;0</formula>
    </cfRule>
    <cfRule type="expression" dxfId="596" priority="63">
      <formula>F29&lt;0</formula>
    </cfRule>
  </conditionalFormatting>
  <conditionalFormatting sqref="H45 H47:H48 H50:H51 H53 H29:H43">
    <cfRule type="expression" dxfId="595" priority="60">
      <formula>H29&gt;0</formula>
    </cfRule>
    <cfRule type="expression" dxfId="594" priority="61">
      <formula>H29&lt;0</formula>
    </cfRule>
  </conditionalFormatting>
  <conditionalFormatting sqref="J35">
    <cfRule type="expression" dxfId="593" priority="56">
      <formula>J35&gt;0</formula>
    </cfRule>
    <cfRule type="expression" dxfId="592" priority="57">
      <formula>J35&lt;0</formula>
    </cfRule>
  </conditionalFormatting>
  <conditionalFormatting sqref="J36:J37">
    <cfRule type="expression" dxfId="591" priority="54">
      <formula>J36&gt;0</formula>
    </cfRule>
    <cfRule type="expression" dxfId="590" priority="55">
      <formula>J36&lt;0</formula>
    </cfRule>
  </conditionalFormatting>
  <conditionalFormatting sqref="J38:J45 J48 J51">
    <cfRule type="expression" dxfId="589" priority="52">
      <formula>J38&gt;0</formula>
    </cfRule>
    <cfRule type="expression" dxfId="58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7" priority="49">
      <formula>M59&gt;0</formula>
    </cfRule>
    <cfRule type="expression" dxfId="586" priority="50">
      <formula>M59&lt;0</formula>
    </cfRule>
  </conditionalFormatting>
  <conditionalFormatting sqref="Q10">
    <cfRule type="expression" dxfId="585" priority="47">
      <formula>Q10&gt;0</formula>
    </cfRule>
    <cfRule type="expression" dxfId="584" priority="48">
      <formula>Q10&lt;0</formula>
    </cfRule>
  </conditionalFormatting>
  <conditionalFormatting sqref="F84:F103">
    <cfRule type="expression" dxfId="583" priority="45">
      <formula>F84&gt;0</formula>
    </cfRule>
    <cfRule type="expression" dxfId="582" priority="46">
      <formula>F84&lt;0</formula>
    </cfRule>
  </conditionalFormatting>
  <conditionalFormatting sqref="H107 H84:H103">
    <cfRule type="expression" dxfId="581" priority="43">
      <formula>H84&gt;0</formula>
    </cfRule>
    <cfRule type="expression" dxfId="580" priority="44">
      <formula>H84&lt;0</formula>
    </cfRule>
  </conditionalFormatting>
  <conditionalFormatting sqref="J89">
    <cfRule type="expression" dxfId="579" priority="41">
      <formula>J89&gt;0</formula>
    </cfRule>
    <cfRule type="expression" dxfId="578" priority="42">
      <formula>J89&lt;0</formula>
    </cfRule>
  </conditionalFormatting>
  <conditionalFormatting sqref="J90:J95">
    <cfRule type="expression" dxfId="577" priority="39">
      <formula>J90&gt;0</formula>
    </cfRule>
    <cfRule type="expression" dxfId="576" priority="40">
      <formula>J90&lt;0</formula>
    </cfRule>
  </conditionalFormatting>
  <conditionalFormatting sqref="J96:J97">
    <cfRule type="expression" dxfId="575" priority="37">
      <formula>J96&gt;0</formula>
    </cfRule>
    <cfRule type="expression" dxfId="574" priority="38">
      <formula>J96&lt;0</formula>
    </cfRule>
  </conditionalFormatting>
  <conditionalFormatting sqref="J98:J104">
    <cfRule type="expression" dxfId="573" priority="35">
      <formula>J98&gt;0</formula>
    </cfRule>
    <cfRule type="expression" dxfId="572" priority="36">
      <formula>J98&lt;0</formula>
    </cfRule>
  </conditionalFormatting>
  <conditionalFormatting sqref="J25">
    <cfRule type="expression" dxfId="571" priority="31">
      <formula>J25&gt;0</formula>
    </cfRule>
    <cfRule type="expression" dxfId="570" priority="32">
      <formula>J25&lt;0</formula>
    </cfRule>
  </conditionalFormatting>
  <conditionalFormatting sqref="F105:F106">
    <cfRule type="expression" dxfId="569" priority="29">
      <formula>F105&gt;0</formula>
    </cfRule>
    <cfRule type="expression" dxfId="568" priority="30">
      <formula>F105&lt;0</formula>
    </cfRule>
  </conditionalFormatting>
  <conditionalFormatting sqref="H105:H106">
    <cfRule type="expression" dxfId="567" priority="27">
      <formula>H105&gt;0</formula>
    </cfRule>
    <cfRule type="expression" dxfId="566" priority="28">
      <formula>H105&lt;0</formula>
    </cfRule>
  </conditionalFormatting>
  <conditionalFormatting sqref="J105">
    <cfRule type="expression" dxfId="565" priority="25">
      <formula>J105&gt;0</formula>
    </cfRule>
    <cfRule type="expression" dxfId="564" priority="26">
      <formula>J105&lt;0</formula>
    </cfRule>
  </conditionalFormatting>
  <conditionalFormatting sqref="J106">
    <cfRule type="expression" dxfId="563" priority="23">
      <formula>J106&gt;0</formula>
    </cfRule>
    <cfRule type="expression" dxfId="562" priority="24">
      <formula>J106&lt;0</formula>
    </cfRule>
  </conditionalFormatting>
  <conditionalFormatting sqref="F24 F27:F28">
    <cfRule type="expression" dxfId="561" priority="21">
      <formula>F24&gt;0</formula>
    </cfRule>
    <cfRule type="expression" dxfId="560" priority="22">
      <formula>F24&lt;0</formula>
    </cfRule>
  </conditionalFormatting>
  <conditionalFormatting sqref="H24:H28">
    <cfRule type="expression" dxfId="559" priority="19">
      <formula>H24&gt;0</formula>
    </cfRule>
    <cfRule type="expression" dxfId="558" priority="20">
      <formula>H24&lt;0</formula>
    </cfRule>
  </conditionalFormatting>
  <conditionalFormatting sqref="J26:J34">
    <cfRule type="expression" dxfId="557" priority="17">
      <formula>J26&gt;0</formula>
    </cfRule>
    <cfRule type="expression" dxfId="556" priority="18">
      <formula>J26&lt;0</formula>
    </cfRule>
  </conditionalFormatting>
  <conditionalFormatting sqref="F113">
    <cfRule type="expression" dxfId="555" priority="15">
      <formula>F113&gt;0</formula>
    </cfRule>
    <cfRule type="expression" dxfId="554" priority="16">
      <formula>F113&lt;0</formula>
    </cfRule>
  </conditionalFormatting>
  <conditionalFormatting sqref="H113">
    <cfRule type="expression" dxfId="553" priority="13">
      <formula>H113&gt;0</formula>
    </cfRule>
    <cfRule type="expression" dxfId="552" priority="14">
      <formula>H113&lt;0</formula>
    </cfRule>
  </conditionalFormatting>
  <conditionalFormatting sqref="J109">
    <cfRule type="expression" dxfId="551" priority="11">
      <formula>J109&gt;0</formula>
    </cfRule>
    <cfRule type="expression" dxfId="550" priority="12">
      <formula>J109&lt;0</formula>
    </cfRule>
  </conditionalFormatting>
  <conditionalFormatting sqref="F108:F112">
    <cfRule type="expression" dxfId="549" priority="9">
      <formula>F108&gt;0</formula>
    </cfRule>
    <cfRule type="expression" dxfId="548" priority="10">
      <formula>F108&lt;0</formula>
    </cfRule>
  </conditionalFormatting>
  <conditionalFormatting sqref="H108:H112">
    <cfRule type="expression" dxfId="547" priority="7">
      <formula>H108&gt;0</formula>
    </cfRule>
    <cfRule type="expression" dxfId="546" priority="8">
      <formula>H108&lt;0</formula>
    </cfRule>
  </conditionalFormatting>
  <conditionalFormatting sqref="J110:J113">
    <cfRule type="expression" dxfId="545" priority="5">
      <formula>J110&gt;0</formula>
    </cfRule>
    <cfRule type="expression" dxfId="544" priority="6">
      <formula>J110&lt;0</formula>
    </cfRule>
  </conditionalFormatting>
  <conditionalFormatting sqref="F25:F26">
    <cfRule type="expression" dxfId="543" priority="3">
      <formula>F25&gt;0</formula>
    </cfRule>
    <cfRule type="expression" dxfId="542" priority="4">
      <formula>F25&lt;0</formula>
    </cfRule>
  </conditionalFormatting>
  <conditionalFormatting sqref="Q9">
    <cfRule type="expression" dxfId="541" priority="1">
      <formula>Q9&gt;0</formula>
    </cfRule>
    <cfRule type="expression" dxfId="54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21.32</v>
      </c>
      <c r="R4" s="180">
        <v>1.6199999999999999E-2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6396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-3157.4500000000012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-3232.4700000000012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-0.33572000535910718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4.3151969981238276E-2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1346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10.66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23.452000000000002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23.238800000000001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23.025600000000001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22.8124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22.5992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22.386000000000003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22.172800000000002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21.959600000000002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21.746400000000001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21.533200000000001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21.32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21.1068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20.893599999999999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20.680399999999999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20.467199999999998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20.253999999999998</v>
      </c>
    </row>
    <row r="35" spans="1:21" x14ac:dyDescent="0.25">
      <c r="O35" s="81">
        <v>0.94</v>
      </c>
      <c r="P35" s="81">
        <f t="shared" si="3"/>
        <v>20.040800000000001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19.8276</v>
      </c>
    </row>
    <row r="37" spans="1:21" x14ac:dyDescent="0.25">
      <c r="O37" s="81">
        <v>0.92</v>
      </c>
      <c r="P37" s="81">
        <f t="shared" si="3"/>
        <v>19.6144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19.401199999999999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19.188000000000002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7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49.35</v>
      </c>
      <c r="R4" s="422">
        <v>1.7100000000000001E-2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4935</v>
      </c>
      <c r="T5" s="83">
        <v>43307</v>
      </c>
      <c r="U5" s="757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2198.0400000000009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1141.3000000000029</v>
      </c>
      <c r="T8" s="83">
        <v>43314</v>
      </c>
      <c r="U8" s="757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0.30084086775443586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3.8581560283687942E-2</v>
      </c>
      <c r="R11">
        <v>0.47599999999999998</v>
      </c>
      <c r="T11" s="83">
        <v>43318</v>
      </c>
      <c r="U11" s="757" t="s">
        <v>1187</v>
      </c>
    </row>
    <row r="12" spans="1:21" x14ac:dyDescent="0.25">
      <c r="H12" s="70"/>
      <c r="O12" s="11" t="s">
        <v>921</v>
      </c>
      <c r="Q12" s="1" t="s">
        <v>1359</v>
      </c>
      <c r="U12" s="757" t="s">
        <v>1205</v>
      </c>
    </row>
    <row r="13" spans="1:21" x14ac:dyDescent="0.25">
      <c r="H13" s="70"/>
      <c r="O13" s="11" t="s">
        <v>947</v>
      </c>
      <c r="Q13" s="2">
        <f>Q4/(4.85+4.95)*2</f>
        <v>10.071428571428571</v>
      </c>
      <c r="U13" s="757" t="s">
        <v>1206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54.285000000000004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53.791500000000006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53.298000000000002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52.804500000000004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52.311000000000007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51.817500000000003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51.324000000000005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50.830500000000001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50.337000000000003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49.843499999999999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49.35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1285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48.856500000000004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48.363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47.869500000000002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47.375999999999998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46.8825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46.388999999999996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45.895500000000006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45.402000000000001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44.908500000000004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44.414999999999999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1:K66">
    <cfRule type="expression" dxfId="355" priority="11">
      <formula>K41&gt;0</formula>
    </cfRule>
    <cfRule type="expression" dxfId="354" priority="12">
      <formula>K41&lt;0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4">
        <v>43298</v>
      </c>
      <c r="U23" t="s">
        <v>1175</v>
      </c>
    </row>
    <row r="24" spans="1:21" x14ac:dyDescent="0.25">
      <c r="T24" s="709"/>
    </row>
    <row r="25" spans="1:21" x14ac:dyDescent="0.25">
      <c r="T25" s="694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19.559899999999999</v>
      </c>
      <c r="R4" s="424">
        <v>1.14E-2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7823.9599999999991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1385.5399999999972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1100.5699999999924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0.16369272048772887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1371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7.9836326530612238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21.515889999999999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21.320291000000001</v>
      </c>
      <c r="U18" t="s">
        <v>1052</v>
      </c>
    </row>
    <row r="19" spans="1:21" x14ac:dyDescent="0.25">
      <c r="O19" s="81">
        <v>1.08</v>
      </c>
      <c r="P19" s="81">
        <f t="shared" si="2"/>
        <v>21.124692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20.929093000000002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20.733494</v>
      </c>
      <c r="T21" s="694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20.537894999999999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20.342296000000001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20.146697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19.951097999999998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19.755499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19.559899999999999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19.364300999999998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19.168702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18.973102999999998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18.777503999999997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18.581904999999999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18.386305999999998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18.190707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17.995107999999998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17.799509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17.603909999999999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7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5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F56:F57 H56:I57 K56:K57">
    <cfRule type="expression" dxfId="199" priority="5">
      <formula>F56&gt;0</formula>
    </cfRule>
    <cfRule type="expression" dxfId="198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43.29</v>
      </c>
      <c r="R4" s="405">
        <v>-5.3E-3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8658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-479.27999999999611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-529.22999999999593</v>
      </c>
      <c r="U8" s="771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-5.7604958186525869E-2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4.5276045276045278E-2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1367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14.334437086092715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47.619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47.186100000000003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46.7532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46.320300000000003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45.8874</v>
      </c>
    </row>
    <row r="23" spans="1:16" x14ac:dyDescent="0.25">
      <c r="H23" s="70"/>
      <c r="O23" s="81">
        <v>1.05</v>
      </c>
      <c r="P23" s="81">
        <f t="shared" si="3"/>
        <v>45.454500000000003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45.021599999999999</v>
      </c>
    </row>
    <row r="25" spans="1:16" x14ac:dyDescent="0.25">
      <c r="H25" s="70"/>
      <c r="O25" s="81">
        <v>1.03</v>
      </c>
      <c r="P25" s="81">
        <f t="shared" si="3"/>
        <v>44.588700000000003</v>
      </c>
    </row>
    <row r="26" spans="1:16" x14ac:dyDescent="0.25">
      <c r="H26" s="70"/>
      <c r="O26" s="81">
        <v>1.02</v>
      </c>
      <c r="P26" s="81">
        <f t="shared" si="3"/>
        <v>44.155799999999999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43.722900000000003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43.29</v>
      </c>
    </row>
    <row r="29" spans="1:16" x14ac:dyDescent="0.25">
      <c r="O29" s="81">
        <v>0.99</v>
      </c>
      <c r="P29" s="81">
        <f t="shared" si="3"/>
        <v>42.857099999999996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42.424199999999999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41.991299999999995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41.558399999999999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41.125499999999995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40.692599999999999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40.259700000000002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39.826799999999999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39.393900000000002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38.960999999999999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H95 F95">
    <cfRule type="expression" dxfId="51" priority="3">
      <formula>F95&gt;0</formula>
    </cfRule>
    <cfRule type="expression" dxfId="50" priority="4">
      <formula>F95&lt;0</formula>
    </cfRule>
  </conditionalFormatting>
  <conditionalFormatting sqref="H92:H94 F92:F94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2019-01-28T01:09:38Z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