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99" l="1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N668" i="38"/>
  <c r="Z668" i="38" s="1"/>
  <c r="O668" i="38"/>
  <c r="S668" i="38"/>
  <c r="V668" i="38"/>
  <c r="X668" i="38" l="1"/>
  <c r="W668" i="38"/>
  <c r="Y668" i="38" s="1"/>
  <c r="P668" i="38"/>
  <c r="Q668" i="38" s="1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7" i="38" l="1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19" i="104"/>
  <c r="C85" i="104"/>
  <c r="K85" i="104"/>
  <c r="M85" i="104"/>
  <c r="F85" i="104"/>
  <c r="H85" i="104"/>
  <c r="C19" i="104"/>
  <c r="M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C85" i="103"/>
  <c r="F85" i="103"/>
  <c r="H85" i="103"/>
  <c r="H19" i="103"/>
  <c r="M19" i="103"/>
  <c r="K85" i="103"/>
  <c r="C19" i="103"/>
  <c r="M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C19" i="102"/>
  <c r="M85" i="102"/>
  <c r="F85" i="102"/>
  <c r="C85" i="102"/>
  <c r="K19" i="102"/>
  <c r="F19" i="102"/>
  <c r="H85" i="102"/>
  <c r="K85" i="102"/>
  <c r="H19" i="102"/>
  <c r="M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K85" i="99"/>
  <c r="C19" i="100"/>
  <c r="M85" i="101"/>
  <c r="H19" i="100"/>
  <c r="H85" i="101"/>
  <c r="M19" i="100"/>
  <c r="M19" i="101"/>
  <c r="F85" i="100"/>
  <c r="F19" i="99"/>
  <c r="H19" i="99"/>
  <c r="F19" i="100"/>
  <c r="F19" i="101"/>
  <c r="C85" i="99"/>
  <c r="H85" i="99"/>
  <c r="M85" i="100"/>
  <c r="K85" i="100"/>
  <c r="C85" i="101"/>
  <c r="K19" i="101"/>
  <c r="K85" i="101"/>
  <c r="K19" i="100"/>
  <c r="F85" i="99"/>
  <c r="F85" i="101"/>
  <c r="H19" i="101"/>
  <c r="C85" i="100"/>
  <c r="K19" i="99"/>
  <c r="C19" i="99"/>
  <c r="M19" i="99"/>
  <c r="H85" i="100"/>
  <c r="M85" i="99"/>
  <c r="C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19" i="98"/>
  <c r="K19" i="97"/>
  <c r="H85" i="98"/>
  <c r="F19" i="98"/>
  <c r="F19" i="97"/>
  <c r="C19" i="97"/>
  <c r="C85" i="97"/>
  <c r="H85" i="97"/>
  <c r="F85" i="97"/>
  <c r="K85" i="98"/>
  <c r="K85" i="97"/>
  <c r="K19" i="98"/>
  <c r="F85" i="98"/>
  <c r="M85" i="98"/>
  <c r="H19" i="97"/>
  <c r="M19" i="97"/>
  <c r="H19" i="98"/>
  <c r="C85" i="98"/>
  <c r="M85" i="97"/>
  <c r="C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F19" i="96"/>
  <c r="H19" i="96"/>
  <c r="K19" i="96"/>
  <c r="H85" i="96"/>
  <c r="M19" i="96"/>
  <c r="F85" i="96"/>
  <c r="K85" i="96"/>
  <c r="C19" i="96"/>
  <c r="C85" i="96"/>
  <c r="M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19" i="95"/>
  <c r="H85" i="95"/>
  <c r="M19" i="95"/>
  <c r="C19" i="95"/>
  <c r="K85" i="95"/>
  <c r="H19" i="95"/>
  <c r="C85" i="95"/>
  <c r="F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H19" i="94"/>
  <c r="H85" i="94"/>
  <c r="K19" i="94"/>
  <c r="F85" i="94"/>
  <c r="M19" i="94"/>
  <c r="M85" i="94"/>
  <c r="K85" i="94"/>
  <c r="C19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H19" i="93"/>
  <c r="C19" i="93"/>
  <c r="K19" i="93"/>
  <c r="C85" i="93"/>
  <c r="M19" i="93"/>
  <c r="M85" i="93"/>
  <c r="K85" i="93"/>
  <c r="H85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C19" i="91"/>
  <c r="M85" i="92"/>
  <c r="K19" i="92"/>
  <c r="M19" i="91"/>
  <c r="H19" i="91"/>
  <c r="C85" i="92"/>
  <c r="M19" i="92"/>
  <c r="F85" i="91"/>
  <c r="M85" i="91"/>
  <c r="K85" i="91"/>
  <c r="H19" i="92"/>
  <c r="F19" i="92"/>
  <c r="C85" i="91"/>
  <c r="F85" i="92"/>
  <c r="H85" i="92"/>
  <c r="H85" i="91"/>
  <c r="K19" i="91"/>
  <c r="F19" i="91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C19" i="90"/>
  <c r="F85" i="90"/>
  <c r="H85" i="90"/>
  <c r="C85" i="90"/>
  <c r="F19" i="90"/>
  <c r="M19" i="90"/>
  <c r="H19" i="90"/>
  <c r="M85" i="90"/>
  <c r="K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85" i="89"/>
  <c r="F19" i="89"/>
  <c r="H19" i="89"/>
  <c r="M19" i="89"/>
  <c r="H85" i="89"/>
  <c r="K19" i="89"/>
  <c r="C19" i="89"/>
  <c r="H58" i="51"/>
  <c r="K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8"/>
  <c r="M85" i="88"/>
  <c r="C85" i="88"/>
  <c r="H85" i="87"/>
  <c r="H19" i="87"/>
  <c r="K19" i="88"/>
  <c r="F85" i="87"/>
  <c r="F19" i="87"/>
  <c r="H19" i="88"/>
  <c r="F19" i="88"/>
  <c r="K85" i="88"/>
  <c r="M85" i="87"/>
  <c r="C19" i="87"/>
  <c r="M19" i="87"/>
  <c r="M19" i="88"/>
  <c r="K85" i="87"/>
  <c r="K19" i="87"/>
  <c r="C19" i="88"/>
  <c r="C85" i="87"/>
  <c r="F85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C19" i="86"/>
  <c r="M19" i="86"/>
  <c r="F19" i="86"/>
  <c r="H19" i="86"/>
  <c r="C85" i="86"/>
  <c r="M85" i="86"/>
  <c r="F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K24" i="46"/>
  <c r="M24" i="46"/>
  <c r="H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85" i="85"/>
  <c r="M85" i="85"/>
  <c r="C19" i="85"/>
  <c r="H85" i="85"/>
  <c r="K85" i="85"/>
  <c r="H19" i="85"/>
  <c r="F19" i="85"/>
  <c r="K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4"/>
  <c r="F19" i="83"/>
  <c r="F85" i="83"/>
  <c r="M85" i="84"/>
  <c r="H85" i="83"/>
  <c r="K85" i="83"/>
  <c r="C19" i="83"/>
  <c r="K19" i="83"/>
  <c r="C85" i="84"/>
  <c r="H85" i="84"/>
  <c r="C85" i="83"/>
  <c r="M19" i="84"/>
  <c r="H19" i="84"/>
  <c r="M19" i="83"/>
  <c r="C19" i="84"/>
  <c r="K85" i="84"/>
  <c r="M85" i="83"/>
  <c r="H19" i="83"/>
  <c r="F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M85" i="82"/>
  <c r="C85" i="82"/>
  <c r="M19" i="82"/>
  <c r="H85" i="82"/>
  <c r="F85" i="82"/>
  <c r="C18" i="74"/>
  <c r="H19" i="82"/>
  <c r="K85" i="82"/>
  <c r="C19" i="82"/>
  <c r="H18" i="74"/>
  <c r="F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F96" i="31"/>
  <c r="H78" i="75"/>
  <c r="K78" i="75"/>
  <c r="M78" i="75"/>
  <c r="K96" i="31"/>
  <c r="M96" i="31"/>
  <c r="F78" i="75"/>
  <c r="C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H19" i="64"/>
  <c r="M85" i="64"/>
  <c r="H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H90" i="81"/>
  <c r="F24" i="81"/>
  <c r="M90" i="81"/>
  <c r="F90" i="81"/>
  <c r="C90" i="81"/>
  <c r="H24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H19" i="80"/>
  <c r="K19" i="80"/>
  <c r="M85" i="80"/>
  <c r="K85" i="80"/>
  <c r="F19" i="80"/>
  <c r="F85" i="80"/>
  <c r="C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K65" i="79"/>
  <c r="M19" i="79"/>
  <c r="K19" i="79"/>
  <c r="F65" i="79"/>
  <c r="C19" i="79"/>
  <c r="H65" i="79"/>
  <c r="C65" i="79"/>
  <c r="M65" i="79"/>
  <c r="F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F19" i="78"/>
  <c r="M19" i="78"/>
  <c r="K19" i="78"/>
  <c r="K85" i="78"/>
  <c r="C85" i="78"/>
  <c r="M85" i="78"/>
  <c r="H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M19" i="77"/>
  <c r="F19" i="77"/>
  <c r="C89" i="77"/>
  <c r="K89" i="77"/>
  <c r="C19" i="77"/>
  <c r="H89" i="77"/>
  <c r="H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H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C93" i="68"/>
  <c r="K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C762" i="25"/>
  <c r="H762" i="25"/>
  <c r="M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6" i="53"/>
  <c r="M119" i="7"/>
  <c r="K19" i="73"/>
  <c r="H19" i="50"/>
  <c r="F19" i="52"/>
  <c r="M19" i="63"/>
  <c r="F85" i="64"/>
  <c r="K18" i="74"/>
  <c r="C19" i="59"/>
  <c r="M213" i="57"/>
  <c r="F19" i="59"/>
  <c r="M65" i="71"/>
  <c r="F19" i="70"/>
  <c r="M156" i="49"/>
  <c r="M94" i="52"/>
  <c r="K94" i="52"/>
  <c r="C55" i="50"/>
  <c r="H19" i="45"/>
  <c r="K119" i="7"/>
  <c r="K19" i="52"/>
  <c r="K30" i="40"/>
  <c r="C86" i="53"/>
  <c r="H19" i="72"/>
  <c r="K67" i="60"/>
  <c r="C99" i="45"/>
  <c r="M19" i="75"/>
  <c r="F19" i="64"/>
  <c r="M75" i="41"/>
  <c r="C30" i="49"/>
  <c r="F90" i="72"/>
  <c r="K19" i="55"/>
  <c r="F19" i="53"/>
  <c r="F171" i="58"/>
  <c r="F19" i="54"/>
  <c r="F51" i="54"/>
  <c r="C19" i="34"/>
  <c r="H25" i="31"/>
  <c r="F19" i="60"/>
  <c r="C77" i="70"/>
  <c r="K19" i="66"/>
  <c r="F19" i="61"/>
  <c r="H19" i="59"/>
  <c r="M72" i="59"/>
  <c r="F63" i="66"/>
  <c r="H119" i="7"/>
  <c r="C33" i="58"/>
  <c r="M25" i="31"/>
  <c r="H65" i="71"/>
  <c r="K19" i="71"/>
  <c r="C90" i="72"/>
  <c r="M19" i="41"/>
  <c r="F19" i="41"/>
  <c r="K51" i="54"/>
  <c r="K19" i="61"/>
  <c r="H19" i="61"/>
  <c r="F22" i="43"/>
  <c r="K213" i="57"/>
  <c r="H213" i="57"/>
  <c r="H51" i="54"/>
  <c r="M23" i="57"/>
  <c r="K81" i="61"/>
  <c r="F19" i="72"/>
  <c r="M100" i="34"/>
  <c r="M19" i="70"/>
  <c r="M99" i="45"/>
  <c r="K33" i="58"/>
  <c r="M19" i="53"/>
  <c r="F30" i="49"/>
  <c r="K19" i="68"/>
  <c r="M19" i="45"/>
  <c r="C67" i="60"/>
  <c r="M19" i="34"/>
  <c r="K451" i="17"/>
  <c r="C19" i="63"/>
  <c r="M58" i="51"/>
  <c r="H19" i="54"/>
  <c r="H33" i="58"/>
  <c r="C19" i="55"/>
  <c r="K63" i="66"/>
  <c r="H19" i="3"/>
  <c r="C171" i="58"/>
  <c r="F19" i="62"/>
  <c r="M77" i="70"/>
  <c r="C65" i="71"/>
  <c r="F67" i="60"/>
  <c r="H63" i="66"/>
  <c r="M19" i="3"/>
  <c r="H19" i="70"/>
  <c r="K19" i="41"/>
  <c r="F23" i="17"/>
  <c r="F81" i="61"/>
  <c r="F25" i="31"/>
  <c r="H81" i="61"/>
  <c r="K25" i="31"/>
  <c r="H451" i="17"/>
  <c r="H19" i="66"/>
  <c r="K19" i="54"/>
  <c r="C119" i="7"/>
  <c r="C30" i="40"/>
  <c r="C19" i="66"/>
  <c r="H100" i="34"/>
  <c r="C72" i="59"/>
  <c r="K171" i="58"/>
  <c r="H67" i="60"/>
  <c r="H19" i="63"/>
  <c r="H171" i="58"/>
  <c r="H23" i="17"/>
  <c r="F19" i="63"/>
  <c r="K23" i="17"/>
  <c r="H99" i="45"/>
  <c r="C75" i="41"/>
  <c r="M19" i="54"/>
  <c r="F55" i="50"/>
  <c r="C19" i="71"/>
  <c r="H19" i="53"/>
  <c r="H65" i="63"/>
  <c r="K55" i="50"/>
  <c r="H19" i="41"/>
  <c r="F19" i="34"/>
  <c r="M19" i="69"/>
  <c r="H30" i="40"/>
  <c r="C19" i="64"/>
  <c r="F19" i="71"/>
  <c r="C65" i="63"/>
  <c r="C19" i="60"/>
  <c r="F75" i="41"/>
  <c r="C19" i="53"/>
  <c r="K19" i="53"/>
  <c r="M67" i="60"/>
  <c r="M171" i="58"/>
  <c r="F19" i="50"/>
  <c r="K65" i="71"/>
  <c r="M51" i="54"/>
  <c r="H19" i="69"/>
  <c r="F156" i="49"/>
  <c r="K19" i="50"/>
  <c r="C19" i="68"/>
  <c r="C156" i="49"/>
  <c r="H77" i="70"/>
  <c r="F23" i="57"/>
  <c r="C19" i="72"/>
  <c r="H19" i="62"/>
  <c r="F19" i="45"/>
  <c r="C91" i="25"/>
  <c r="H91" i="25"/>
  <c r="M86" i="53"/>
  <c r="F213" i="57"/>
  <c r="M19" i="52"/>
  <c r="K156" i="49"/>
  <c r="K19" i="70"/>
  <c r="C51" i="54"/>
  <c r="F19" i="73"/>
  <c r="H94" i="52"/>
  <c r="C19" i="70"/>
  <c r="K65" i="63"/>
  <c r="C19" i="3"/>
  <c r="H19" i="52"/>
  <c r="M81" i="61"/>
  <c r="C451" i="17"/>
  <c r="H72" i="59"/>
  <c r="F94" i="52"/>
  <c r="C81" i="61"/>
  <c r="K19" i="75"/>
  <c r="F19" i="3"/>
  <c r="C19" i="61"/>
  <c r="K19" i="72"/>
  <c r="C19" i="69"/>
  <c r="F19" i="75"/>
  <c r="F19" i="55"/>
  <c r="C23" i="57"/>
  <c r="K77" i="70"/>
  <c r="K58" i="51"/>
  <c r="F58" i="51"/>
  <c r="H75" i="41"/>
  <c r="M19" i="68"/>
  <c r="C19" i="62"/>
  <c r="M19" i="60"/>
  <c r="M65" i="63"/>
  <c r="K90" i="72"/>
  <c r="K19" i="45"/>
  <c r="F33" i="58"/>
  <c r="C19" i="45"/>
  <c r="H55" i="50"/>
  <c r="M19" i="50"/>
  <c r="K19" i="62"/>
  <c r="K72" i="59"/>
  <c r="K19" i="69"/>
  <c r="K19" i="34"/>
  <c r="F30" i="40"/>
  <c r="C25" i="31"/>
  <c r="F100" i="34"/>
  <c r="K99" i="45"/>
  <c r="C19" i="75"/>
  <c r="H19" i="60"/>
  <c r="H19" i="34"/>
  <c r="M55" i="50"/>
  <c r="M90" i="72"/>
  <c r="M33" i="58"/>
  <c r="F19" i="69"/>
  <c r="M19" i="59"/>
  <c r="M63" i="66"/>
  <c r="C94" i="52"/>
  <c r="M19" i="71"/>
  <c r="F18" i="74"/>
  <c r="K86" i="53"/>
  <c r="M19" i="72"/>
  <c r="M19" i="66"/>
  <c r="C85" i="64"/>
  <c r="K19" i="60"/>
  <c r="M19" i="61"/>
  <c r="C19" i="73"/>
  <c r="F65" i="63"/>
  <c r="F86" i="53"/>
  <c r="F451" i="17"/>
  <c r="K30" i="49"/>
  <c r="K100" i="34"/>
  <c r="M19" i="55"/>
  <c r="M30" i="49"/>
  <c r="H90" i="72"/>
  <c r="H19" i="71"/>
  <c r="C19" i="52"/>
  <c r="K19" i="3"/>
  <c r="K19" i="59"/>
  <c r="C23" i="17"/>
  <c r="C213" i="57"/>
  <c r="F119" i="7"/>
  <c r="M451" i="17"/>
  <c r="C19" i="50"/>
  <c r="M19" i="62"/>
  <c r="H19" i="75"/>
  <c r="F19" i="68"/>
  <c r="H156" i="49"/>
  <c r="F99" i="45"/>
  <c r="C63" i="66"/>
  <c r="F65" i="71"/>
  <c r="H19" i="73"/>
  <c r="M19" i="73"/>
  <c r="M30" i="40"/>
  <c r="K75" i="41"/>
  <c r="C19" i="41"/>
  <c r="C19" i="54"/>
  <c r="F77" i="70"/>
  <c r="F91" i="25"/>
  <c r="C100" i="34"/>
  <c r="K23" i="57"/>
  <c r="H19" i="55"/>
  <c r="F19" i="66"/>
  <c r="M23" i="17"/>
  <c r="K19" i="63"/>
  <c r="H19" i="68"/>
  <c r="H30" i="49"/>
  <c r="F72" i="59"/>
  <c r="V667" i="38" l="1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6" i="38" l="1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7" i="38" l="1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<sst xmlns="http://schemas.openxmlformats.org/spreadsheetml/2006/main" count="7599" uniqueCount="1140">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</sst>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8"/>
      <tableStyleElement type="headerRow" dxfId="280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29408"/>
        <c:axId val="374963912"/>
      </c:scatterChart>
      <c:valAx>
        <c:axId val="3756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3912"/>
        <c:crosses val="autoZero"/>
        <c:crossBetween val="midCat"/>
      </c:valAx>
      <c:valAx>
        <c:axId val="3749639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2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64304"/>
        <c:axId val="374962344"/>
      </c:scatterChart>
      <c:valAx>
        <c:axId val="37496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2344"/>
        <c:crosses val="autoZero"/>
        <c:crossBetween val="midCat"/>
      </c:valAx>
      <c:valAx>
        <c:axId val="37496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43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64696"/>
        <c:axId val="374965088"/>
      </c:scatterChart>
      <c:valAx>
        <c:axId val="374964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5088"/>
        <c:crosses val="autoZero"/>
        <c:crossBetween val="midCat"/>
      </c:valAx>
      <c:valAx>
        <c:axId val="374965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94152"/>
        <c:axId val="477493760"/>
      </c:scatterChart>
      <c:valAx>
        <c:axId val="47749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3760"/>
        <c:crosses val="autoZero"/>
        <c:crossBetween val="midCat"/>
      </c:valAx>
      <c:valAx>
        <c:axId val="4774937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94544"/>
        <c:axId val="477488272"/>
      </c:scatterChart>
      <c:valAx>
        <c:axId val="47749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88272"/>
        <c:crosses val="autoZero"/>
        <c:crossBetween val="midCat"/>
      </c:valAx>
      <c:valAx>
        <c:axId val="477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89056"/>
        <c:axId val="477492192"/>
      </c:scatterChart>
      <c:valAx>
        <c:axId val="47748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2192"/>
        <c:crosses val="autoZero"/>
        <c:crossBetween val="midCat"/>
      </c:valAx>
      <c:valAx>
        <c:axId val="4774921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8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95328"/>
        <c:axId val="477489840"/>
      </c:scatterChart>
      <c:valAx>
        <c:axId val="47749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89840"/>
        <c:crosses val="autoZero"/>
        <c:crossBetween val="midCat"/>
      </c:valAx>
      <c:valAx>
        <c:axId val="47748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53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90232"/>
        <c:axId val="477490624"/>
      </c:scatterChart>
      <c:valAx>
        <c:axId val="47749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0624"/>
        <c:crosses val="autoZero"/>
        <c:crossBetween val="midCat"/>
      </c:valAx>
      <c:valAx>
        <c:axId val="47749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9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29832"/>
        <c:axId val="466732576"/>
      </c:lineChart>
      <c:dateAx>
        <c:axId val="46672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32576"/>
        <c:crosses val="autoZero"/>
        <c:auto val="1"/>
        <c:lblOffset val="100"/>
        <c:baseTimeUnit val="days"/>
      </c:dateAx>
      <c:valAx>
        <c:axId val="466732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2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33752"/>
        <c:axId val="466734144"/>
      </c:lineChart>
      <c:dateAx>
        <c:axId val="46673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34144"/>
        <c:crosses val="autoZero"/>
        <c:auto val="1"/>
        <c:lblOffset val="100"/>
        <c:baseTimeUnit val="days"/>
      </c:dateAx>
      <c:valAx>
        <c:axId val="4667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3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35712"/>
        <c:axId val="466736104"/>
      </c:lineChart>
      <c:dateAx>
        <c:axId val="46673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36104"/>
        <c:crosses val="autoZero"/>
        <c:auto val="1"/>
        <c:lblOffset val="100"/>
        <c:baseTimeUnit val="days"/>
      </c:dateAx>
      <c:valAx>
        <c:axId val="466736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3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24048"/>
        <c:axId val="480125224"/>
      </c:lineChart>
      <c:dateAx>
        <c:axId val="48012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25224"/>
        <c:crosses val="autoZero"/>
        <c:auto val="1"/>
        <c:lblOffset val="100"/>
        <c:baseTimeUnit val="days"/>
      </c:dateAx>
      <c:valAx>
        <c:axId val="480125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2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122088"/>
        <c:axId val="480404320"/>
      </c:lineChart>
      <c:catAx>
        <c:axId val="48012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4320"/>
        <c:crosses val="autoZero"/>
        <c:auto val="1"/>
        <c:lblAlgn val="ctr"/>
        <c:lblOffset val="100"/>
        <c:noMultiLvlLbl val="0"/>
      </c:catAx>
      <c:valAx>
        <c:axId val="48040432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220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02752"/>
        <c:axId val="480405496"/>
      </c:lineChart>
      <c:dateAx>
        <c:axId val="48040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5496"/>
        <c:crosses val="autoZero"/>
        <c:auto val="1"/>
        <c:lblOffset val="100"/>
        <c:baseTimeUnit val="days"/>
      </c:dateAx>
      <c:valAx>
        <c:axId val="480405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00280"/>
        <c:axId val="495299104"/>
      </c:lineChart>
      <c:catAx>
        <c:axId val="49530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99104"/>
        <c:crosses val="autoZero"/>
        <c:auto val="1"/>
        <c:lblAlgn val="ctr"/>
        <c:lblOffset val="100"/>
        <c:noMultiLvlLbl val="0"/>
      </c:catAx>
      <c:valAx>
        <c:axId val="495299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0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01456"/>
        <c:axId val="495300672"/>
      </c:scatterChart>
      <c:valAx>
        <c:axId val="49530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00672"/>
        <c:crosses val="autoZero"/>
        <c:crossBetween val="midCat"/>
      </c:valAx>
      <c:valAx>
        <c:axId val="49530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0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296360"/>
        <c:axId val="495297144"/>
      </c:lineChart>
      <c:catAx>
        <c:axId val="49529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97144"/>
        <c:crosses val="autoZero"/>
        <c:auto val="1"/>
        <c:lblAlgn val="ctr"/>
        <c:lblOffset val="100"/>
        <c:noMultiLvlLbl val="0"/>
      </c:catAx>
      <c:valAx>
        <c:axId val="495297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9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70160"/>
        <c:axId val="479968984"/>
      </c:lineChart>
      <c:dateAx>
        <c:axId val="47997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68984"/>
        <c:crosses val="autoZero"/>
        <c:auto val="1"/>
        <c:lblOffset val="100"/>
        <c:baseTimeUnit val="days"/>
      </c:dateAx>
      <c:valAx>
        <c:axId val="479968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70552"/>
        <c:axId val="479972120"/>
      </c:lineChart>
      <c:dateAx>
        <c:axId val="47997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2120"/>
        <c:crosses val="autoZero"/>
        <c:auto val="1"/>
        <c:lblOffset val="100"/>
        <c:baseTimeUnit val="days"/>
      </c:dateAx>
      <c:valAx>
        <c:axId val="4799721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70944"/>
        <c:axId val="479966240"/>
      </c:lineChart>
      <c:dateAx>
        <c:axId val="47997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66240"/>
        <c:crosses val="autoZero"/>
        <c:auto val="1"/>
        <c:lblOffset val="100"/>
        <c:baseTimeUnit val="days"/>
      </c:dateAx>
      <c:valAx>
        <c:axId val="479966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938168"/>
        <c:axId val="506940128"/>
      </c:lineChart>
      <c:dateAx>
        <c:axId val="506938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0128"/>
        <c:crosses val="autoZero"/>
        <c:auto val="1"/>
        <c:lblOffset val="100"/>
        <c:baseTimeUnit val="days"/>
      </c:dateAx>
      <c:valAx>
        <c:axId val="50694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3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41304"/>
        <c:axId val="506944048"/>
      </c:lineChart>
      <c:dateAx>
        <c:axId val="506941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4048"/>
        <c:crosses val="autoZero"/>
        <c:auto val="1"/>
        <c:lblOffset val="100"/>
        <c:baseTimeUnit val="days"/>
      </c:dateAx>
      <c:valAx>
        <c:axId val="506944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38560"/>
        <c:axId val="506938952"/>
      </c:lineChart>
      <c:catAx>
        <c:axId val="50693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38952"/>
        <c:crosses val="autoZero"/>
        <c:auto val="1"/>
        <c:lblAlgn val="ctr"/>
        <c:lblOffset val="100"/>
        <c:noMultiLvlLbl val="0"/>
      </c:catAx>
      <c:valAx>
        <c:axId val="506938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3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9168"/>
        <c:axId val="519263480"/>
      </c:lineChart>
      <c:catAx>
        <c:axId val="519259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63480"/>
        <c:crosses val="autoZero"/>
        <c:auto val="1"/>
        <c:lblAlgn val="ctr"/>
        <c:lblOffset val="100"/>
        <c:noMultiLvlLbl val="0"/>
      </c:catAx>
      <c:valAx>
        <c:axId val="519263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7992"/>
        <c:axId val="519261128"/>
      </c:lineChart>
      <c:dateAx>
        <c:axId val="51925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61128"/>
        <c:crosses val="autoZero"/>
        <c:auto val="1"/>
        <c:lblOffset val="100"/>
        <c:baseTimeUnit val="days"/>
      </c:dateAx>
      <c:valAx>
        <c:axId val="519261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33800"/>
        <c:axId val="572836152"/>
      </c:lineChart>
      <c:dateAx>
        <c:axId val="572833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36152"/>
        <c:crosses val="autoZero"/>
        <c:auto val="1"/>
        <c:lblOffset val="100"/>
        <c:baseTimeUnit val="days"/>
      </c:dateAx>
      <c:valAx>
        <c:axId val="572836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28704"/>
        <c:axId val="572827136"/>
      </c:lineChart>
      <c:catAx>
        <c:axId val="57282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27136"/>
        <c:crosses val="autoZero"/>
        <c:auto val="1"/>
        <c:lblAlgn val="ctr"/>
        <c:lblOffset val="100"/>
        <c:noMultiLvlLbl val="0"/>
      </c:catAx>
      <c:valAx>
        <c:axId val="5728271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2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25960"/>
        <c:axId val="572827920"/>
      </c:lineChart>
      <c:dateAx>
        <c:axId val="572825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27920"/>
        <c:crosses val="autoZero"/>
        <c:auto val="1"/>
        <c:lblOffset val="100"/>
        <c:baseTimeUnit val="days"/>
      </c:dateAx>
      <c:valAx>
        <c:axId val="5728279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2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0" dataDxfId="479">
  <autoFilter ref="O15:W26"/>
  <tableColumns count="9">
    <tableColumn id="1" name="Date" dataDxfId="478"/>
    <tableColumn id="2" name="Quarter" dataDxfId="477"/>
    <tableColumn id="3" name="Time" dataDxfId="476"/>
    <tableColumn id="4" name="EPS estimate" dataDxfId="475"/>
    <tableColumn id="5" name="EPS Actual" dataDxfId="474"/>
    <tableColumn id="6" name="Sales Estiamte (B)" dataDxfId="473"/>
    <tableColumn id="7" name="Sales Actual (B)" dataDxfId="472"/>
    <tableColumn id="8" name="Guidance" dataDxfId="471"/>
    <tableColumn id="9" name="Reaction" dataDxfId="4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 activeCell="E3" sqref="E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26.16</v>
      </c>
      <c r="G2" s="783">
        <v>28.324126666666682</v>
      </c>
      <c r="H2" s="749">
        <v>1500</v>
      </c>
      <c r="I2" s="783">
        <v>42486.190000000024</v>
      </c>
      <c r="J2" s="358">
        <v>-3246.1900000000314</v>
      </c>
      <c r="K2" s="134">
        <v>-7.6405768556795081E-2</v>
      </c>
      <c r="L2" s="358">
        <v>-1498.2200000000375</v>
      </c>
      <c r="M2">
        <v>1000</v>
      </c>
      <c r="N2" s="817">
        <v>43272</v>
      </c>
      <c r="O2" s="770">
        <v>1.91131498470948E-2</v>
      </c>
      <c r="P2" s="736">
        <v>5.7999999999999996E-3</v>
      </c>
      <c r="Q2" s="783">
        <v>12.760975609756098</v>
      </c>
      <c r="R2" s="770"/>
      <c r="S2" s="48"/>
      <c r="T2" s="48"/>
      <c r="V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0"/>
      <c r="D3" s="791"/>
      <c r="E3" s="22" t="s">
        <v>736</v>
      </c>
      <c r="F3" s="2">
        <v>64.869900000000001</v>
      </c>
      <c r="G3" s="783">
        <v>66.232166666666672</v>
      </c>
      <c r="H3" s="791">
        <v>300</v>
      </c>
      <c r="I3" s="783">
        <v>19869.650000000001</v>
      </c>
      <c r="J3" s="358">
        <v>-408.68000000000029</v>
      </c>
      <c r="K3" s="134">
        <v>-2.0568052280739775E-2</v>
      </c>
      <c r="L3" s="358">
        <v>-408.68000000000029</v>
      </c>
      <c r="M3">
        <v>300</v>
      </c>
      <c r="N3" s="843" t="s">
        <v>1120</v>
      </c>
      <c r="O3" s="770">
        <v>2.46647520652876E-2</v>
      </c>
      <c r="P3" s="736">
        <v>1.4999999999999999E-2</v>
      </c>
      <c r="Q3" s="783">
        <v>10.902504201680674</v>
      </c>
      <c r="R3" s="770"/>
    </row>
    <row r="4" spans="1:41" ht="21.95" customHeight="1" x14ac:dyDescent="0.25">
      <c r="A4" s="50"/>
      <c r="B4" s="50"/>
      <c r="C4" s="51"/>
      <c r="D4" s="791"/>
      <c r="E4" s="22" t="s">
        <v>825</v>
      </c>
      <c r="F4" s="2">
        <v>22.33</v>
      </c>
      <c r="G4" s="783">
        <v>29.137650000000008</v>
      </c>
      <c r="H4" s="791">
        <v>600</v>
      </c>
      <c r="I4" s="783">
        <v>17482.590000000004</v>
      </c>
      <c r="J4" s="358">
        <v>-4084.5900000000056</v>
      </c>
      <c r="K4" s="134">
        <v>-0.23363757887132311</v>
      </c>
      <c r="L4" s="358">
        <v>-4084.5900000000056</v>
      </c>
      <c r="M4">
        <v>600</v>
      </c>
      <c r="N4" s="843" t="s">
        <v>1121</v>
      </c>
      <c r="O4" s="770">
        <v>4.6574115539632789E-2</v>
      </c>
      <c r="P4" s="736">
        <v>1.4E-3</v>
      </c>
      <c r="Q4" s="783">
        <v>13.135294117647058</v>
      </c>
      <c r="R4" s="770"/>
      <c r="S4" s="48"/>
      <c r="T4" s="48"/>
    </row>
    <row r="5" spans="1:41" ht="21.95" customHeight="1" x14ac:dyDescent="0.25">
      <c r="A5" s="51"/>
      <c r="B5" s="51"/>
      <c r="C5" s="51"/>
      <c r="D5" s="791"/>
      <c r="E5" s="22" t="s">
        <v>920</v>
      </c>
      <c r="F5" s="2">
        <v>120.77</v>
      </c>
      <c r="G5" s="783">
        <v>131.58370000000002</v>
      </c>
      <c r="H5" s="791">
        <v>100</v>
      </c>
      <c r="I5" s="783">
        <v>13158.370000000003</v>
      </c>
      <c r="J5" s="358">
        <v>-1081.3700000000008</v>
      </c>
      <c r="K5" s="134">
        <v>-8.2181151616803783E-2</v>
      </c>
      <c r="L5" s="358">
        <v>-1081.3700000000008</v>
      </c>
      <c r="M5">
        <v>100</v>
      </c>
      <c r="N5" s="843" t="s">
        <v>1136</v>
      </c>
      <c r="O5" s="770">
        <v>4.305705059203445E-3</v>
      </c>
      <c r="P5" s="736">
        <v>-2.3E-2</v>
      </c>
      <c r="Q5" s="783">
        <v>14.010440835266822</v>
      </c>
      <c r="R5" s="770"/>
      <c r="S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91"/>
      <c r="E6" s="22" t="s">
        <v>173</v>
      </c>
      <c r="F6" s="2">
        <v>54.739899999999999</v>
      </c>
      <c r="G6" s="783">
        <v>52.084920000000011</v>
      </c>
      <c r="H6" s="749">
        <v>250</v>
      </c>
      <c r="I6" s="783">
        <v>13021.230000000003</v>
      </c>
      <c r="J6" s="358">
        <v>663.74499999999716</v>
      </c>
      <c r="K6" s="134">
        <v>5.0974063126140681E-2</v>
      </c>
      <c r="L6" s="358">
        <v>2268.3249999999989</v>
      </c>
      <c r="M6">
        <v>40</v>
      </c>
      <c r="N6" s="843" t="s">
        <v>1127</v>
      </c>
      <c r="O6" s="770">
        <v>2.8498407925480317E-2</v>
      </c>
      <c r="P6" s="736">
        <v>-7.6E-3</v>
      </c>
      <c r="Q6" s="783">
        <v>12.110597345132744</v>
      </c>
      <c r="R6" s="770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 s="2"/>
      <c r="AN6"/>
      <c r="AO6"/>
    </row>
    <row r="7" spans="1:41" ht="21.95" customHeight="1" x14ac:dyDescent="0.25">
      <c r="A7" s="50"/>
      <c r="B7" s="50"/>
      <c r="C7" s="51"/>
      <c r="D7" s="791"/>
      <c r="E7" s="22" t="s">
        <v>175</v>
      </c>
      <c r="F7" s="2">
        <v>278.72989999999999</v>
      </c>
      <c r="G7" s="783">
        <v>256.39640000000009</v>
      </c>
      <c r="H7" s="791">
        <v>50</v>
      </c>
      <c r="I7" s="783">
        <v>12819.820000000003</v>
      </c>
      <c r="J7" s="358">
        <v>1116.6749999999956</v>
      </c>
      <c r="K7" s="134">
        <v>8.7105357173501236E-2</v>
      </c>
      <c r="L7" s="358">
        <v>1277.5049999999956</v>
      </c>
      <c r="M7">
        <v>50</v>
      </c>
      <c r="N7" s="817"/>
      <c r="O7" s="770">
        <v>1.84E-2</v>
      </c>
      <c r="P7" s="736">
        <v>2.5000000000000001E-3</v>
      </c>
      <c r="Q7" s="783">
        <v>17</v>
      </c>
      <c r="R7" s="770"/>
      <c r="S7" s="736"/>
      <c r="T7" s="48"/>
    </row>
    <row r="8" spans="1:41" ht="21.95" customHeight="1" x14ac:dyDescent="0.25">
      <c r="A8" s="50"/>
      <c r="B8" s="50"/>
      <c r="C8" s="51"/>
      <c r="D8" s="791"/>
      <c r="E8" s="22" t="s">
        <v>174</v>
      </c>
      <c r="F8" s="2">
        <v>26.389900000000001</v>
      </c>
      <c r="G8" s="783">
        <v>33.588315789473661</v>
      </c>
      <c r="H8" s="791">
        <v>380</v>
      </c>
      <c r="I8" s="783">
        <v>12763.55999999999</v>
      </c>
      <c r="J8" s="358">
        <v>-2735.3979999999901</v>
      </c>
      <c r="K8" s="134">
        <v>-0.21431309133188489</v>
      </c>
      <c r="L8" s="358">
        <v>-2660.3779999999902</v>
      </c>
      <c r="M8">
        <v>260</v>
      </c>
      <c r="N8" s="843"/>
      <c r="O8" s="770">
        <v>3.4861822136499195E-2</v>
      </c>
      <c r="P8" s="736">
        <v>1.34E-2</v>
      </c>
      <c r="Q8" s="783">
        <v>9.8838576779026219</v>
      </c>
      <c r="R8" s="770"/>
      <c r="S8" s="736"/>
      <c r="T8" s="48"/>
    </row>
    <row r="9" spans="1:41" ht="21.95" customHeight="1" x14ac:dyDescent="0.25">
      <c r="A9" s="50"/>
      <c r="B9" s="51"/>
      <c r="C9" s="51"/>
      <c r="D9" s="791"/>
      <c r="E9" s="22" t="s">
        <v>50</v>
      </c>
      <c r="F9" s="2">
        <v>21.119900000000001</v>
      </c>
      <c r="G9" s="783">
        <v>6.1518647058823088</v>
      </c>
      <c r="H9" s="791">
        <v>1700</v>
      </c>
      <c r="I9" s="783">
        <v>10458.169999999925</v>
      </c>
      <c r="J9" s="358">
        <v>25445.660000000076</v>
      </c>
      <c r="K9" s="134">
        <v>2.4330891542210789</v>
      </c>
      <c r="L9" s="358">
        <v>40061.231000001702</v>
      </c>
      <c r="M9">
        <v>700</v>
      </c>
      <c r="N9" s="843" t="s">
        <v>1126</v>
      </c>
      <c r="O9" s="770">
        <v>9.4697418074896188E-3</v>
      </c>
      <c r="P9" s="736">
        <v>-1.6299999999999999E-2</v>
      </c>
      <c r="Q9" s="783">
        <v>33.523650793650795</v>
      </c>
      <c r="R9" s="770"/>
      <c r="S9" s="736"/>
    </row>
    <row r="10" spans="1:41" ht="21.95" customHeight="1" x14ac:dyDescent="0.25">
      <c r="A10" s="50"/>
      <c r="B10" s="51"/>
      <c r="C10" s="51"/>
      <c r="D10" s="791"/>
      <c r="E10" s="22" t="s">
        <v>966</v>
      </c>
      <c r="F10" s="2">
        <v>44.89</v>
      </c>
      <c r="G10" s="783">
        <v>49.396250000000002</v>
      </c>
      <c r="H10" s="791">
        <v>200</v>
      </c>
      <c r="I10" s="783">
        <v>9879.25</v>
      </c>
      <c r="J10" s="358">
        <v>-901.25</v>
      </c>
      <c r="K10" s="134">
        <v>-9.122656072070251E-2</v>
      </c>
      <c r="L10" s="358">
        <v>-901.25</v>
      </c>
      <c r="M10">
        <v>200</v>
      </c>
      <c r="N10" s="843"/>
      <c r="O10" s="770">
        <v>1.9900000000000001E-2</v>
      </c>
      <c r="P10" s="736">
        <v>8.5000000000000006E-3</v>
      </c>
      <c r="Q10" s="783">
        <v>17.265384615384615</v>
      </c>
      <c r="R10" s="770"/>
      <c r="S10" s="736"/>
    </row>
    <row r="11" spans="1:41" ht="21.95" customHeight="1" x14ac:dyDescent="0.25">
      <c r="A11" s="50"/>
      <c r="B11" s="50"/>
      <c r="C11" s="51"/>
      <c r="D11" s="791"/>
      <c r="E11" s="22" t="s">
        <v>14</v>
      </c>
      <c r="F11" s="2">
        <v>56.7</v>
      </c>
      <c r="G11" s="783">
        <v>59.84</v>
      </c>
      <c r="H11" s="822">
        <v>150</v>
      </c>
      <c r="I11" s="783">
        <v>8976</v>
      </c>
      <c r="J11" s="358">
        <v>-471</v>
      </c>
      <c r="K11" s="134">
        <v>-5.247326203208557E-2</v>
      </c>
      <c r="L11" s="358">
        <v>-471</v>
      </c>
      <c r="M11">
        <v>150</v>
      </c>
      <c r="N11" s="843">
        <v>43307</v>
      </c>
      <c r="O11" s="770">
        <v>4.656084656084656E-2</v>
      </c>
      <c r="P11" s="736">
        <v>-1.2699999999999999E-2</v>
      </c>
      <c r="Q11" s="783">
        <v>14.300126103404793</v>
      </c>
      <c r="R11" s="770"/>
      <c r="S11" s="48"/>
      <c r="U11" s="48"/>
    </row>
    <row r="12" spans="1:41" ht="21.95" customHeight="1" x14ac:dyDescent="0.25">
      <c r="A12" s="152"/>
      <c r="B12" s="50"/>
      <c r="C12" s="51"/>
      <c r="D12" s="791"/>
      <c r="E12" s="22" t="s">
        <v>171</v>
      </c>
      <c r="F12" s="2">
        <v>44.51</v>
      </c>
      <c r="G12" s="783">
        <v>52.35306666666667</v>
      </c>
      <c r="H12" s="791">
        <v>150</v>
      </c>
      <c r="I12" s="783">
        <v>7852.9600000000009</v>
      </c>
      <c r="J12" s="358">
        <v>-1176.4599999999991</v>
      </c>
      <c r="K12" s="134">
        <v>-0.14981102667019836</v>
      </c>
      <c r="L12" s="358">
        <v>-1126.5099999999993</v>
      </c>
      <c r="M12">
        <v>150</v>
      </c>
      <c r="N12" s="843" t="s">
        <v>1129</v>
      </c>
      <c r="O12" s="770">
        <v>4.4035048303751968E-2</v>
      </c>
      <c r="P12" s="736">
        <v>-2.5000000000000001E-3</v>
      </c>
      <c r="Q12" s="783">
        <v>14.4512987012987</v>
      </c>
      <c r="R12" s="770"/>
      <c r="S12" s="48"/>
      <c r="T12" s="48"/>
    </row>
    <row r="13" spans="1:41" ht="21.95" customHeight="1" x14ac:dyDescent="0.25">
      <c r="A13" s="50"/>
      <c r="B13" s="51"/>
      <c r="C13" s="51"/>
      <c r="D13" s="791"/>
      <c r="E13" s="22" t="s">
        <v>695</v>
      </c>
      <c r="F13" s="2">
        <v>246.59989999999999</v>
      </c>
      <c r="G13" s="783">
        <v>159.1311111111113</v>
      </c>
      <c r="H13" s="749">
        <v>45</v>
      </c>
      <c r="I13" s="783">
        <v>7160.9000000000087</v>
      </c>
      <c r="J13" s="358">
        <v>3936.0954999999904</v>
      </c>
      <c r="K13" s="134">
        <v>0.54966491642111837</v>
      </c>
      <c r="L13" s="358">
        <v>4160.8654999999908</v>
      </c>
      <c r="M13">
        <v>45</v>
      </c>
      <c r="N13" s="843"/>
      <c r="O13" s="770">
        <v>0</v>
      </c>
      <c r="P13" s="736">
        <v>-3.7000000000000002E-3</v>
      </c>
      <c r="Q13" s="783">
        <v>25.183813316993465</v>
      </c>
      <c r="R13" s="770"/>
      <c r="S13" s="736"/>
      <c r="T13" s="48"/>
      <c r="U13" s="48"/>
      <c r="V13" s="48"/>
    </row>
    <row r="14" spans="1:41" ht="21.95" customHeight="1" x14ac:dyDescent="0.25">
      <c r="A14" s="51"/>
      <c r="B14" s="51"/>
      <c r="C14" s="51"/>
      <c r="D14" s="791"/>
      <c r="E14" s="22" t="s">
        <v>734</v>
      </c>
      <c r="F14" s="2">
        <v>72.88</v>
      </c>
      <c r="G14" s="783">
        <v>69.36</v>
      </c>
      <c r="H14" s="749">
        <v>100</v>
      </c>
      <c r="I14" s="783">
        <v>6936</v>
      </c>
      <c r="J14" s="358">
        <v>352</v>
      </c>
      <c r="K14" s="134">
        <v>5.0749711649365571E-2</v>
      </c>
      <c r="L14" s="358">
        <v>811.31999999999971</v>
      </c>
      <c r="M14" s="29">
        <v>43283</v>
      </c>
      <c r="N14" s="843"/>
      <c r="O14" s="770">
        <v>0</v>
      </c>
      <c r="P14" s="736">
        <v>7.6E-3</v>
      </c>
      <c r="Q14" s="783">
        <v>17.840881272949815</v>
      </c>
      <c r="R14" s="770"/>
      <c r="S14" s="48"/>
      <c r="T14" s="48"/>
      <c r="V14" s="48"/>
    </row>
    <row r="15" spans="1:41" ht="21.95" customHeight="1" x14ac:dyDescent="0.25">
      <c r="A15" s="50"/>
      <c r="B15" s="51"/>
      <c r="C15" s="51"/>
      <c r="D15" s="791"/>
      <c r="E15" s="22" t="s">
        <v>919</v>
      </c>
      <c r="F15" s="2">
        <v>251.98990000000001</v>
      </c>
      <c r="G15" s="783">
        <v>229.4733333333333</v>
      </c>
      <c r="H15" s="791">
        <v>30</v>
      </c>
      <c r="I15" s="783">
        <v>6884.1999999999989</v>
      </c>
      <c r="J15" s="358">
        <v>675.49700000000121</v>
      </c>
      <c r="K15" s="134">
        <v>9.812280294006584E-2</v>
      </c>
      <c r="L15" s="358">
        <v>675.49700000000121</v>
      </c>
      <c r="M15">
        <v>30</v>
      </c>
      <c r="N15" s="843"/>
      <c r="O15" s="770">
        <v>1.9900000000000001E-2</v>
      </c>
      <c r="P15" s="736">
        <v>-8.0000000000000004E-4</v>
      </c>
      <c r="Q15" s="783">
        <v>16.34</v>
      </c>
      <c r="R15" s="770"/>
      <c r="S15" s="48"/>
      <c r="T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91"/>
      <c r="E16" s="22" t="s">
        <v>943</v>
      </c>
      <c r="F16" s="2">
        <v>60.67</v>
      </c>
      <c r="G16" s="783">
        <v>64.347499999999997</v>
      </c>
      <c r="H16" s="791">
        <v>100</v>
      </c>
      <c r="I16" s="783">
        <v>6434.75</v>
      </c>
      <c r="J16" s="358">
        <v>-367.75</v>
      </c>
      <c r="K16" s="134">
        <v>-5.7150627452503905E-2</v>
      </c>
      <c r="L16" s="358">
        <v>-367.75</v>
      </c>
      <c r="M16">
        <v>100</v>
      </c>
      <c r="N16" s="843"/>
      <c r="O16" s="770">
        <v>4.1206527113894838E-2</v>
      </c>
      <c r="P16" s="736">
        <v>9.4999999999999998E-3</v>
      </c>
      <c r="Q16" s="783">
        <v>16.007915567282321</v>
      </c>
      <c r="R16" s="770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1"/>
      <c r="C17" s="51"/>
      <c r="D17" s="791"/>
      <c r="E17" s="22" t="s">
        <v>962</v>
      </c>
      <c r="F17" s="2">
        <v>177.59989999999999</v>
      </c>
      <c r="G17" s="783">
        <v>152.49275000000006</v>
      </c>
      <c r="H17" s="749">
        <v>40</v>
      </c>
      <c r="I17" s="821">
        <v>6099.7100000000028</v>
      </c>
      <c r="J17" s="358">
        <v>1004.2859999999964</v>
      </c>
      <c r="K17" s="134">
        <v>0.16464487655970481</v>
      </c>
      <c r="L17" s="358">
        <v>1004.2859999999964</v>
      </c>
      <c r="M17">
        <v>40</v>
      </c>
      <c r="N17" s="843"/>
      <c r="O17" s="770">
        <v>7.2072112653216586E-3</v>
      </c>
      <c r="P17" s="736">
        <v>1.01E-2</v>
      </c>
      <c r="Q17" s="820">
        <v>19.68</v>
      </c>
      <c r="R17" s="770"/>
    </row>
    <row r="18" spans="1:41" ht="21.95" customHeight="1" x14ac:dyDescent="0.25">
      <c r="A18" s="51"/>
      <c r="B18" s="51"/>
      <c r="C18" s="51"/>
      <c r="D18" s="791"/>
      <c r="E18" s="22" t="s">
        <v>270</v>
      </c>
      <c r="F18" s="2">
        <v>122.41</v>
      </c>
      <c r="G18" s="783">
        <v>119.88</v>
      </c>
      <c r="H18" s="749">
        <v>50</v>
      </c>
      <c r="I18" s="783">
        <v>5994</v>
      </c>
      <c r="J18" s="358">
        <v>126.5</v>
      </c>
      <c r="K18" s="134">
        <v>2.1104437771104448E-2</v>
      </c>
      <c r="L18" s="358">
        <v>281.27999999999975</v>
      </c>
      <c r="M18" s="29">
        <v>43280</v>
      </c>
      <c r="N18" s="843"/>
      <c r="O18" s="770">
        <v>2.5700000000000001E-2</v>
      </c>
      <c r="P18" s="736">
        <v>-1.8E-3</v>
      </c>
      <c r="Q18" s="783"/>
      <c r="R18" s="770"/>
      <c r="S18" s="48"/>
    </row>
    <row r="19" spans="1:41" ht="21.95" customHeight="1" x14ac:dyDescent="0.25">
      <c r="A19" s="51"/>
      <c r="B19" s="51"/>
      <c r="C19" s="51"/>
      <c r="D19" s="791"/>
      <c r="E19" s="22" t="s">
        <v>960</v>
      </c>
      <c r="F19" s="2">
        <v>33.82</v>
      </c>
      <c r="G19" s="783">
        <v>32.680733333333336</v>
      </c>
      <c r="H19" s="791">
        <v>150</v>
      </c>
      <c r="I19" s="783">
        <v>4902.1100000000006</v>
      </c>
      <c r="J19" s="358">
        <v>170.88999999999942</v>
      </c>
      <c r="K19" s="134">
        <v>3.4860498846415039E-2</v>
      </c>
      <c r="L19" s="358">
        <v>170.88999999999942</v>
      </c>
      <c r="M19">
        <v>150</v>
      </c>
      <c r="N19" s="843"/>
      <c r="O19" s="771">
        <v>1.9900000000000001E-2</v>
      </c>
      <c r="P19" s="736">
        <v>4.6399999999999997E-2</v>
      </c>
      <c r="Q19" s="48">
        <v>13.528</v>
      </c>
      <c r="R19" s="770"/>
      <c r="S19" s="736"/>
    </row>
    <row r="20" spans="1:41" ht="21.95" customHeight="1" x14ac:dyDescent="0.25">
      <c r="A20" s="50"/>
      <c r="B20" s="50"/>
      <c r="C20" s="51"/>
      <c r="D20" s="791"/>
      <c r="E20" s="22" t="s">
        <v>1046</v>
      </c>
      <c r="F20" s="2">
        <v>51.279899999999998</v>
      </c>
      <c r="G20" s="783">
        <v>48.438699999999997</v>
      </c>
      <c r="H20" s="791">
        <v>100</v>
      </c>
      <c r="I20" s="783">
        <v>4843.87</v>
      </c>
      <c r="J20" s="358">
        <v>284.11999999999989</v>
      </c>
      <c r="K20" s="134">
        <v>5.8655579113394883E-2</v>
      </c>
      <c r="L20" s="358">
        <v>284.11999999999989</v>
      </c>
      <c r="M20">
        <v>100</v>
      </c>
      <c r="N20" s="843"/>
      <c r="O20" s="770">
        <v>2.9251227088976383E-2</v>
      </c>
      <c r="P20" s="736">
        <v>1.8E-3</v>
      </c>
      <c r="Q20" s="783"/>
      <c r="R20" s="770"/>
      <c r="S20" s="736"/>
      <c r="U20" s="48"/>
    </row>
    <row r="21" spans="1:41" ht="21.95" customHeight="1" x14ac:dyDescent="0.25">
      <c r="A21" s="51"/>
      <c r="B21" s="50"/>
      <c r="C21" s="51"/>
      <c r="D21" s="791"/>
      <c r="E21" s="22" t="s">
        <v>782</v>
      </c>
      <c r="F21" s="2">
        <v>13.639900000000001</v>
      </c>
      <c r="G21" s="783">
        <v>15.571933333333334</v>
      </c>
      <c r="H21" s="749">
        <v>300</v>
      </c>
      <c r="I21" s="783">
        <v>4671.58</v>
      </c>
      <c r="J21" s="358">
        <v>-579.60999999999967</v>
      </c>
      <c r="K21" s="134">
        <v>-0.12407151327816282</v>
      </c>
      <c r="L21" s="783">
        <v>-579.60999999999967</v>
      </c>
      <c r="M21">
        <v>150</v>
      </c>
      <c r="N21" s="817"/>
      <c r="O21" s="770">
        <v>3.5190873833385872E-2</v>
      </c>
      <c r="P21" s="736">
        <v>-1.7999999999999999E-2</v>
      </c>
      <c r="Q21" s="783">
        <v>14.357789473684212</v>
      </c>
      <c r="R21" s="770"/>
      <c r="S21" s="48"/>
      <c r="T21" s="48"/>
    </row>
    <row r="22" spans="1:41" ht="21.95" customHeight="1" x14ac:dyDescent="0.25">
      <c r="A22" s="50"/>
      <c r="B22" s="50"/>
      <c r="C22" s="51"/>
      <c r="D22" s="791"/>
      <c r="E22" s="22" t="s">
        <v>32</v>
      </c>
      <c r="F22" s="2">
        <v>54.899900000000002</v>
      </c>
      <c r="G22" s="783">
        <v>44.741300000000003</v>
      </c>
      <c r="H22" s="749">
        <v>100</v>
      </c>
      <c r="I22" s="783">
        <v>4474.13</v>
      </c>
      <c r="J22" s="358">
        <v>1015.8599999999997</v>
      </c>
      <c r="K22" s="134">
        <v>0.22705196317496359</v>
      </c>
      <c r="L22" s="358">
        <v>2214.3299999999967</v>
      </c>
      <c r="M22">
        <v>100</v>
      </c>
      <c r="N22" s="843"/>
      <c r="O22" s="770">
        <v>2.2222262699932056E-2</v>
      </c>
      <c r="P22" s="736">
        <v>4.5999999999999999E-3</v>
      </c>
      <c r="Q22" s="820">
        <v>8.7980608974358976</v>
      </c>
      <c r="R22" s="770"/>
      <c r="S22" s="736"/>
      <c r="T22" s="48"/>
      <c r="U22" s="48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91"/>
      <c r="E23" s="22" t="s">
        <v>924</v>
      </c>
      <c r="F23" s="2">
        <v>74.52</v>
      </c>
      <c r="G23" s="783">
        <v>65.834000000000003</v>
      </c>
      <c r="H23" s="749">
        <v>60</v>
      </c>
      <c r="I23" s="783">
        <v>3950.04</v>
      </c>
      <c r="J23" s="358">
        <v>521.15999999999985</v>
      </c>
      <c r="K23" s="134">
        <v>0.13193790442628417</v>
      </c>
      <c r="L23" s="358">
        <v>521.15999999999985</v>
      </c>
      <c r="M23" s="29">
        <v>43280</v>
      </c>
      <c r="N23" s="843"/>
      <c r="O23" s="770">
        <v>1.2882447665056361E-2</v>
      </c>
      <c r="P23" s="736">
        <v>-4.7000000000000002E-3</v>
      </c>
      <c r="Q23" s="820">
        <v>20.991549295774647</v>
      </c>
      <c r="R23" s="770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91"/>
      <c r="E24" s="22" t="s">
        <v>55</v>
      </c>
      <c r="F24" s="2">
        <v>71.150000000000006</v>
      </c>
      <c r="G24" s="783">
        <v>71.080000000000013</v>
      </c>
      <c r="H24" s="791">
        <v>50</v>
      </c>
      <c r="I24" s="783">
        <v>3554.0000000000005</v>
      </c>
      <c r="J24" s="358">
        <v>3.5</v>
      </c>
      <c r="K24" s="134">
        <v>9.8480585256039907E-4</v>
      </c>
      <c r="L24" s="358">
        <v>813.6299999999901</v>
      </c>
      <c r="M24">
        <v>50</v>
      </c>
      <c r="N24" s="843"/>
      <c r="O24" s="770">
        <v>2.9234012649332394E-2</v>
      </c>
      <c r="P24" s="736">
        <v>-2E-3</v>
      </c>
      <c r="Q24" s="783">
        <v>11.013931888544892</v>
      </c>
      <c r="R24" s="770"/>
      <c r="S24" s="48"/>
      <c r="T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91"/>
      <c r="E25" s="22" t="s">
        <v>850</v>
      </c>
      <c r="F25" s="2">
        <v>91.609899999999996</v>
      </c>
      <c r="G25" s="783">
        <v>82.575749999999942</v>
      </c>
      <c r="H25" s="791">
        <v>40</v>
      </c>
      <c r="I25" s="783">
        <v>3303.0299999999979</v>
      </c>
      <c r="J25" s="358">
        <v>361.36600000000089</v>
      </c>
      <c r="K25" s="134">
        <v>0.10940439535820214</v>
      </c>
      <c r="L25" s="358">
        <v>361.36600000000089</v>
      </c>
      <c r="M25">
        <v>40</v>
      </c>
      <c r="N25" s="843"/>
      <c r="O25" s="770">
        <v>2.4888139818949696E-2</v>
      </c>
      <c r="P25" s="736">
        <v>9.4999999999999998E-3</v>
      </c>
      <c r="Q25" s="820">
        <v>19.245777310924371</v>
      </c>
      <c r="R25" s="770"/>
      <c r="S25" s="736"/>
      <c r="T25" s="48"/>
      <c r="V25" s="48"/>
    </row>
    <row r="26" spans="1:41" ht="21.95" customHeight="1" x14ac:dyDescent="0.25">
      <c r="A26" s="50"/>
      <c r="B26" s="50"/>
      <c r="C26" s="51"/>
      <c r="D26" s="791"/>
      <c r="E26" s="22" t="s">
        <v>922</v>
      </c>
      <c r="F26" s="2">
        <v>32.5199</v>
      </c>
      <c r="G26" s="783">
        <v>32.211599999999997</v>
      </c>
      <c r="H26" s="791">
        <v>100</v>
      </c>
      <c r="I26" s="783">
        <v>3221.16</v>
      </c>
      <c r="J26" s="358">
        <v>30.829999999999927</v>
      </c>
      <c r="K26" s="134">
        <v>9.5710861925518351E-3</v>
      </c>
      <c r="L26" s="783">
        <v>30.829999999999927</v>
      </c>
      <c r="M26" s="29">
        <v>43297</v>
      </c>
      <c r="N26" s="843"/>
      <c r="O26" s="770">
        <v>3.0750402061506955E-2</v>
      </c>
      <c r="P26" s="736">
        <v>9.2999999999999992E-3</v>
      </c>
      <c r="Q26" s="820">
        <v>9.3717291066282407</v>
      </c>
      <c r="R26" s="770"/>
      <c r="S26" s="48"/>
    </row>
    <row r="27" spans="1:41" ht="21.95" customHeight="1" x14ac:dyDescent="0.25">
      <c r="A27" s="51"/>
      <c r="B27" s="51"/>
      <c r="C27" s="51"/>
      <c r="D27" s="791"/>
      <c r="E27" s="22" t="s">
        <v>682</v>
      </c>
      <c r="F27" s="2">
        <v>205.1199</v>
      </c>
      <c r="G27" s="783">
        <v>142.98999999999995</v>
      </c>
      <c r="H27" s="791">
        <v>20</v>
      </c>
      <c r="I27" s="783">
        <v>2859.7999999999993</v>
      </c>
      <c r="J27" s="358">
        <v>1242.5980000000009</v>
      </c>
      <c r="K27" s="134">
        <v>0.43450521015455673</v>
      </c>
      <c r="L27" s="358">
        <v>1385.6280000000011</v>
      </c>
      <c r="M27">
        <v>20</v>
      </c>
      <c r="N27" s="843"/>
      <c r="O27" s="770">
        <v>2.4375986922770534E-3</v>
      </c>
      <c r="P27" s="736">
        <v>5.0000000000000001E-3</v>
      </c>
      <c r="Q27" s="783">
        <v>29.900860058309036</v>
      </c>
      <c r="R27" s="770"/>
      <c r="S27" s="736"/>
      <c r="T27" s="48"/>
      <c r="U27" s="48"/>
    </row>
    <row r="28" spans="1:41" ht="21.95" customHeight="1" x14ac:dyDescent="0.25">
      <c r="A28" s="50"/>
      <c r="B28" s="50"/>
      <c r="C28" s="51"/>
      <c r="D28" s="791"/>
      <c r="E28" s="22" t="s">
        <v>214</v>
      </c>
      <c r="F28" s="2">
        <v>55.51</v>
      </c>
      <c r="G28" s="783">
        <v>39.522599999999947</v>
      </c>
      <c r="H28" s="791">
        <v>50</v>
      </c>
      <c r="I28" s="783">
        <v>1976.1299999999974</v>
      </c>
      <c r="J28" s="358">
        <v>799.37000000000262</v>
      </c>
      <c r="K28" s="134">
        <v>0.40451286099598893</v>
      </c>
      <c r="L28" s="358">
        <v>1957.239999999998</v>
      </c>
      <c r="M28">
        <v>50</v>
      </c>
      <c r="N28" s="843"/>
      <c r="O28" s="770">
        <v>2.6661862727436498E-2</v>
      </c>
      <c r="P28" s="736">
        <v>-2.7699999999999999E-2</v>
      </c>
      <c r="Q28" s="783">
        <v>13.8775</v>
      </c>
      <c r="R28" s="770"/>
      <c r="S28" s="736"/>
      <c r="T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1"/>
      <c r="C29" s="51"/>
      <c r="D29" s="791"/>
      <c r="E29" s="22" t="s">
        <v>226</v>
      </c>
      <c r="F29" s="2">
        <v>29.479900000000001</v>
      </c>
      <c r="G29" s="783">
        <v>8.5065499999998426</v>
      </c>
      <c r="H29" s="791">
        <v>200</v>
      </c>
      <c r="I29" s="783">
        <v>1701.3099999999686</v>
      </c>
      <c r="J29" s="358">
        <v>4194.6700000000319</v>
      </c>
      <c r="K29" s="134">
        <v>2.4655530150296592</v>
      </c>
      <c r="L29" s="358">
        <v>5646.9300000000303</v>
      </c>
      <c r="M29">
        <v>200</v>
      </c>
      <c r="N29" s="843"/>
      <c r="O29" s="770">
        <v>3.3921417643886175E-3</v>
      </c>
      <c r="P29" s="736">
        <v>-6.7000000000000002E-3</v>
      </c>
      <c r="Q29" s="820">
        <v>21.05707142857143</v>
      </c>
      <c r="R29" s="770"/>
      <c r="S29" s="48"/>
      <c r="T29" s="48"/>
    </row>
    <row r="30" spans="1:41" ht="21.95" customHeight="1" x14ac:dyDescent="0.25">
      <c r="A30" s="50"/>
      <c r="B30" s="50"/>
      <c r="C30" s="51"/>
      <c r="D30" s="791"/>
      <c r="E30" s="22" t="s">
        <v>947</v>
      </c>
      <c r="F30" s="2">
        <v>57.649900000000002</v>
      </c>
      <c r="G30" s="783">
        <v>15.022800000000025</v>
      </c>
      <c r="H30" s="749">
        <v>50</v>
      </c>
      <c r="I30" s="783">
        <v>751.14000000000124</v>
      </c>
      <c r="J30" s="358">
        <v>2131.3549999999987</v>
      </c>
      <c r="K30" s="134">
        <v>2.8374936762787168</v>
      </c>
      <c r="L30" s="358">
        <v>2131.3549999999987</v>
      </c>
      <c r="M30">
        <v>50</v>
      </c>
      <c r="N30" s="843"/>
      <c r="O30" s="770">
        <v>2.3937595728700307E-2</v>
      </c>
      <c r="P30" s="736">
        <v>7.4999999999999997E-3</v>
      </c>
      <c r="Q30" s="783">
        <v>13.10225</v>
      </c>
      <c r="R30" s="770"/>
    </row>
    <row r="31" spans="1:41" ht="21.95" customHeight="1" x14ac:dyDescent="0.25">
      <c r="A31" s="50"/>
      <c r="B31" s="50"/>
      <c r="C31" s="51"/>
      <c r="D31" s="791"/>
      <c r="E31" s="22" t="s">
        <v>62</v>
      </c>
      <c r="F31" s="2">
        <v>303.29000000000002</v>
      </c>
      <c r="G31" s="783">
        <v>303.29000000000002</v>
      </c>
      <c r="H31" s="791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  <c r="S31" s="48"/>
    </row>
    <row r="32" spans="1:41" ht="21.95" customHeight="1" x14ac:dyDescent="0.25">
      <c r="A32" s="50"/>
      <c r="B32" s="50"/>
      <c r="C32" s="51"/>
      <c r="D32" s="791"/>
      <c r="E32" s="22" t="s">
        <v>203</v>
      </c>
      <c r="F32" s="2">
        <v>41.36</v>
      </c>
      <c r="G32" s="783">
        <v>41.36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17"/>
      <c r="O32" s="770">
        <v>0</v>
      </c>
      <c r="P32" s="736">
        <v>2.3E-2</v>
      </c>
      <c r="Q32" s="783"/>
      <c r="R32" s="770"/>
      <c r="S32" s="48"/>
      <c r="T32" s="48"/>
      <c r="V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783"/>
      <c r="R33" s="770"/>
      <c r="S33" s="736"/>
      <c r="T33" s="48"/>
      <c r="U33" s="48"/>
    </row>
    <row r="34" spans="1:41" ht="21.95" customHeight="1" x14ac:dyDescent="0.25">
      <c r="A34" s="152"/>
      <c r="B34" s="50"/>
      <c r="C34" s="51"/>
      <c r="D34" s="791"/>
      <c r="E34" s="22" t="s">
        <v>225</v>
      </c>
      <c r="F34" s="2">
        <v>101</v>
      </c>
      <c r="G34" s="783">
        <v>101</v>
      </c>
      <c r="H34" s="791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S34" s="736"/>
      <c r="T34" s="48"/>
      <c r="U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94.9</v>
      </c>
      <c r="G35" s="783">
        <v>94.9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783"/>
      <c r="R35" s="770"/>
      <c r="S35" s="736"/>
      <c r="U35" s="48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91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820"/>
      <c r="R36" s="770"/>
      <c r="S36" s="48"/>
      <c r="T36" s="48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39.99</v>
      </c>
      <c r="G37" s="783">
        <v>39.99</v>
      </c>
      <c r="H37" s="822">
        <v>0</v>
      </c>
      <c r="I37" s="783">
        <v>0</v>
      </c>
      <c r="J37" s="358">
        <v>0</v>
      </c>
      <c r="K37" s="134">
        <v>0</v>
      </c>
      <c r="L37" s="783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736"/>
      <c r="T37" s="48"/>
      <c r="U37" s="48"/>
    </row>
    <row r="38" spans="1:41" ht="21.95" customHeight="1" x14ac:dyDescent="0.25">
      <c r="A38" s="50"/>
      <c r="B38" s="50"/>
      <c r="C38" s="50"/>
      <c r="D38" s="791"/>
      <c r="E38" s="22" t="s">
        <v>326</v>
      </c>
      <c r="F38" s="2">
        <v>12.78</v>
      </c>
      <c r="G38" s="783">
        <v>12.78</v>
      </c>
      <c r="H38" s="749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/>
      <c r="O38" s="770">
        <v>0</v>
      </c>
      <c r="P38" s="736">
        <v>7.1999999999999998E-3</v>
      </c>
      <c r="Q38" s="820">
        <v>39.9375</v>
      </c>
      <c r="R38" s="770"/>
      <c r="S38" s="736"/>
      <c r="U38" s="48"/>
      <c r="V38" s="48"/>
    </row>
    <row r="39" spans="1:41" ht="21.95" customHeight="1" x14ac:dyDescent="0.25">
      <c r="A39" s="50"/>
      <c r="B39" s="51"/>
      <c r="C39" s="51"/>
      <c r="D39" s="791"/>
      <c r="E39" s="22" t="s">
        <v>36</v>
      </c>
      <c r="F39" s="2">
        <v>50.48</v>
      </c>
      <c r="G39" s="783">
        <v>50.48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783"/>
      <c r="R39" s="770"/>
      <c r="S39" s="736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91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  <c r="S40" s="48"/>
      <c r="T40" s="48"/>
    </row>
    <row r="41" spans="1:41" ht="21.95" customHeight="1" x14ac:dyDescent="0.25">
      <c r="A41" s="51"/>
      <c r="B41" s="50"/>
      <c r="C41" s="51"/>
      <c r="D41" s="791"/>
      <c r="E41" s="22" t="s">
        <v>299</v>
      </c>
      <c r="F41" s="2">
        <v>53.16</v>
      </c>
      <c r="G41" s="783">
        <v>53.16</v>
      </c>
      <c r="H41" s="749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820"/>
      <c r="R41" s="770"/>
      <c r="S41" s="736"/>
      <c r="T41" s="48"/>
    </row>
    <row r="42" spans="1:41" ht="21.95" customHeight="1" x14ac:dyDescent="0.25">
      <c r="A42" s="50"/>
      <c r="B42" s="50"/>
      <c r="C42" s="51"/>
      <c r="D42" s="791"/>
      <c r="E42" s="22" t="s">
        <v>694</v>
      </c>
      <c r="F42" s="2">
        <v>31.74</v>
      </c>
      <c r="G42" s="783">
        <v>31.74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S42" s="48"/>
      <c r="T42" s="48"/>
    </row>
    <row r="43" spans="1:41" ht="21.95" customHeight="1" x14ac:dyDescent="0.25">
      <c r="A43" s="50"/>
      <c r="B43" s="50"/>
      <c r="C43" s="51"/>
      <c r="D43" s="791"/>
      <c r="E43" s="22" t="s">
        <v>248</v>
      </c>
      <c r="F43" s="2">
        <v>78.48</v>
      </c>
      <c r="G43" s="783">
        <v>78.48</v>
      </c>
      <c r="H43" s="749">
        <v>0</v>
      </c>
      <c r="I43" s="783">
        <v>0</v>
      </c>
      <c r="J43" s="358">
        <v>0</v>
      </c>
      <c r="K43" s="134">
        <v>0</v>
      </c>
      <c r="L43" s="783">
        <v>329.74000000000069</v>
      </c>
      <c r="M43">
        <v>0</v>
      </c>
      <c r="N43" s="843"/>
      <c r="O43" s="770">
        <v>0</v>
      </c>
      <c r="P43" s="736">
        <v>2.01E-2</v>
      </c>
      <c r="Q43" s="820"/>
      <c r="R43" s="770"/>
      <c r="S43" s="48"/>
      <c r="T43" s="48"/>
      <c r="V43" s="48"/>
    </row>
    <row r="44" spans="1:41" ht="21.95" customHeight="1" x14ac:dyDescent="0.25">
      <c r="A44" s="50"/>
      <c r="B44" s="50"/>
      <c r="C44" s="51"/>
      <c r="D44" s="791"/>
      <c r="E44" s="22" t="s">
        <v>673</v>
      </c>
      <c r="F44" s="2">
        <v>17.940000000000001</v>
      </c>
      <c r="G44" s="783">
        <v>17.940000000000001</v>
      </c>
      <c r="H44" s="791">
        <v>0</v>
      </c>
      <c r="I44" s="783">
        <v>0</v>
      </c>
      <c r="J44" s="358">
        <v>0</v>
      </c>
      <c r="K44" s="134">
        <v>0</v>
      </c>
      <c r="L44" s="783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R44" s="770"/>
      <c r="S44" s="736"/>
      <c r="T44" s="48"/>
    </row>
    <row r="45" spans="1:41" ht="21.95" customHeight="1" x14ac:dyDescent="0.25">
      <c r="A45" s="51"/>
      <c r="B45" s="51"/>
      <c r="C45" s="51"/>
      <c r="D45" s="791"/>
      <c r="E45" s="22" t="s">
        <v>275</v>
      </c>
      <c r="F45" s="2">
        <v>66.03</v>
      </c>
      <c r="G45" s="783">
        <v>66.03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17"/>
      <c r="O45" s="770">
        <v>2.5499999999999998E-2</v>
      </c>
      <c r="P45" s="736">
        <v>-5.5999999999999999E-3</v>
      </c>
      <c r="Q45" s="820"/>
      <c r="R45" s="770"/>
      <c r="S45" s="736"/>
      <c r="T45" s="48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783"/>
      <c r="R46" s="770"/>
      <c r="S46" s="48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12.1</v>
      </c>
      <c r="G47" s="783">
        <v>12.1</v>
      </c>
      <c r="H47" s="749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783"/>
      <c r="R47" s="770"/>
      <c r="S47" s="48"/>
      <c r="U47" s="48"/>
    </row>
    <row r="48" spans="1:41" ht="21.95" customHeight="1" x14ac:dyDescent="0.25">
      <c r="A48" s="50"/>
      <c r="B48" s="50"/>
      <c r="C48" s="51"/>
      <c r="D48" s="791"/>
      <c r="E48" s="22" t="s">
        <v>829</v>
      </c>
      <c r="F48" s="2">
        <v>103.38</v>
      </c>
      <c r="G48" s="783">
        <v>103.38</v>
      </c>
      <c r="H48" s="791">
        <v>0</v>
      </c>
      <c r="I48" s="783">
        <v>0</v>
      </c>
      <c r="J48" s="358">
        <v>604.30000000000109</v>
      </c>
      <c r="K48" s="134">
        <v>0</v>
      </c>
      <c r="L48" s="783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783">
        <v>21.764210526315789</v>
      </c>
      <c r="R48" s="770"/>
    </row>
    <row r="49" spans="1:41" ht="21.95" customHeight="1" x14ac:dyDescent="0.25">
      <c r="A49" s="60"/>
      <c r="B49" s="61"/>
      <c r="C49" s="60"/>
      <c r="D49" s="791"/>
      <c r="E49" s="22" t="s">
        <v>680</v>
      </c>
      <c r="F49" s="2">
        <v>131.71</v>
      </c>
      <c r="G49" s="783">
        <v>131.71</v>
      </c>
      <c r="H49" s="791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R49" s="770"/>
      <c r="S49" s="736"/>
    </row>
    <row r="50" spans="1:41" ht="21.95" customHeight="1" x14ac:dyDescent="0.25">
      <c r="A50" s="50"/>
      <c r="B50" s="50"/>
      <c r="C50" s="51"/>
      <c r="D50" s="791"/>
      <c r="E50" s="22" t="s">
        <v>961</v>
      </c>
      <c r="F50" s="2">
        <v>85.59</v>
      </c>
      <c r="G50" s="783">
        <v>85.59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7.477509054796121E-3</v>
      </c>
      <c r="P50" s="736">
        <v>4.0000000000000001E-3</v>
      </c>
      <c r="Q50" s="783">
        <v>11.597560975609756</v>
      </c>
      <c r="R50" s="770"/>
      <c r="S50" s="736"/>
    </row>
    <row r="51" spans="1:41" ht="21.95" customHeight="1" x14ac:dyDescent="0.25">
      <c r="A51" s="51"/>
      <c r="B51" s="152"/>
      <c r="C51" s="325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820"/>
      <c r="R51" s="770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783">
        <v>720.56000000000131</v>
      </c>
      <c r="M52">
        <v>0</v>
      </c>
      <c r="N52" s="843"/>
      <c r="O52" s="770">
        <v>0</v>
      </c>
      <c r="P52" s="736">
        <v>-4.3E-3</v>
      </c>
      <c r="Q52" s="820"/>
      <c r="R52" s="770"/>
      <c r="S52" s="736"/>
      <c r="T52" s="48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749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S53" s="48"/>
      <c r="T53" s="48"/>
      <c r="U53" s="48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V54" s="48"/>
    </row>
    <row r="55" spans="1:41" ht="21.95" customHeight="1" x14ac:dyDescent="0.25">
      <c r="A55" s="50"/>
      <c r="B55" s="50"/>
      <c r="C55" s="50"/>
      <c r="D55" s="791"/>
      <c r="E55" s="22" t="s">
        <v>946</v>
      </c>
      <c r="F55" s="2">
        <v>229.56</v>
      </c>
      <c r="G55" s="783">
        <v>229.56</v>
      </c>
      <c r="H55" s="749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783">
        <v>26.631090487238982</v>
      </c>
      <c r="R55" s="770"/>
      <c r="S55" s="736"/>
    </row>
    <row r="56" spans="1:41" ht="21.95" customHeight="1" x14ac:dyDescent="0.25">
      <c r="A56" s="50"/>
      <c r="B56" s="50"/>
      <c r="C56" s="51"/>
      <c r="D56" s="791"/>
      <c r="E56" s="22" t="s">
        <v>923</v>
      </c>
      <c r="F56" s="2">
        <v>34.39</v>
      </c>
      <c r="G56" s="783">
        <v>34.39</v>
      </c>
      <c r="H56" s="749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783"/>
      <c r="R56" s="770"/>
    </row>
    <row r="57" spans="1:41" ht="21.95" customHeight="1" x14ac:dyDescent="0.25">
      <c r="A57" s="50"/>
      <c r="B57" s="50"/>
      <c r="C57" s="51"/>
      <c r="D57" s="791"/>
      <c r="E57" s="22" t="s">
        <v>194</v>
      </c>
      <c r="F57" s="2">
        <v>74.900000000000006</v>
      </c>
      <c r="G57" s="783">
        <v>74.900000000000006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820"/>
      <c r="R57" s="770"/>
      <c r="S57" s="48"/>
      <c r="T57" s="48"/>
      <c r="V57" s="48"/>
    </row>
    <row r="58" spans="1:41" ht="21.95" customHeight="1" x14ac:dyDescent="0.25">
      <c r="A58" s="50"/>
      <c r="B58" s="51"/>
      <c r="C58" s="51"/>
      <c r="D58" s="791"/>
      <c r="E58" s="22" t="s">
        <v>224</v>
      </c>
      <c r="F58" s="2">
        <v>58.72</v>
      </c>
      <c r="G58" s="783">
        <v>58.72</v>
      </c>
      <c r="H58" s="823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17"/>
      <c r="O58" s="770">
        <v>0</v>
      </c>
      <c r="P58" s="736">
        <v>3.3E-3</v>
      </c>
      <c r="Q58" s="820"/>
      <c r="R58" s="770"/>
      <c r="S58" s="48"/>
      <c r="T58" s="48"/>
      <c r="U58" s="48"/>
    </row>
    <row r="59" spans="1:41" ht="21.95" customHeight="1" x14ac:dyDescent="0.25">
      <c r="A59" s="50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783"/>
      <c r="R59" s="770"/>
      <c r="S59" s="736"/>
      <c r="T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49">
        <v>0</v>
      </c>
      <c r="I60" s="783">
        <v>0</v>
      </c>
      <c r="J60" s="358">
        <v>0</v>
      </c>
      <c r="K60" s="134">
        <v>0</v>
      </c>
      <c r="L60" s="783">
        <v>21137.586999999941</v>
      </c>
      <c r="M60">
        <v>0</v>
      </c>
      <c r="N60" s="843"/>
      <c r="O60" s="770">
        <v>0</v>
      </c>
      <c r="P60" s="736">
        <v>-3.1899999999999998E-2</v>
      </c>
      <c r="Q60" s="783"/>
      <c r="R60" s="770"/>
      <c r="T60" s="48"/>
      <c r="U60" s="48"/>
    </row>
    <row r="61" spans="1:41" ht="21.95" customHeight="1" x14ac:dyDescent="0.25">
      <c r="A61" s="51"/>
      <c r="B61" s="51"/>
      <c r="C61" s="51"/>
      <c r="D61" s="791"/>
      <c r="E61" s="22" t="s">
        <v>172</v>
      </c>
      <c r="F61" s="2">
        <v>58.81</v>
      </c>
      <c r="G61" s="783">
        <v>58.81</v>
      </c>
      <c r="H61" s="791">
        <v>0</v>
      </c>
      <c r="I61" s="783">
        <v>0</v>
      </c>
      <c r="J61" s="358">
        <v>0</v>
      </c>
      <c r="K61" s="134">
        <v>0</v>
      </c>
      <c r="L61" s="783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783"/>
      <c r="R61" s="770"/>
      <c r="S61" s="48"/>
      <c r="T61" s="48"/>
      <c r="U61" s="48"/>
    </row>
    <row r="62" spans="1:41" ht="21.95" customHeight="1" x14ac:dyDescent="0.25">
      <c r="A62" s="51"/>
      <c r="B62" s="51"/>
      <c r="C62" s="51"/>
      <c r="D62" s="791"/>
      <c r="E62" s="22" t="s">
        <v>27</v>
      </c>
      <c r="F62" s="2">
        <v>55.05</v>
      </c>
      <c r="G62" s="783">
        <v>55.05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17"/>
      <c r="O62" s="770">
        <v>3.0200000000000001E-2</v>
      </c>
      <c r="P62" s="736">
        <v>3.0999999999999999E-3</v>
      </c>
      <c r="Q62" s="820"/>
      <c r="R62" s="770"/>
      <c r="S62" s="48"/>
      <c r="T62" s="48"/>
      <c r="V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91"/>
      <c r="E63" s="22" t="s">
        <v>22</v>
      </c>
      <c r="F63" s="2">
        <v>61.84</v>
      </c>
      <c r="G63" s="783">
        <v>61.84</v>
      </c>
      <c r="H63" s="791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3"/>
      <c r="O63" s="770">
        <v>2.07E-2</v>
      </c>
      <c r="P63" s="736">
        <v>2.4500000000000001E-2</v>
      </c>
      <c r="Q63" s="783"/>
      <c r="R63" s="770"/>
      <c r="S63" s="736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791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R64" s="770"/>
      <c r="S64" s="736"/>
    </row>
    <row r="65" spans="1:41" ht="21.95" customHeight="1" x14ac:dyDescent="0.25">
      <c r="A65" s="50"/>
      <c r="B65" s="51"/>
      <c r="C65" s="51"/>
      <c r="D65" s="791"/>
      <c r="E65" s="22" t="s">
        <v>268</v>
      </c>
      <c r="F65" s="2">
        <v>51.75</v>
      </c>
      <c r="G65" s="783">
        <v>51.75</v>
      </c>
      <c r="H65" s="749">
        <v>0</v>
      </c>
      <c r="I65" s="783">
        <v>0</v>
      </c>
      <c r="J65" s="358">
        <v>0</v>
      </c>
      <c r="K65" s="134">
        <v>0</v>
      </c>
      <c r="L65" s="783">
        <v>427.92000000000007</v>
      </c>
      <c r="M65">
        <v>0</v>
      </c>
      <c r="N65" s="843"/>
      <c r="O65" s="770">
        <v>0</v>
      </c>
      <c r="P65" s="736">
        <v>2.0000000000000001E-4</v>
      </c>
      <c r="Q65" s="820"/>
      <c r="R65" s="770"/>
      <c r="T65" s="48"/>
    </row>
    <row r="66" spans="1:41" ht="21.95" customHeight="1" x14ac:dyDescent="0.25">
      <c r="A66" s="50"/>
      <c r="B66" s="50"/>
      <c r="C66" s="50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3"/>
      <c r="O66" s="770">
        <v>1.14E-2</v>
      </c>
      <c r="P66" s="736">
        <v>8.8000000000000005E-3</v>
      </c>
      <c r="Q66" s="820"/>
      <c r="R66" s="770"/>
      <c r="S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91"/>
      <c r="E67" s="22" t="s">
        <v>8</v>
      </c>
      <c r="F67" s="2">
        <v>83.35</v>
      </c>
      <c r="G67" s="783">
        <v>83.35</v>
      </c>
      <c r="H67" s="791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3"/>
      <c r="O67" s="770">
        <v>1.67E-2</v>
      </c>
      <c r="P67" s="736">
        <v>9.4999999999999998E-3</v>
      </c>
      <c r="Q67" s="783"/>
      <c r="R67" s="770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49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783"/>
      <c r="R68" s="770"/>
      <c r="S68" s="48"/>
      <c r="T68" s="345"/>
      <c r="U68" s="345"/>
    </row>
    <row r="69" spans="1:41" ht="21.95" customHeight="1" x14ac:dyDescent="0.25">
      <c r="A69" s="50"/>
      <c r="B69" s="50"/>
      <c r="C69" s="51"/>
      <c r="D69" s="791"/>
      <c r="E69" s="22" t="s">
        <v>223</v>
      </c>
      <c r="F69" s="2">
        <v>43.18</v>
      </c>
      <c r="G69" s="783">
        <v>43.18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783"/>
      <c r="R69" s="770"/>
      <c r="U69" s="48"/>
    </row>
    <row r="70" spans="1:41" ht="21.95" customHeight="1" x14ac:dyDescent="0.25">
      <c r="A70" s="51"/>
      <c r="B70" s="51"/>
      <c r="C70" s="51"/>
      <c r="D70" s="791"/>
      <c r="E70" s="22" t="s">
        <v>341</v>
      </c>
      <c r="F70" s="2">
        <v>78.02</v>
      </c>
      <c r="G70" s="783">
        <v>78.02</v>
      </c>
      <c r="H70" s="791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820">
        <v>14.86095238095238</v>
      </c>
      <c r="R70" s="770"/>
      <c r="S70" s="736"/>
      <c r="T70" s="48"/>
      <c r="V70" s="48"/>
      <c r="W70" s="48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49">
        <v>0</v>
      </c>
      <c r="I71" s="783">
        <v>0</v>
      </c>
      <c r="J71" s="358">
        <v>0</v>
      </c>
      <c r="K71" s="134">
        <v>0</v>
      </c>
      <c r="L71" s="783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S71" s="736"/>
      <c r="U71" s="48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93.71</v>
      </c>
      <c r="G72" s="783">
        <v>93.71</v>
      </c>
      <c r="H72" s="791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783"/>
      <c r="R72" s="770"/>
      <c r="S72" s="736"/>
      <c r="U72" s="48"/>
    </row>
    <row r="73" spans="1:41" ht="21.95" customHeight="1" x14ac:dyDescent="0.25">
      <c r="A73" s="50"/>
      <c r="B73" s="50"/>
      <c r="C73" s="51"/>
      <c r="D73" s="791"/>
      <c r="E73" s="22" t="s">
        <v>47</v>
      </c>
      <c r="F73" s="2">
        <v>154.22999999999999</v>
      </c>
      <c r="G73" s="783">
        <v>154.22999999999999</v>
      </c>
      <c r="H73" s="749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0">
        <v>0</v>
      </c>
      <c r="P73" s="736">
        <v>1.0800000000000001E-2</v>
      </c>
      <c r="Q73" s="820"/>
      <c r="R73" s="770"/>
      <c r="U73" s="48"/>
    </row>
    <row r="74" spans="1:41" ht="21.95" customHeight="1" x14ac:dyDescent="0.25">
      <c r="A74" s="50"/>
      <c r="B74" s="50"/>
      <c r="C74" s="51"/>
      <c r="D74" s="791"/>
      <c r="E74" s="22" t="s">
        <v>33</v>
      </c>
      <c r="F74" s="2">
        <v>257.97000000000003</v>
      </c>
      <c r="G74" s="783">
        <v>257.97000000000003</v>
      </c>
      <c r="H74" s="749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S74" s="736"/>
      <c r="T74" s="48"/>
      <c r="Y74" s="48"/>
    </row>
    <row r="75" spans="1:41" ht="21.95" customHeight="1" x14ac:dyDescent="0.25">
      <c r="A75" s="51"/>
      <c r="B75" s="152"/>
      <c r="C75" s="325"/>
      <c r="D75" s="791"/>
      <c r="E75" s="22" t="s">
        <v>13</v>
      </c>
      <c r="F75" s="2">
        <v>69.989999999999995</v>
      </c>
      <c r="G75" s="783">
        <v>69.989999999999995</v>
      </c>
      <c r="H75" s="791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17"/>
      <c r="O75" s="770">
        <v>0</v>
      </c>
      <c r="P75" s="736">
        <v>-3.5999999999999999E-3</v>
      </c>
      <c r="Q75" s="783"/>
      <c r="R75" s="770"/>
      <c r="S75" s="736"/>
      <c r="T75" s="48"/>
      <c r="X75" s="736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0"/>
      <c r="C76" s="51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17"/>
      <c r="O76" s="770">
        <v>2.1999999999999999E-2</v>
      </c>
      <c r="P76" s="736">
        <v>-3.3E-3</v>
      </c>
      <c r="Q76" s="783"/>
      <c r="R76" s="770"/>
      <c r="S76" s="736"/>
      <c r="T76" s="48"/>
    </row>
    <row r="77" spans="1:41" ht="21.95" customHeight="1" x14ac:dyDescent="0.25">
      <c r="A77" s="50"/>
      <c r="B77" s="50"/>
      <c r="C77" s="51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U77" s="48"/>
    </row>
    <row r="78" spans="1:41" ht="21.95" customHeight="1" x14ac:dyDescent="0.25">
      <c r="A78" s="51"/>
      <c r="B78" s="51"/>
      <c r="C78" s="51"/>
      <c r="D78" s="791"/>
      <c r="E78" s="22" t="s">
        <v>63</v>
      </c>
      <c r="F78" s="2">
        <v>103.98</v>
      </c>
      <c r="G78" s="783">
        <v>103.98</v>
      </c>
      <c r="H78" s="749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820"/>
      <c r="R78" s="770"/>
      <c r="S78" s="736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7.33</v>
      </c>
      <c r="G79" s="783">
        <v>7.33</v>
      </c>
      <c r="H79" s="749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48"/>
      <c r="T79" s="48"/>
    </row>
    <row r="80" spans="1:41" ht="21.95" customHeight="1" x14ac:dyDescent="0.25">
      <c r="A80" s="50"/>
      <c r="B80" s="51"/>
      <c r="C80" s="51"/>
      <c r="D80" s="791"/>
      <c r="E80" s="22" t="s">
        <v>53</v>
      </c>
      <c r="F80" s="2">
        <v>79.03</v>
      </c>
      <c r="G80" s="783">
        <v>79.03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T80" s="48"/>
      <c r="V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6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5" priority="435">
      <formula>$H2=0</formula>
    </cfRule>
  </conditionalFormatting>
  <conditionalFormatting sqref="J2:K4 J70:K71 J6:K6 J21:K58 J12:K19 J86:K200">
    <cfRule type="expression" dxfId="2804" priority="436">
      <formula>$J2=0</formula>
    </cfRule>
  </conditionalFormatting>
  <conditionalFormatting sqref="L70:L71 L1:L6 L86:L1048576 L8:L58">
    <cfRule type="expression" dxfId="2803" priority="434">
      <formula>$L2=0</formula>
    </cfRule>
  </conditionalFormatting>
  <conditionalFormatting sqref="M1">
    <cfRule type="expression" dxfId="2802" priority="430">
      <formula>$L2=0</formula>
    </cfRule>
  </conditionalFormatting>
  <conditionalFormatting sqref="J2:K4 J6:K6 J21:K58 J12:K19">
    <cfRule type="expression" dxfId="2801" priority="478">
      <formula>$J2&gt;0</formula>
    </cfRule>
  </conditionalFormatting>
  <conditionalFormatting sqref="L2:L6 L8:L58">
    <cfRule type="expression" dxfId="2800" priority="432">
      <formula>$L2&lt;0</formula>
    </cfRule>
    <cfRule type="expression" dxfId="2799" priority="433">
      <formula>$L2&gt;0</formula>
    </cfRule>
  </conditionalFormatting>
  <conditionalFormatting sqref="J2:K4 J70:K71 J6:K6 J21:K58 J12:K19 J86:K458">
    <cfRule type="expression" dxfId="2798" priority="477">
      <formula>$J2&lt;0</formula>
    </cfRule>
  </conditionalFormatting>
  <conditionalFormatting sqref="E59 I59">
    <cfRule type="expression" dxfId="2797" priority="406">
      <formula>$H59=0</formula>
    </cfRule>
  </conditionalFormatting>
  <conditionalFormatting sqref="J59:K59">
    <cfRule type="expression" dxfId="2796" priority="407">
      <formula>$J59=0</formula>
    </cfRule>
  </conditionalFormatting>
  <conditionalFormatting sqref="L59">
    <cfRule type="expression" dxfId="2795" priority="405">
      <formula>$L60=0</formula>
    </cfRule>
  </conditionalFormatting>
  <conditionalFormatting sqref="J59:K59">
    <cfRule type="expression" dxfId="2794" priority="409">
      <formula>$J59&gt;0</formula>
    </cfRule>
  </conditionalFormatting>
  <conditionalFormatting sqref="L59">
    <cfRule type="expression" dxfId="2793" priority="403">
      <formula>$L59&lt;0</formula>
    </cfRule>
    <cfRule type="expression" dxfId="2792" priority="404">
      <formula>$L59&gt;0</formula>
    </cfRule>
  </conditionalFormatting>
  <conditionalFormatting sqref="J59:K59">
    <cfRule type="expression" dxfId="2791" priority="408">
      <formula>$J59&lt;0</formula>
    </cfRule>
  </conditionalFormatting>
  <conditionalFormatting sqref="E5 I5">
    <cfRule type="expression" dxfId="2790" priority="384">
      <formula>$H5=0</formula>
    </cfRule>
  </conditionalFormatting>
  <conditionalFormatting sqref="J5:K5">
    <cfRule type="expression" dxfId="2789" priority="385">
      <formula>$J5=0</formula>
    </cfRule>
  </conditionalFormatting>
  <conditionalFormatting sqref="J5:K5">
    <cfRule type="expression" dxfId="2788" priority="387">
      <formula>$J5&gt;0</formula>
    </cfRule>
  </conditionalFormatting>
  <conditionalFormatting sqref="J5:K5">
    <cfRule type="expression" dxfId="2787" priority="386">
      <formula>$J5&lt;0</formula>
    </cfRule>
  </conditionalFormatting>
  <conditionalFormatting sqref="E60 I60">
    <cfRule type="expression" dxfId="2786" priority="362">
      <formula>$H60=0</formula>
    </cfRule>
  </conditionalFormatting>
  <conditionalFormatting sqref="J60:K60">
    <cfRule type="expression" dxfId="2785" priority="363">
      <formula>$J60=0</formula>
    </cfRule>
  </conditionalFormatting>
  <conditionalFormatting sqref="L60">
    <cfRule type="expression" dxfId="2784" priority="361">
      <formula>$L61=0</formula>
    </cfRule>
  </conditionalFormatting>
  <conditionalFormatting sqref="J60:K60">
    <cfRule type="expression" dxfId="2783" priority="365">
      <formula>$J60&gt;0</formula>
    </cfRule>
  </conditionalFormatting>
  <conditionalFormatting sqref="L60">
    <cfRule type="expression" dxfId="2782" priority="359">
      <formula>$L60&lt;0</formula>
    </cfRule>
    <cfRule type="expression" dxfId="2781" priority="360">
      <formula>$L60&gt;0</formula>
    </cfRule>
  </conditionalFormatting>
  <conditionalFormatting sqref="J60:K60">
    <cfRule type="expression" dxfId="2780" priority="364">
      <formula>$J60&lt;0</formula>
    </cfRule>
  </conditionalFormatting>
  <conditionalFormatting sqref="E62 I62">
    <cfRule type="expression" dxfId="2779" priority="351">
      <formula>$H62=0</formula>
    </cfRule>
  </conditionalFormatting>
  <conditionalFormatting sqref="J62:K62">
    <cfRule type="expression" dxfId="2778" priority="352">
      <formula>$J62=0</formula>
    </cfRule>
  </conditionalFormatting>
  <conditionalFormatting sqref="L62">
    <cfRule type="expression" dxfId="2777" priority="350">
      <formula>$L63=0</formula>
    </cfRule>
  </conditionalFormatting>
  <conditionalFormatting sqref="J62:K62">
    <cfRule type="expression" dxfId="2776" priority="354">
      <formula>$J62&gt;0</formula>
    </cfRule>
  </conditionalFormatting>
  <conditionalFormatting sqref="L62">
    <cfRule type="expression" dxfId="2775" priority="348">
      <formula>$L62&lt;0</formula>
    </cfRule>
    <cfRule type="expression" dxfId="2774" priority="349">
      <formula>$L62&gt;0</formula>
    </cfRule>
  </conditionalFormatting>
  <conditionalFormatting sqref="J62:K62">
    <cfRule type="expression" dxfId="2773" priority="353">
      <formula>$J62&lt;0</formula>
    </cfRule>
  </conditionalFormatting>
  <conditionalFormatting sqref="E61 I61">
    <cfRule type="expression" dxfId="2772" priority="340">
      <formula>$H61=0</formula>
    </cfRule>
  </conditionalFormatting>
  <conditionalFormatting sqref="J61:K61">
    <cfRule type="expression" dxfId="2771" priority="341">
      <formula>$J61=0</formula>
    </cfRule>
  </conditionalFormatting>
  <conditionalFormatting sqref="L61">
    <cfRule type="expression" dxfId="2770" priority="339">
      <formula>$L62=0</formula>
    </cfRule>
  </conditionalFormatting>
  <conditionalFormatting sqref="J61:K61">
    <cfRule type="expression" dxfId="2769" priority="343">
      <formula>$J61&gt;0</formula>
    </cfRule>
  </conditionalFormatting>
  <conditionalFormatting sqref="L61">
    <cfRule type="expression" dxfId="2768" priority="337">
      <formula>$L61&lt;0</formula>
    </cfRule>
    <cfRule type="expression" dxfId="2767" priority="338">
      <formula>$L61&gt;0</formula>
    </cfRule>
  </conditionalFormatting>
  <conditionalFormatting sqref="J61:K61">
    <cfRule type="expression" dxfId="2766" priority="342">
      <formula>$J61&lt;0</formula>
    </cfRule>
  </conditionalFormatting>
  <conditionalFormatting sqref="E8 I8">
    <cfRule type="expression" dxfId="2765" priority="325">
      <formula>$H8=0</formula>
    </cfRule>
  </conditionalFormatting>
  <conditionalFormatting sqref="J8:K8">
    <cfRule type="expression" dxfId="2764" priority="326">
      <formula>$J8=0</formula>
    </cfRule>
  </conditionalFormatting>
  <conditionalFormatting sqref="J8:K8">
    <cfRule type="expression" dxfId="2763" priority="328">
      <formula>$J8&gt;0</formula>
    </cfRule>
  </conditionalFormatting>
  <conditionalFormatting sqref="J8:K8">
    <cfRule type="expression" dxfId="2762" priority="327">
      <formula>$J8&lt;0</formula>
    </cfRule>
  </conditionalFormatting>
  <conditionalFormatting sqref="E63 I63">
    <cfRule type="expression" dxfId="2761" priority="315">
      <formula>$H63=0</formula>
    </cfRule>
  </conditionalFormatting>
  <conditionalFormatting sqref="J63:K63">
    <cfRule type="expression" dxfId="2760" priority="316">
      <formula>$J63=0</formula>
    </cfRule>
  </conditionalFormatting>
  <conditionalFormatting sqref="L63">
    <cfRule type="expression" dxfId="2759" priority="314">
      <formula>$L64=0</formula>
    </cfRule>
  </conditionalFormatting>
  <conditionalFormatting sqref="J63:K63">
    <cfRule type="expression" dxfId="2758" priority="318">
      <formula>$J63&gt;0</formula>
    </cfRule>
  </conditionalFormatting>
  <conditionalFormatting sqref="L63">
    <cfRule type="expression" dxfId="2757" priority="312">
      <formula>$L63&lt;0</formula>
    </cfRule>
    <cfRule type="expression" dxfId="2756" priority="313">
      <formula>$L63&gt;0</formula>
    </cfRule>
  </conditionalFormatting>
  <conditionalFormatting sqref="J63:K63">
    <cfRule type="expression" dxfId="2755" priority="317">
      <formula>$J63&lt;0</formula>
    </cfRule>
  </conditionalFormatting>
  <conditionalFormatting sqref="E20 I20">
    <cfRule type="expression" dxfId="2754" priority="305">
      <formula>$H20=0</formula>
    </cfRule>
  </conditionalFormatting>
  <conditionalFormatting sqref="J20:K20">
    <cfRule type="expression" dxfId="2753" priority="306">
      <formula>$J20=0</formula>
    </cfRule>
  </conditionalFormatting>
  <conditionalFormatting sqref="J20:K20">
    <cfRule type="expression" dxfId="2752" priority="308">
      <formula>$J20&gt;0</formula>
    </cfRule>
  </conditionalFormatting>
  <conditionalFormatting sqref="J20:K20">
    <cfRule type="expression" dxfId="2751" priority="307">
      <formula>$J20&lt;0</formula>
    </cfRule>
  </conditionalFormatting>
  <conditionalFormatting sqref="E64 I64">
    <cfRule type="expression" dxfId="2750" priority="296">
      <formula>$H64=0</formula>
    </cfRule>
  </conditionalFormatting>
  <conditionalFormatting sqref="J64:K64">
    <cfRule type="expression" dxfId="2749" priority="297">
      <formula>$J64=0</formula>
    </cfRule>
  </conditionalFormatting>
  <conditionalFormatting sqref="L64">
    <cfRule type="expression" dxfId="2748" priority="295">
      <formula>$L65=0</formula>
    </cfRule>
  </conditionalFormatting>
  <conditionalFormatting sqref="J64:K64">
    <cfRule type="expression" dxfId="2747" priority="299">
      <formula>$J64&gt;0</formula>
    </cfRule>
  </conditionalFormatting>
  <conditionalFormatting sqref="L64">
    <cfRule type="expression" dxfId="2746" priority="293">
      <formula>$L64&lt;0</formula>
    </cfRule>
    <cfRule type="expression" dxfId="2745" priority="294">
      <formula>$L64&gt;0</formula>
    </cfRule>
  </conditionalFormatting>
  <conditionalFormatting sqref="J64:K64">
    <cfRule type="expression" dxfId="2744" priority="298">
      <formula>$J64&lt;0</formula>
    </cfRule>
  </conditionalFormatting>
  <conditionalFormatting sqref="E65 I65">
    <cfRule type="expression" dxfId="2743" priority="289">
      <formula>$H65=0</formula>
    </cfRule>
  </conditionalFormatting>
  <conditionalFormatting sqref="J65:K65">
    <cfRule type="expression" dxfId="2742" priority="290">
      <formula>$J65=0</formula>
    </cfRule>
  </conditionalFormatting>
  <conditionalFormatting sqref="L65">
    <cfRule type="expression" dxfId="2741" priority="288">
      <formula>$L66=0</formula>
    </cfRule>
  </conditionalFormatting>
  <conditionalFormatting sqref="J65:K65">
    <cfRule type="expression" dxfId="2740" priority="292">
      <formula>$J65&gt;0</formula>
    </cfRule>
  </conditionalFormatting>
  <conditionalFormatting sqref="L65">
    <cfRule type="expression" dxfId="2739" priority="286">
      <formula>$L65&lt;0</formula>
    </cfRule>
    <cfRule type="expression" dxfId="2738" priority="287">
      <formula>$L65&gt;0</formula>
    </cfRule>
  </conditionalFormatting>
  <conditionalFormatting sqref="J65:K65">
    <cfRule type="expression" dxfId="2737" priority="291">
      <formula>$J65&lt;0</formula>
    </cfRule>
  </conditionalFormatting>
  <conditionalFormatting sqref="E11 I11">
    <cfRule type="expression" dxfId="2736" priority="280">
      <formula>$H11=0</formula>
    </cfRule>
  </conditionalFormatting>
  <conditionalFormatting sqref="J11:K11">
    <cfRule type="expression" dxfId="2735" priority="281">
      <formula>$J11=0</formula>
    </cfRule>
  </conditionalFormatting>
  <conditionalFormatting sqref="J11:K11">
    <cfRule type="expression" dxfId="2734" priority="283">
      <formula>$J11&gt;0</formula>
    </cfRule>
  </conditionalFormatting>
  <conditionalFormatting sqref="J11:K11">
    <cfRule type="expression" dxfId="2733" priority="282">
      <formula>$J11&lt;0</formula>
    </cfRule>
  </conditionalFormatting>
  <conditionalFormatting sqref="E9 I9">
    <cfRule type="expression" dxfId="2732" priority="273">
      <formula>$H9=0</formula>
    </cfRule>
  </conditionalFormatting>
  <conditionalFormatting sqref="J9:K9">
    <cfRule type="expression" dxfId="2731" priority="274">
      <formula>$J9=0</formula>
    </cfRule>
  </conditionalFormatting>
  <conditionalFormatting sqref="J9:K9">
    <cfRule type="expression" dxfId="2730" priority="276">
      <formula>$J9&gt;0</formula>
    </cfRule>
  </conditionalFormatting>
  <conditionalFormatting sqref="J9:K9">
    <cfRule type="expression" dxfId="2729" priority="275">
      <formula>$J9&lt;0</formula>
    </cfRule>
  </conditionalFormatting>
  <conditionalFormatting sqref="E66 I66">
    <cfRule type="expression" dxfId="2728" priority="264">
      <formula>$H66=0</formula>
    </cfRule>
  </conditionalFormatting>
  <conditionalFormatting sqref="J66:K66">
    <cfRule type="expression" dxfId="2727" priority="265">
      <formula>$J66=0</formula>
    </cfRule>
  </conditionalFormatting>
  <conditionalFormatting sqref="L66">
    <cfRule type="expression" dxfId="2726" priority="263">
      <formula>$L67=0</formula>
    </cfRule>
  </conditionalFormatting>
  <conditionalFormatting sqref="J66:K66">
    <cfRule type="expression" dxfId="2725" priority="267">
      <formula>$J66&gt;0</formula>
    </cfRule>
  </conditionalFormatting>
  <conditionalFormatting sqref="L66">
    <cfRule type="expression" dxfId="2724" priority="261">
      <formula>$L66&lt;0</formula>
    </cfRule>
    <cfRule type="expression" dxfId="2723" priority="262">
      <formula>$L66&gt;0</formula>
    </cfRule>
  </conditionalFormatting>
  <conditionalFormatting sqref="J66:K66">
    <cfRule type="expression" dxfId="2722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21" priority="255">
      <formula>$H10=0</formula>
    </cfRule>
  </conditionalFormatting>
  <conditionalFormatting sqref="J10:K10">
    <cfRule type="expression" dxfId="2720" priority="256">
      <formula>$J10=0</formula>
    </cfRule>
  </conditionalFormatting>
  <conditionalFormatting sqref="J10:K10">
    <cfRule type="expression" dxfId="2719" priority="258">
      <formula>$J10&gt;0</formula>
    </cfRule>
  </conditionalFormatting>
  <conditionalFormatting sqref="J10:K10">
    <cfRule type="expression" dxfId="2718" priority="257">
      <formula>$J10&lt;0</formula>
    </cfRule>
  </conditionalFormatting>
  <conditionalFormatting sqref="E26:E28 E30 E45:E49 E36:E43">
    <cfRule type="expression" dxfId="2717" priority="251">
      <formula>$H26=0</formula>
    </cfRule>
  </conditionalFormatting>
  <conditionalFormatting sqref="E29">
    <cfRule type="expression" dxfId="2716" priority="250">
      <formula>$H29=0</formula>
    </cfRule>
  </conditionalFormatting>
  <conditionalFormatting sqref="E31">
    <cfRule type="expression" dxfId="2715" priority="249">
      <formula>$H31=0</formula>
    </cfRule>
  </conditionalFormatting>
  <conditionalFormatting sqref="E32">
    <cfRule type="expression" dxfId="2714" priority="248">
      <formula>$H32=0</formula>
    </cfRule>
  </conditionalFormatting>
  <conditionalFormatting sqref="E44">
    <cfRule type="expression" dxfId="2713" priority="247">
      <formula>$H44=0</formula>
    </cfRule>
  </conditionalFormatting>
  <conditionalFormatting sqref="E35">
    <cfRule type="expression" dxfId="2712" priority="246">
      <formula>$H35=0</formula>
    </cfRule>
  </conditionalFormatting>
  <conditionalFormatting sqref="E33">
    <cfRule type="expression" dxfId="2711" priority="245">
      <formula>$H33=0</formula>
    </cfRule>
  </conditionalFormatting>
  <conditionalFormatting sqref="E34">
    <cfRule type="expression" dxfId="2710" priority="244">
      <formula>$H34=0</formula>
    </cfRule>
  </conditionalFormatting>
  <conditionalFormatting sqref="E67 I67">
    <cfRule type="expression" dxfId="2709" priority="240">
      <formula>$H67=0</formula>
    </cfRule>
  </conditionalFormatting>
  <conditionalFormatting sqref="J67:K67">
    <cfRule type="expression" dxfId="2708" priority="241">
      <formula>$J67=0</formula>
    </cfRule>
  </conditionalFormatting>
  <conditionalFormatting sqref="L67">
    <cfRule type="expression" dxfId="2707" priority="239">
      <formula>$L68=0</formula>
    </cfRule>
  </conditionalFormatting>
  <conditionalFormatting sqref="J67:K67">
    <cfRule type="expression" dxfId="2706" priority="243">
      <formula>$J67&gt;0</formula>
    </cfRule>
  </conditionalFormatting>
  <conditionalFormatting sqref="L67">
    <cfRule type="expression" dxfId="2705" priority="237">
      <formula>$L67&lt;0</formula>
    </cfRule>
    <cfRule type="expression" dxfId="2704" priority="238">
      <formula>$L67&gt;0</formula>
    </cfRule>
  </conditionalFormatting>
  <conditionalFormatting sqref="J67:K67">
    <cfRule type="expression" dxfId="2703" priority="242">
      <formula>$J67&lt;0</formula>
    </cfRule>
  </conditionalFormatting>
  <conditionalFormatting sqref="I69 E69:E70">
    <cfRule type="expression" dxfId="2702" priority="233">
      <formula>$H69=0</formula>
    </cfRule>
  </conditionalFormatting>
  <conditionalFormatting sqref="J69:K69">
    <cfRule type="expression" dxfId="2701" priority="234">
      <formula>$J69=0</formula>
    </cfRule>
  </conditionalFormatting>
  <conditionalFormatting sqref="L69">
    <cfRule type="expression" dxfId="2700" priority="232">
      <formula>$L70=0</formula>
    </cfRule>
  </conditionalFormatting>
  <conditionalFormatting sqref="J69:K69">
    <cfRule type="expression" dxfId="2699" priority="236">
      <formula>$J69&gt;0</formula>
    </cfRule>
  </conditionalFormatting>
  <conditionalFormatting sqref="L69">
    <cfRule type="expression" dxfId="2698" priority="230">
      <formula>$L69&lt;0</formula>
    </cfRule>
    <cfRule type="expression" dxfId="2697" priority="231">
      <formula>$L69&gt;0</formula>
    </cfRule>
  </conditionalFormatting>
  <conditionalFormatting sqref="J69:K69">
    <cfRule type="expression" dxfId="2696" priority="235">
      <formula>$J69&lt;0</formula>
    </cfRule>
  </conditionalFormatting>
  <conditionalFormatting sqref="E68 I68">
    <cfRule type="expression" dxfId="2695" priority="226">
      <formula>$H68=0</formula>
    </cfRule>
  </conditionalFormatting>
  <conditionalFormatting sqref="J68:K68">
    <cfRule type="expression" dxfId="2694" priority="227">
      <formula>$J68=0</formula>
    </cfRule>
  </conditionalFormatting>
  <conditionalFormatting sqref="L68">
    <cfRule type="expression" dxfId="2693" priority="225">
      <formula>$L69=0</formula>
    </cfRule>
  </conditionalFormatting>
  <conditionalFormatting sqref="J68:K68">
    <cfRule type="expression" dxfId="2692" priority="229">
      <formula>$J68&gt;0</formula>
    </cfRule>
  </conditionalFormatting>
  <conditionalFormatting sqref="L68">
    <cfRule type="expression" dxfId="2691" priority="223">
      <formula>$L68&lt;0</formula>
    </cfRule>
    <cfRule type="expression" dxfId="2690" priority="224">
      <formula>$L68&gt;0</formula>
    </cfRule>
  </conditionalFormatting>
  <conditionalFormatting sqref="J68:K68">
    <cfRule type="expression" dxfId="2689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8" priority="218">
      <formula>$H69=0</formula>
    </cfRule>
  </conditionalFormatting>
  <conditionalFormatting sqref="J69:K69">
    <cfRule type="expression" dxfId="2687" priority="219">
      <formula>$J69=0</formula>
    </cfRule>
  </conditionalFormatting>
  <conditionalFormatting sqref="L69">
    <cfRule type="expression" dxfId="2686" priority="217">
      <formula>$L70=0</formula>
    </cfRule>
  </conditionalFormatting>
  <conditionalFormatting sqref="J69:K69">
    <cfRule type="expression" dxfId="2685" priority="221">
      <formula>$J69&gt;0</formula>
    </cfRule>
  </conditionalFormatting>
  <conditionalFormatting sqref="L69">
    <cfRule type="expression" dxfId="2684" priority="215">
      <formula>$L69&lt;0</formula>
    </cfRule>
    <cfRule type="expression" dxfId="2683" priority="216">
      <formula>$L69&gt;0</formula>
    </cfRule>
  </conditionalFormatting>
  <conditionalFormatting sqref="J69:K69">
    <cfRule type="expression" dxfId="2682" priority="220">
      <formula>$J69&lt;0</formula>
    </cfRule>
  </conditionalFormatting>
  <conditionalFormatting sqref="E71 I71">
    <cfRule type="expression" dxfId="2681" priority="211">
      <formula>$H71=0</formula>
    </cfRule>
  </conditionalFormatting>
  <conditionalFormatting sqref="J71:K71">
    <cfRule type="expression" dxfId="2680" priority="212">
      <formula>$J71=0</formula>
    </cfRule>
  </conditionalFormatting>
  <conditionalFormatting sqref="L71">
    <cfRule type="expression" dxfId="2679" priority="210">
      <formula>$L72=0</formula>
    </cfRule>
  </conditionalFormatting>
  <conditionalFormatting sqref="J71:K71">
    <cfRule type="expression" dxfId="2678" priority="214">
      <formula>$J71&gt;0</formula>
    </cfRule>
  </conditionalFormatting>
  <conditionalFormatting sqref="L71">
    <cfRule type="expression" dxfId="2677" priority="208">
      <formula>$L71&lt;0</formula>
    </cfRule>
    <cfRule type="expression" dxfId="2676" priority="209">
      <formula>$L71&gt;0</formula>
    </cfRule>
  </conditionalFormatting>
  <conditionalFormatting sqref="J71:K71">
    <cfRule type="expression" dxfId="2675" priority="213">
      <formula>$J71&lt;0</formula>
    </cfRule>
  </conditionalFormatting>
  <conditionalFormatting sqref="I70">
    <cfRule type="expression" dxfId="2674" priority="204">
      <formula>$H70=0</formula>
    </cfRule>
  </conditionalFormatting>
  <conditionalFormatting sqref="J70:K70">
    <cfRule type="expression" dxfId="2673" priority="205">
      <formula>$J70=0</formula>
    </cfRule>
  </conditionalFormatting>
  <conditionalFormatting sqref="L70">
    <cfRule type="expression" dxfId="2672" priority="203">
      <formula>$L71=0</formula>
    </cfRule>
  </conditionalFormatting>
  <conditionalFormatting sqref="J70:K70">
    <cfRule type="expression" dxfId="2671" priority="207">
      <formula>$J70&gt;0</formula>
    </cfRule>
  </conditionalFormatting>
  <conditionalFormatting sqref="L70">
    <cfRule type="expression" dxfId="2670" priority="201">
      <formula>$L70&lt;0</formula>
    </cfRule>
    <cfRule type="expression" dxfId="2669" priority="202">
      <formula>$L70&gt;0</formula>
    </cfRule>
  </conditionalFormatting>
  <conditionalFormatting sqref="J70:K70">
    <cfRule type="expression" dxfId="2668" priority="206">
      <formula>$J70&lt;0</formula>
    </cfRule>
  </conditionalFormatting>
  <conditionalFormatting sqref="O73:O74">
    <cfRule type="expression" dxfId="2667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6" priority="193">
      <formula>$J73=0</formula>
    </cfRule>
  </conditionalFormatting>
  <conditionalFormatting sqref="L73:L74">
    <cfRule type="expression" dxfId="2665" priority="192">
      <formula>$L74=0</formula>
    </cfRule>
  </conditionalFormatting>
  <conditionalFormatting sqref="J73:K74">
    <cfRule type="expression" dxfId="2664" priority="194">
      <formula>$J73&lt;0</formula>
    </cfRule>
  </conditionalFormatting>
  <conditionalFormatting sqref="E72 I72">
    <cfRule type="expression" dxfId="2663" priority="188">
      <formula>$H72=0</formula>
    </cfRule>
  </conditionalFormatting>
  <conditionalFormatting sqref="J72:K72">
    <cfRule type="expression" dxfId="2662" priority="189">
      <formula>$J72=0</formula>
    </cfRule>
  </conditionalFormatting>
  <conditionalFormatting sqref="L72">
    <cfRule type="expression" dxfId="2661" priority="187">
      <formula>$L73=0</formula>
    </cfRule>
  </conditionalFormatting>
  <conditionalFormatting sqref="J72:K72">
    <cfRule type="expression" dxfId="2660" priority="191">
      <formula>$J72&gt;0</formula>
    </cfRule>
  </conditionalFormatting>
  <conditionalFormatting sqref="L72">
    <cfRule type="expression" dxfId="2659" priority="185">
      <formula>$L72&lt;0</formula>
    </cfRule>
    <cfRule type="expression" dxfId="2658" priority="186">
      <formula>$L72&gt;0</formula>
    </cfRule>
  </conditionalFormatting>
  <conditionalFormatting sqref="J72:K72">
    <cfRule type="expression" dxfId="2657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6" priority="180">
      <formula>$H72=0</formula>
    </cfRule>
  </conditionalFormatting>
  <conditionalFormatting sqref="J72:K72">
    <cfRule type="expression" dxfId="2655" priority="181">
      <formula>$J72=0</formula>
    </cfRule>
  </conditionalFormatting>
  <conditionalFormatting sqref="L72">
    <cfRule type="expression" dxfId="2654" priority="179">
      <formula>$L73=0</formula>
    </cfRule>
  </conditionalFormatting>
  <conditionalFormatting sqref="J72:K72">
    <cfRule type="expression" dxfId="2653" priority="183">
      <formula>$J72&gt;0</formula>
    </cfRule>
  </conditionalFormatting>
  <conditionalFormatting sqref="L72">
    <cfRule type="expression" dxfId="2652" priority="177">
      <formula>$L72&lt;0</formula>
    </cfRule>
    <cfRule type="expression" dxfId="2651" priority="178">
      <formula>$L72&gt;0</formula>
    </cfRule>
  </conditionalFormatting>
  <conditionalFormatting sqref="J72:K72">
    <cfRule type="expression" dxfId="2650" priority="182">
      <formula>$J72&lt;0</formula>
    </cfRule>
  </conditionalFormatting>
  <conditionalFormatting sqref="E74 I74">
    <cfRule type="expression" dxfId="2649" priority="173">
      <formula>$H74=0</formula>
    </cfRule>
  </conditionalFormatting>
  <conditionalFormatting sqref="J74:K74">
    <cfRule type="expression" dxfId="2648" priority="174">
      <formula>$J74=0</formula>
    </cfRule>
  </conditionalFormatting>
  <conditionalFormatting sqref="L74">
    <cfRule type="expression" dxfId="2647" priority="172">
      <formula>$L75=0</formula>
    </cfRule>
  </conditionalFormatting>
  <conditionalFormatting sqref="J74:K74">
    <cfRule type="expression" dxfId="2646" priority="176">
      <formula>$J74&gt;0</formula>
    </cfRule>
  </conditionalFormatting>
  <conditionalFormatting sqref="L74">
    <cfRule type="expression" dxfId="2645" priority="170">
      <formula>$L74&lt;0</formula>
    </cfRule>
    <cfRule type="expression" dxfId="2644" priority="171">
      <formula>$L74&gt;0</formula>
    </cfRule>
  </conditionalFormatting>
  <conditionalFormatting sqref="J74:K74">
    <cfRule type="expression" dxfId="2643" priority="175">
      <formula>$J74&lt;0</formula>
    </cfRule>
  </conditionalFormatting>
  <conditionalFormatting sqref="E73 I73">
    <cfRule type="expression" dxfId="2642" priority="166">
      <formula>$H73=0</formula>
    </cfRule>
  </conditionalFormatting>
  <conditionalFormatting sqref="J73:K73">
    <cfRule type="expression" dxfId="2641" priority="167">
      <formula>$J73=0</formula>
    </cfRule>
  </conditionalFormatting>
  <conditionalFormatting sqref="L73">
    <cfRule type="expression" dxfId="2640" priority="165">
      <formula>$L74=0</formula>
    </cfRule>
  </conditionalFormatting>
  <conditionalFormatting sqref="J73:K73">
    <cfRule type="expression" dxfId="2639" priority="169">
      <formula>$J73&gt;0</formula>
    </cfRule>
  </conditionalFormatting>
  <conditionalFormatting sqref="L73">
    <cfRule type="expression" dxfId="2638" priority="163">
      <formula>$L73&lt;0</formula>
    </cfRule>
    <cfRule type="expression" dxfId="2637" priority="164">
      <formula>$L73&gt;0</formula>
    </cfRule>
  </conditionalFormatting>
  <conditionalFormatting sqref="J73:K73">
    <cfRule type="expression" dxfId="2636" priority="168">
      <formula>$J73&lt;0</formula>
    </cfRule>
  </conditionalFormatting>
  <conditionalFormatting sqref="O75">
    <cfRule type="expression" dxfId="2635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4" priority="155">
      <formula>$J75=0</formula>
    </cfRule>
  </conditionalFormatting>
  <conditionalFormatting sqref="L75">
    <cfRule type="expression" dxfId="2633" priority="154">
      <formula>$L76=0</formula>
    </cfRule>
  </conditionalFormatting>
  <conditionalFormatting sqref="J75:K75">
    <cfRule type="expression" dxfId="2632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31" priority="149">
      <formula>$H75=0</formula>
    </cfRule>
  </conditionalFormatting>
  <conditionalFormatting sqref="J75:K75">
    <cfRule type="expression" dxfId="2630" priority="150">
      <formula>$J75=0</formula>
    </cfRule>
  </conditionalFormatting>
  <conditionalFormatting sqref="L75">
    <cfRule type="expression" dxfId="2629" priority="148">
      <formula>$L76=0</formula>
    </cfRule>
  </conditionalFormatting>
  <conditionalFormatting sqref="J75:K75">
    <cfRule type="expression" dxfId="2628" priority="152">
      <formula>$J75&gt;0</formula>
    </cfRule>
  </conditionalFormatting>
  <conditionalFormatting sqref="L75">
    <cfRule type="expression" dxfId="2627" priority="146">
      <formula>$L75&lt;0</formula>
    </cfRule>
    <cfRule type="expression" dxfId="2626" priority="147">
      <formula>$L75&gt;0</formula>
    </cfRule>
  </conditionalFormatting>
  <conditionalFormatting sqref="J75:K75">
    <cfRule type="expression" dxfId="2625" priority="151">
      <formula>$J75&lt;0</formula>
    </cfRule>
  </conditionalFormatting>
  <conditionalFormatting sqref="E7 I7">
    <cfRule type="expression" dxfId="2624" priority="141">
      <formula>$H7=0</formula>
    </cfRule>
  </conditionalFormatting>
  <conditionalFormatting sqref="J7:K7">
    <cfRule type="expression" dxfId="2623" priority="142">
      <formula>$J7=0</formula>
    </cfRule>
  </conditionalFormatting>
  <conditionalFormatting sqref="L7">
    <cfRule type="expression" dxfId="2622" priority="140">
      <formula>$L8=0</formula>
    </cfRule>
  </conditionalFormatting>
  <conditionalFormatting sqref="J7:K7">
    <cfRule type="expression" dxfId="2621" priority="144">
      <formula>$J7&gt;0</formula>
    </cfRule>
  </conditionalFormatting>
  <conditionalFormatting sqref="L7">
    <cfRule type="expression" dxfId="2620" priority="138">
      <formula>$L7&lt;0</formula>
    </cfRule>
    <cfRule type="expression" dxfId="2619" priority="139">
      <formula>$L7&gt;0</formula>
    </cfRule>
  </conditionalFormatting>
  <conditionalFormatting sqref="J7:K7">
    <cfRule type="expression" dxfId="2618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7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6" priority="131">
      <formula>$J76=0</formula>
    </cfRule>
  </conditionalFormatting>
  <conditionalFormatting sqref="L76">
    <cfRule type="expression" dxfId="2615" priority="130">
      <formula>$L77=0</formula>
    </cfRule>
  </conditionalFormatting>
  <conditionalFormatting sqref="J76:K76">
    <cfRule type="expression" dxfId="2614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3" priority="125">
      <formula>$H76=0</formula>
    </cfRule>
  </conditionalFormatting>
  <conditionalFormatting sqref="J76:K76">
    <cfRule type="expression" dxfId="2612" priority="126">
      <formula>$J76=0</formula>
    </cfRule>
  </conditionalFormatting>
  <conditionalFormatting sqref="L76">
    <cfRule type="expression" dxfId="2611" priority="124">
      <formula>$L77=0</formula>
    </cfRule>
  </conditionalFormatting>
  <conditionalFormatting sqref="J76:K76">
    <cfRule type="expression" dxfId="2610" priority="128">
      <formula>$J76&gt;0</formula>
    </cfRule>
  </conditionalFormatting>
  <conditionalFormatting sqref="L76">
    <cfRule type="expression" dxfId="2609" priority="122">
      <formula>$L76&lt;0</formula>
    </cfRule>
    <cfRule type="expression" dxfId="2608" priority="123">
      <formula>$L76&gt;0</formula>
    </cfRule>
  </conditionalFormatting>
  <conditionalFormatting sqref="J76:K76">
    <cfRule type="expression" dxfId="2607" priority="127">
      <formula>$J76&lt;0</formula>
    </cfRule>
  </conditionalFormatting>
  <conditionalFormatting sqref="O77">
    <cfRule type="expression" dxfId="2606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5" priority="118">
      <formula>$J77=0</formula>
    </cfRule>
  </conditionalFormatting>
  <conditionalFormatting sqref="L77">
    <cfRule type="expression" dxfId="2604" priority="117">
      <formula>$L78=0</formula>
    </cfRule>
  </conditionalFormatting>
  <conditionalFormatting sqref="J77:K77">
    <cfRule type="expression" dxfId="2603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2" priority="112">
      <formula>$H77=0</formula>
    </cfRule>
  </conditionalFormatting>
  <conditionalFormatting sqref="J77:K77">
    <cfRule type="expression" dxfId="2601" priority="113">
      <formula>$J77=0</formula>
    </cfRule>
  </conditionalFormatting>
  <conditionalFormatting sqref="L77">
    <cfRule type="expression" dxfId="2600" priority="111">
      <formula>$L78=0</formula>
    </cfRule>
  </conditionalFormatting>
  <conditionalFormatting sqref="J77:K77">
    <cfRule type="expression" dxfId="2599" priority="115">
      <formula>$J77&gt;0</formula>
    </cfRule>
  </conditionalFormatting>
  <conditionalFormatting sqref="L77">
    <cfRule type="expression" dxfId="2598" priority="109">
      <formula>$L77&lt;0</formula>
    </cfRule>
    <cfRule type="expression" dxfId="2597" priority="110">
      <formula>$L77&gt;0</formula>
    </cfRule>
  </conditionalFormatting>
  <conditionalFormatting sqref="J77:K77">
    <cfRule type="expression" dxfId="2596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5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4" priority="104">
      <formula>$J78=0</formula>
    </cfRule>
  </conditionalFormatting>
  <conditionalFormatting sqref="L78">
    <cfRule type="expression" dxfId="2593" priority="103">
      <formula>$L79=0</formula>
    </cfRule>
  </conditionalFormatting>
  <conditionalFormatting sqref="J78:K78">
    <cfRule type="expression" dxfId="2592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91" priority="98">
      <formula>$H78=0</formula>
    </cfRule>
  </conditionalFormatting>
  <conditionalFormatting sqref="J78:K78">
    <cfRule type="expression" dxfId="2590" priority="99">
      <formula>$J78=0</formula>
    </cfRule>
  </conditionalFormatting>
  <conditionalFormatting sqref="L78">
    <cfRule type="expression" dxfId="2589" priority="97">
      <formula>$L79=0</formula>
    </cfRule>
  </conditionalFormatting>
  <conditionalFormatting sqref="J78:K78">
    <cfRule type="expression" dxfId="2588" priority="101">
      <formula>$J78&gt;0</formula>
    </cfRule>
  </conditionalFormatting>
  <conditionalFormatting sqref="L78">
    <cfRule type="expression" dxfId="2587" priority="95">
      <formula>$L78&lt;0</formula>
    </cfRule>
    <cfRule type="expression" dxfId="2586" priority="96">
      <formula>$L78&gt;0</formula>
    </cfRule>
  </conditionalFormatting>
  <conditionalFormatting sqref="J78:K78">
    <cfRule type="expression" dxfId="2585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4" priority="91">
      <formula>$J79=0</formula>
    </cfRule>
  </conditionalFormatting>
  <conditionalFormatting sqref="L79">
    <cfRule type="expression" dxfId="2583" priority="90">
      <formula>$L80=0</formula>
    </cfRule>
  </conditionalFormatting>
  <conditionalFormatting sqref="J79:K79">
    <cfRule type="expression" dxfId="2582" priority="92">
      <formula>$J79&lt;0</formula>
    </cfRule>
  </conditionalFormatting>
  <conditionalFormatting sqref="E79 I79">
    <cfRule type="expression" dxfId="2581" priority="86">
      <formula>$H79=0</formula>
    </cfRule>
  </conditionalFormatting>
  <conditionalFormatting sqref="J79:K79">
    <cfRule type="expression" dxfId="2580" priority="87">
      <formula>$J79=0</formula>
    </cfRule>
  </conditionalFormatting>
  <conditionalFormatting sqref="L79">
    <cfRule type="expression" dxfId="2579" priority="85">
      <formula>$L80=0</formula>
    </cfRule>
  </conditionalFormatting>
  <conditionalFormatting sqref="J79:K79">
    <cfRule type="expression" dxfId="2578" priority="89">
      <formula>$J79&gt;0</formula>
    </cfRule>
  </conditionalFormatting>
  <conditionalFormatting sqref="L79">
    <cfRule type="expression" dxfId="2577" priority="83">
      <formula>$L79&lt;0</formula>
    </cfRule>
    <cfRule type="expression" dxfId="2576" priority="84">
      <formula>$L79&gt;0</formula>
    </cfRule>
  </conditionalFormatting>
  <conditionalFormatting sqref="J79:K79">
    <cfRule type="expression" dxfId="2575" priority="88">
      <formula>$J79&lt;0</formula>
    </cfRule>
  </conditionalFormatting>
  <conditionalFormatting sqref="J80:K80">
    <cfRule type="expression" dxfId="2574" priority="81">
      <formula>$J80=0</formula>
    </cfRule>
  </conditionalFormatting>
  <conditionalFormatting sqref="L80">
    <cfRule type="expression" dxfId="2573" priority="80">
      <formula>$L81=0</formula>
    </cfRule>
  </conditionalFormatting>
  <conditionalFormatting sqref="J80:K80">
    <cfRule type="expression" dxfId="2572" priority="82">
      <formula>$J80&lt;0</formula>
    </cfRule>
  </conditionalFormatting>
  <conditionalFormatting sqref="E80 I80">
    <cfRule type="expression" dxfId="2571" priority="76">
      <formula>$H80=0</formula>
    </cfRule>
  </conditionalFormatting>
  <conditionalFormatting sqref="J80:K80">
    <cfRule type="expression" dxfId="2570" priority="77">
      <formula>$J80=0</formula>
    </cfRule>
  </conditionalFormatting>
  <conditionalFormatting sqref="L80">
    <cfRule type="expression" dxfId="2569" priority="75">
      <formula>$L81=0</formula>
    </cfRule>
  </conditionalFormatting>
  <conditionalFormatting sqref="J80:K80">
    <cfRule type="expression" dxfId="2568" priority="79">
      <formula>$J80&gt;0</formula>
    </cfRule>
  </conditionalFormatting>
  <conditionalFormatting sqref="L80">
    <cfRule type="expression" dxfId="2567" priority="73">
      <formula>$L80&lt;0</formula>
    </cfRule>
    <cfRule type="expression" dxfId="2566" priority="74">
      <formula>$L80&gt;0</formula>
    </cfRule>
  </conditionalFormatting>
  <conditionalFormatting sqref="J80:K80">
    <cfRule type="expression" dxfId="2565" priority="78">
      <formula>$J80&lt;0</formula>
    </cfRule>
  </conditionalFormatting>
  <conditionalFormatting sqref="J81:K81">
    <cfRule type="expression" dxfId="2564" priority="71">
      <formula>$J81=0</formula>
    </cfRule>
  </conditionalFormatting>
  <conditionalFormatting sqref="L81">
    <cfRule type="expression" dxfId="2563" priority="70">
      <formula>$L82=0</formula>
    </cfRule>
  </conditionalFormatting>
  <conditionalFormatting sqref="J81:K81">
    <cfRule type="expression" dxfId="2562" priority="72">
      <formula>$J81&lt;0</formula>
    </cfRule>
  </conditionalFormatting>
  <conditionalFormatting sqref="E81 I81">
    <cfRule type="expression" dxfId="2561" priority="66">
      <formula>$H81=0</formula>
    </cfRule>
  </conditionalFormatting>
  <conditionalFormatting sqref="J81:K81">
    <cfRule type="expression" dxfId="2560" priority="67">
      <formula>$J81=0</formula>
    </cfRule>
  </conditionalFormatting>
  <conditionalFormatting sqref="L81">
    <cfRule type="expression" dxfId="2559" priority="65">
      <formula>$L82=0</formula>
    </cfRule>
  </conditionalFormatting>
  <conditionalFormatting sqref="J81:K81">
    <cfRule type="expression" dxfId="2558" priority="69">
      <formula>$J81&gt;0</formula>
    </cfRule>
  </conditionalFormatting>
  <conditionalFormatting sqref="L81">
    <cfRule type="expression" dxfId="2557" priority="63">
      <formula>$L81&lt;0</formula>
    </cfRule>
    <cfRule type="expression" dxfId="2556" priority="64">
      <formula>$L81&gt;0</formula>
    </cfRule>
  </conditionalFormatting>
  <conditionalFormatting sqref="J81:K81">
    <cfRule type="expression" dxfId="2555" priority="68">
      <formula>$J81&lt;0</formula>
    </cfRule>
  </conditionalFormatting>
  <conditionalFormatting sqref="J82:K82">
    <cfRule type="expression" dxfId="2554" priority="61">
      <formula>$J82=0</formula>
    </cfRule>
  </conditionalFormatting>
  <conditionalFormatting sqref="L82">
    <cfRule type="expression" dxfId="2553" priority="60">
      <formula>$L83=0</formula>
    </cfRule>
  </conditionalFormatting>
  <conditionalFormatting sqref="J82:K82">
    <cfRule type="expression" dxfId="2552" priority="62">
      <formula>$J82&lt;0</formula>
    </cfRule>
  </conditionalFormatting>
  <conditionalFormatting sqref="E82 I82">
    <cfRule type="expression" dxfId="2551" priority="56">
      <formula>$H82=0</formula>
    </cfRule>
  </conditionalFormatting>
  <conditionalFormatting sqref="J82:K82">
    <cfRule type="expression" dxfId="2550" priority="57">
      <formula>$J82=0</formula>
    </cfRule>
  </conditionalFormatting>
  <conditionalFormatting sqref="L82">
    <cfRule type="expression" dxfId="2549" priority="55">
      <formula>$L83=0</formula>
    </cfRule>
  </conditionalFormatting>
  <conditionalFormatting sqref="J82:K82">
    <cfRule type="expression" dxfId="2548" priority="59">
      <formula>$J82&gt;0</formula>
    </cfRule>
  </conditionalFormatting>
  <conditionalFormatting sqref="L82">
    <cfRule type="expression" dxfId="2547" priority="53">
      <formula>$L82&lt;0</formula>
    </cfRule>
    <cfRule type="expression" dxfId="2546" priority="54">
      <formula>$L82&gt;0</formula>
    </cfRule>
  </conditionalFormatting>
  <conditionalFormatting sqref="J82:K82">
    <cfRule type="expression" dxfId="2545" priority="58">
      <formula>$J82&lt;0</formula>
    </cfRule>
  </conditionalFormatting>
  <conditionalFormatting sqref="J83:K83">
    <cfRule type="expression" dxfId="2544" priority="51">
      <formula>$J83=0</formula>
    </cfRule>
  </conditionalFormatting>
  <conditionalFormatting sqref="L83">
    <cfRule type="expression" dxfId="2543" priority="50">
      <formula>$L84=0</formula>
    </cfRule>
  </conditionalFormatting>
  <conditionalFormatting sqref="J83:K83">
    <cfRule type="expression" dxfId="2542" priority="52">
      <formula>$J83&lt;0</formula>
    </cfRule>
  </conditionalFormatting>
  <conditionalFormatting sqref="E83 I83">
    <cfRule type="expression" dxfId="2541" priority="46">
      <formula>$H83=0</formula>
    </cfRule>
  </conditionalFormatting>
  <conditionalFormatting sqref="J83:K83">
    <cfRule type="expression" dxfId="2540" priority="47">
      <formula>$J83=0</formula>
    </cfRule>
  </conditionalFormatting>
  <conditionalFormatting sqref="L83">
    <cfRule type="expression" dxfId="2539" priority="45">
      <formula>$L84=0</formula>
    </cfRule>
  </conditionalFormatting>
  <conditionalFormatting sqref="J83:K83">
    <cfRule type="expression" dxfId="2538" priority="49">
      <formula>$J83&gt;0</formula>
    </cfRule>
  </conditionalFormatting>
  <conditionalFormatting sqref="L83">
    <cfRule type="expression" dxfId="2537" priority="43">
      <formula>$L83&lt;0</formula>
    </cfRule>
    <cfRule type="expression" dxfId="2536" priority="44">
      <formula>$L83&gt;0</formula>
    </cfRule>
  </conditionalFormatting>
  <conditionalFormatting sqref="J83:K83">
    <cfRule type="expression" dxfId="2535" priority="48">
      <formula>$J83&lt;0</formula>
    </cfRule>
  </conditionalFormatting>
  <conditionalFormatting sqref="J84:K84">
    <cfRule type="expression" dxfId="2534" priority="41">
      <formula>$J84=0</formula>
    </cfRule>
  </conditionalFormatting>
  <conditionalFormatting sqref="L84">
    <cfRule type="expression" dxfId="2533" priority="40">
      <formula>$L85=0</formula>
    </cfRule>
  </conditionalFormatting>
  <conditionalFormatting sqref="J84:K84">
    <cfRule type="expression" dxfId="2532" priority="42">
      <formula>$J84&lt;0</formula>
    </cfRule>
  </conditionalFormatting>
  <conditionalFormatting sqref="E84 I84">
    <cfRule type="expression" dxfId="2531" priority="36">
      <formula>$H84=0</formula>
    </cfRule>
  </conditionalFormatting>
  <conditionalFormatting sqref="J84:K84">
    <cfRule type="expression" dxfId="2530" priority="37">
      <formula>$J84=0</formula>
    </cfRule>
  </conditionalFormatting>
  <conditionalFormatting sqref="L84">
    <cfRule type="expression" dxfId="2529" priority="35">
      <formula>$L85=0</formula>
    </cfRule>
  </conditionalFormatting>
  <conditionalFormatting sqref="J84:K84">
    <cfRule type="expression" dxfId="2528" priority="39">
      <formula>$J84&gt;0</formula>
    </cfRule>
  </conditionalFormatting>
  <conditionalFormatting sqref="L84">
    <cfRule type="expression" dxfId="2527" priority="33">
      <formula>$L84&lt;0</formula>
    </cfRule>
    <cfRule type="expression" dxfId="2526" priority="34">
      <formula>$L84&gt;0</formula>
    </cfRule>
  </conditionalFormatting>
  <conditionalFormatting sqref="J84:K84">
    <cfRule type="expression" dxfId="2525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4" priority="30">
      <formula>$J85=0</formula>
    </cfRule>
  </conditionalFormatting>
  <conditionalFormatting sqref="L85">
    <cfRule type="expression" dxfId="2523" priority="29">
      <formula>$L86=0</formula>
    </cfRule>
  </conditionalFormatting>
  <conditionalFormatting sqref="J85:K85">
    <cfRule type="expression" dxfId="2522" priority="31">
      <formula>$J85&lt;0</formula>
    </cfRule>
  </conditionalFormatting>
  <conditionalFormatting sqref="E85 I85">
    <cfRule type="expression" dxfId="2521" priority="25">
      <formula>$H85=0</formula>
    </cfRule>
  </conditionalFormatting>
  <conditionalFormatting sqref="J85:K85">
    <cfRule type="expression" dxfId="2520" priority="26">
      <formula>$J85=0</formula>
    </cfRule>
  </conditionalFormatting>
  <conditionalFormatting sqref="L85">
    <cfRule type="expression" dxfId="2519" priority="24">
      <formula>$L86=0</formula>
    </cfRule>
  </conditionalFormatting>
  <conditionalFormatting sqref="J85:K85">
    <cfRule type="expression" dxfId="2518" priority="28">
      <formula>$J85&gt;0</formula>
    </cfRule>
  </conditionalFormatting>
  <conditionalFormatting sqref="L85">
    <cfRule type="expression" dxfId="2517" priority="22">
      <formula>$L85&lt;0</formula>
    </cfRule>
    <cfRule type="expression" dxfId="2516" priority="23">
      <formula>$L85&gt;0</formula>
    </cfRule>
  </conditionalFormatting>
  <conditionalFormatting sqref="J85:K85">
    <cfRule type="expression" dxfId="2515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4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3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2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11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10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9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8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9" location="MRO!A1" display="MRO"/>
    <hyperlink ref="E21" location="GE!A1" display="GE"/>
    <hyperlink ref="E10" location="XRAY!A1" display="XRAY"/>
    <hyperlink ref="E20" location="XLP!A1" display="XLP"/>
    <hyperlink ref="E2" location="KR!A1" display="KR"/>
    <hyperlink ref="E47" location="F!A1" display="F"/>
    <hyperlink ref="E18" location="JNJ!A1" display="JNJ"/>
    <hyperlink ref="E13" location="ULTA!A1" display="ULTA"/>
    <hyperlink ref="E48" location="FRC!A1" display="FRC"/>
    <hyperlink ref="E49" location="AAP!A1" display="AAP"/>
    <hyperlink ref="E19" location="CMCSA!A1" display="CMCSA"/>
    <hyperlink ref="E50" location="XEC!A1" display="XEC"/>
    <hyperlink ref="E11" location="MO!A1" display="MO"/>
    <hyperlink ref="E26" location="T!A1" display="T"/>
    <hyperlink ref="E27" location="COST!A1" display="COST"/>
    <hyperlink ref="E51" location="CPN!A1" display="CPN"/>
    <hyperlink ref="E52" location="EW!A1" display="EW"/>
    <hyperlink ref="E53" location="TJX!A1" display="TJX"/>
    <hyperlink ref="E17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6" location="KHC!A1" display="KHC"/>
    <hyperlink ref="E56" location="KBWY!A1" display="KBWY"/>
    <hyperlink ref="E5" location="AYI!A1" display="AYI"/>
    <hyperlink ref="E15" location="DIA!A1" display="DIA"/>
    <hyperlink ref="E23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5" location="HAS!A1" display="HAS"/>
    <hyperlink ref="E14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7" location="SPY!A1" display="SPY"/>
    <hyperlink ref="E66" location="SWKS!A1" display="SWKS"/>
    <hyperlink ref="E67" location="CNI!A1" display="CNI"/>
    <hyperlink ref="E6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2" location="DAL!A1" display="DAL"/>
    <hyperlink ref="E77" location="TEVA!A1" display="TEVA"/>
    <hyperlink ref="E78" location="DIS!A1" display="DIS"/>
    <hyperlink ref="E79" location="FTR!A1" display="FTR"/>
    <hyperlink ref="E24" location="GILD!A1" display="GILD"/>
    <hyperlink ref="E80" location="WWD!A1" display="WWD"/>
    <hyperlink ref="E12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F1" workbookViewId="0">
      <pane ySplit="1" topLeftCell="A261" activePane="bottomLeft" state="frozen"/>
      <selection activeCell="E5" sqref="E5"/>
      <selection pane="bottomLeft" activeCell="H279" sqref="H27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84950.774166668241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83755.454166668307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83755.489999999991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-3.5833331683534198E-2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8" priority="7">
      <formula>#REF!&gt;0</formula>
    </cfRule>
    <cfRule type="expression" dxfId="250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8"/>
  <sheetViews>
    <sheetView topLeftCell="I1" zoomScaleNormal="100" workbookViewId="0">
      <pane ySplit="1" topLeftCell="A654" activePane="bottomLeft" state="frozen"/>
      <selection pane="bottomLeft" activeCell="T669" sqref="T66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83755.489999999991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9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7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9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7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9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7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9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>O664/W664</f>
        <v>0.3453107026752707</v>
      </c>
      <c r="Z664" s="787">
        <f t="shared" ref="Z664" si="3549">-(E664-N664)</f>
        <v>-5.7378132956628358E-2</v>
      </c>
    </row>
    <row r="665" spans="1:26" ht="20.100000000000001" customHeight="1" x14ac:dyDescent="0.25">
      <c r="A665" s="160">
        <f t="shared" ref="A665" si="3550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1">(C665-$C$2)/$C$2</f>
        <v>0.32322444397937633</v>
      </c>
      <c r="F665" s="215">
        <v>7659.92</v>
      </c>
      <c r="G665" s="168">
        <f t="shared" ref="G665" si="3552">(F665-F664)/F664</f>
        <v>1.8847663530621049E-3</v>
      </c>
      <c r="H665" s="199">
        <f t="shared" ref="H665" si="3553">(F665-F$2)/F$2</f>
        <v>0.5043934245929651</v>
      </c>
      <c r="I665" s="829">
        <v>382027.21</v>
      </c>
      <c r="J665" s="170">
        <v>300000</v>
      </c>
      <c r="K665" s="170">
        <f t="shared" ref="K665" si="3554">I665-I664-J665+J664</f>
        <v>2697.1100000000442</v>
      </c>
      <c r="L665" s="168">
        <f t="shared" ref="L665" si="3555">K665/I664</f>
        <v>7.1101924155242214E-3</v>
      </c>
      <c r="M665" s="178">
        <f t="shared" ref="M665" si="3556">I665-J665</f>
        <v>82027.210000000021</v>
      </c>
      <c r="N665" s="180">
        <f t="shared" ref="N665" si="3557">M665/J665</f>
        <v>0.27342403333333343</v>
      </c>
      <c r="O665" s="179">
        <f t="shared" ref="O665" si="3558">N665/(A665/365.25)</f>
        <v>9.7053574514091398E-2</v>
      </c>
      <c r="P665" s="178" t="b">
        <f t="shared" ref="P665" si="3559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0">I665-R665</f>
        <v>81541.25</v>
      </c>
      <c r="T665" s="170">
        <v>-32866</v>
      </c>
      <c r="U665" s="170">
        <f t="shared" ref="U665" si="3561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2">E665/(A665/365.25)/V665</f>
        <v>0.81050462534007905</v>
      </c>
      <c r="Y665" s="171">
        <f>O665/W665</f>
        <v>0.35624048064714403</v>
      </c>
      <c r="Z665" s="787">
        <f t="shared" ref="Z665" si="3563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4">(C666-$C$2)/$C$2</f>
        <v>0.32553128745647908</v>
      </c>
      <c r="F666" s="215">
        <v>7703.79</v>
      </c>
      <c r="G666" s="168">
        <f t="shared" ref="G666" si="3565">(F666-F665)/F665</f>
        <v>5.7272138612413561E-3</v>
      </c>
      <c r="H666" s="199">
        <f t="shared" ref="H666" si="3566">(F666-F$2)/F$2</f>
        <v>0.51300940746705426</v>
      </c>
      <c r="I666" s="829">
        <v>383351.38</v>
      </c>
      <c r="J666" s="170">
        <v>300000</v>
      </c>
      <c r="K666" s="170">
        <f t="shared" ref="K666" si="3567">I666-I665-J666+J665</f>
        <v>1324.1699999999837</v>
      </c>
      <c r="L666" s="168">
        <f t="shared" ref="L666" si="3568">K666/I665</f>
        <v>3.4661667162398813E-3</v>
      </c>
      <c r="M666" s="178">
        <f t="shared" ref="M666" si="3569">I666-J666</f>
        <v>83351.38</v>
      </c>
      <c r="N666" s="180">
        <f t="shared" ref="N666" si="3570">M666/J666</f>
        <v>0.27783793333333334</v>
      </c>
      <c r="O666" s="179">
        <f t="shared" ref="O666" si="3571">N666/(A666/365.25)</f>
        <v>9.8524568106796107E-2</v>
      </c>
      <c r="P666" s="178" t="b">
        <f t="shared" ref="P666" si="3572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3">I666-R666</f>
        <v>85111.19</v>
      </c>
      <c r="T666" s="170">
        <v>-32722</v>
      </c>
      <c r="U666" s="170">
        <f t="shared" ref="U666" si="3574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5">E666/(A666/365.25)/V666</f>
        <v>0.81609965746088553</v>
      </c>
      <c r="Y666" s="171">
        <f>O666/W666</f>
        <v>0.36190538554584889</v>
      </c>
      <c r="Z666" s="787">
        <f t="shared" ref="Z666" si="3576">-(E666-N666)</f>
        <v>-4.7693354123145737E-2</v>
      </c>
    </row>
    <row r="667" spans="1:26" ht="20.100000000000001" customHeight="1" x14ac:dyDescent="0.25">
      <c r="A667" s="160">
        <f t="shared" ref="A667" si="3577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8">(C667-$C$2)/$C$2</f>
        <v>0.32019463100017126</v>
      </c>
      <c r="F667" s="215">
        <v>7695.69</v>
      </c>
      <c r="G667" s="168">
        <f t="shared" ref="G667" si="3579">(F667-F666)/F666</f>
        <v>-1.0514305296484411E-3</v>
      </c>
      <c r="H667" s="199">
        <f t="shared" ref="H667" si="3580">(F667-F$2)/F$2</f>
        <v>0.51141858318439815</v>
      </c>
      <c r="I667" s="829">
        <v>383566.49</v>
      </c>
      <c r="J667" s="170">
        <v>300000</v>
      </c>
      <c r="K667" s="170">
        <f t="shared" ref="K667" si="3581">I667-I666-J667+J666</f>
        <v>215.10999999998603</v>
      </c>
      <c r="L667" s="168">
        <f t="shared" ref="L667" si="3582">K667/I666</f>
        <v>5.6113010470964272E-4</v>
      </c>
      <c r="M667" s="178">
        <f t="shared" ref="M667" si="3583">I667-J667</f>
        <v>83566.489999999991</v>
      </c>
      <c r="N667" s="180">
        <f t="shared" ref="N667" si="3584">M667/J667</f>
        <v>0.27855496666666663</v>
      </c>
      <c r="O667" s="179">
        <f t="shared" ref="O667" si="3585">N667/(A667/365.25)</f>
        <v>9.8683027715809876E-2</v>
      </c>
      <c r="P667" s="178" t="b">
        <f t="shared" ref="P667" si="3586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7">I667-R667</f>
        <v>97920.02999999997</v>
      </c>
      <c r="T667" s="170">
        <v>-32818</v>
      </c>
      <c r="U667" s="170">
        <f t="shared" ref="U667" si="3588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89">E667/(A667/365.25)/V667</f>
        <v>0.80239333109858757</v>
      </c>
      <c r="Y667" s="171">
        <f>O667/W667</f>
        <v>0.3627607095203717</v>
      </c>
      <c r="Z667" s="787">
        <f t="shared" ref="Z667" si="3590">-(E667-N667)</f>
        <v>-4.1639664333504633E-2</v>
      </c>
    </row>
    <row r="668" spans="1:26" ht="20.100000000000001" customHeight="1" x14ac:dyDescent="0.25">
      <c r="A668" s="160">
        <f t="shared" ref="A668" si="3591">B668-$B$2</f>
        <v>1032</v>
      </c>
      <c r="B668" s="169">
        <v>43265</v>
      </c>
      <c r="C668" s="211">
        <v>2782.49</v>
      </c>
      <c r="D668" s="168">
        <f t="shared" ref="D668" si="3592">(C668-C667)/C667</f>
        <v>2.4715109722836517E-3</v>
      </c>
      <c r="E668" s="205">
        <f t="shared" ref="E668" si="3593">(C668-$C$2)/$C$2</f>
        <v>0.32345750651623811</v>
      </c>
      <c r="F668" s="215">
        <v>7761.04</v>
      </c>
      <c r="G668" s="168">
        <f t="shared" ref="G668" si="3594">(F668-F667)/F667</f>
        <v>8.4917661704149161E-3</v>
      </c>
      <c r="H668" s="199">
        <f t="shared" ref="H668" si="3595">(F668-F$2)/F$2</f>
        <v>0.52425319637841983</v>
      </c>
      <c r="I668" s="829">
        <v>383755.49</v>
      </c>
      <c r="J668" s="170">
        <v>300000</v>
      </c>
      <c r="K668" s="170">
        <f t="shared" ref="K668" si="3596">I668-I667-J668+J667</f>
        <v>189</v>
      </c>
      <c r="L668" s="168">
        <f t="shared" ref="L668" si="3597">K668/I667</f>
        <v>4.9274377435839091E-4</v>
      </c>
      <c r="M668" s="178">
        <f t="shared" ref="M668" si="3598">I668-J668</f>
        <v>83755.489999999991</v>
      </c>
      <c r="N668" s="180">
        <f t="shared" ref="N668" si="3599">M668/J668</f>
        <v>0.27918496666666665</v>
      </c>
      <c r="O668" s="179">
        <f t="shared" ref="O668" si="3600">N668/(A668/365.25)</f>
        <v>9.8810377010658909E-2</v>
      </c>
      <c r="P668" s="178" t="b">
        <f t="shared" ref="P668" si="3601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2">I668-R668</f>
        <v>106245.93</v>
      </c>
      <c r="T668" s="170">
        <v>-32800</v>
      </c>
      <c r="U668" s="170">
        <f t="shared" ref="U668" si="3603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4">E668/(A668/365.25)/V668</f>
        <v>0.81036289725284272</v>
      </c>
      <c r="Y668" s="171">
        <f>O668/W668</f>
        <v>0.36350224424424604</v>
      </c>
      <c r="Z668" s="787">
        <f t="shared" ref="Z668" si="3605">-(E668-N668)</f>
        <v>-4.4272539849571468E-2</v>
      </c>
    </row>
  </sheetData>
  <conditionalFormatting sqref="L669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8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8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8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6" priority="58">
      <formula>F19&gt;0</formula>
    </cfRule>
    <cfRule type="expression" dxfId="250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4" priority="47">
      <formula>H25&gt;0</formula>
    </cfRule>
    <cfRule type="expression" dxfId="2503" priority="48">
      <formula>H25&lt;0</formula>
    </cfRule>
  </conditionalFormatting>
  <conditionalFormatting sqref="M39">
    <cfRule type="expression" dxfId="2502" priority="45">
      <formula>M39&gt;0</formula>
    </cfRule>
    <cfRule type="expression" dxfId="2501" priority="46">
      <formula>M39&lt;0</formula>
    </cfRule>
  </conditionalFormatting>
  <conditionalFormatting sqref="F61:F67">
    <cfRule type="expression" dxfId="2500" priority="43">
      <formula>F61&gt;0</formula>
    </cfRule>
    <cfRule type="expression" dxfId="2499" priority="44">
      <formula>F61&lt;0</formula>
    </cfRule>
  </conditionalFormatting>
  <conditionalFormatting sqref="H61:H67">
    <cfRule type="expression" dxfId="2498" priority="41">
      <formula>H61&gt;0</formula>
    </cfRule>
    <cfRule type="expression" dxfId="2497" priority="42">
      <formula>H61&lt;0</formula>
    </cfRule>
  </conditionalFormatting>
  <conditionalFormatting sqref="F21:F24">
    <cfRule type="expression" dxfId="2496" priority="39">
      <formula>F21&gt;0</formula>
    </cfRule>
    <cfRule type="expression" dxfId="2495" priority="40">
      <formula>F21&lt;0</formula>
    </cfRule>
  </conditionalFormatting>
  <conditionalFormatting sqref="H21:H24">
    <cfRule type="expression" dxfId="2494" priority="37">
      <formula>H21&gt;0</formula>
    </cfRule>
    <cfRule type="expression" dxfId="2493" priority="38">
      <formula>H21&lt;0</formula>
    </cfRule>
  </conditionalFormatting>
  <conditionalFormatting sqref="I25:I28">
    <cfRule type="expression" dxfId="2492" priority="31">
      <formula>I25&gt;0</formula>
    </cfRule>
    <cfRule type="expression" dxfId="2491" priority="32">
      <formula>I25&lt;0</formula>
    </cfRule>
  </conditionalFormatting>
  <conditionalFormatting sqref="I21:I24">
    <cfRule type="expression" dxfId="2490" priority="29">
      <formula>I21&gt;0</formula>
    </cfRule>
    <cfRule type="expression" dxfId="2489" priority="30">
      <formula>I21&lt;0</formula>
    </cfRule>
  </conditionalFormatting>
  <conditionalFormatting sqref="H29">
    <cfRule type="expression" dxfId="2488" priority="27">
      <formula>H29&gt;0</formula>
    </cfRule>
    <cfRule type="expression" dxfId="2487" priority="28">
      <formula>H29&lt;0</formula>
    </cfRule>
  </conditionalFormatting>
  <conditionalFormatting sqref="H30">
    <cfRule type="expression" dxfId="2486" priority="25">
      <formula>H30&gt;0</formula>
    </cfRule>
    <cfRule type="expression" dxfId="2485" priority="26">
      <formula>H30&lt;0</formula>
    </cfRule>
  </conditionalFormatting>
  <conditionalFormatting sqref="H31">
    <cfRule type="expression" dxfId="2484" priority="23">
      <formula>H31&gt;0</formula>
    </cfRule>
    <cfRule type="expression" dxfId="2483" priority="24">
      <formula>H31&lt;0</formula>
    </cfRule>
  </conditionalFormatting>
  <conditionalFormatting sqref="Q7">
    <cfRule type="expression" dxfId="2482" priority="21">
      <formula>Q7&gt;0</formula>
    </cfRule>
    <cfRule type="expression" dxfId="2481" priority="22">
      <formula>Q7&lt;0</formula>
    </cfRule>
  </conditionalFormatting>
  <conditionalFormatting sqref="Q8">
    <cfRule type="expression" dxfId="2480" priority="19">
      <formula>Q8&gt;0</formula>
    </cfRule>
    <cfRule type="expression" dxfId="2479" priority="20">
      <formula>Q8&lt;0</formula>
    </cfRule>
  </conditionalFormatting>
  <conditionalFormatting sqref="F73:F82">
    <cfRule type="expression" dxfId="2478" priority="17">
      <formula>F73&gt;0</formula>
    </cfRule>
    <cfRule type="expression" dxfId="2477" priority="18">
      <formula>F73&lt;0</formula>
    </cfRule>
  </conditionalFormatting>
  <conditionalFormatting sqref="H73:H76">
    <cfRule type="expression" dxfId="2476" priority="15">
      <formula>H73&gt;0</formula>
    </cfRule>
    <cfRule type="expression" dxfId="2475" priority="16">
      <formula>H73&lt;0</formula>
    </cfRule>
  </conditionalFormatting>
  <conditionalFormatting sqref="F69:F72">
    <cfRule type="expression" dxfId="2474" priority="13">
      <formula>F69&gt;0</formula>
    </cfRule>
    <cfRule type="expression" dxfId="2473" priority="14">
      <formula>F69&lt;0</formula>
    </cfRule>
  </conditionalFormatting>
  <conditionalFormatting sqref="H69:H72">
    <cfRule type="expression" dxfId="2472" priority="11">
      <formula>H69&gt;0</formula>
    </cfRule>
    <cfRule type="expression" dxfId="2471" priority="12">
      <formula>H69&lt;0</formula>
    </cfRule>
  </conditionalFormatting>
  <conditionalFormatting sqref="I73:I76">
    <cfRule type="expression" dxfId="2470" priority="9">
      <formula>I73&gt;0</formula>
    </cfRule>
    <cfRule type="expression" dxfId="2469" priority="10">
      <formula>I73&lt;0</formula>
    </cfRule>
  </conditionalFormatting>
  <conditionalFormatting sqref="I69:I72">
    <cfRule type="expression" dxfId="2468" priority="7">
      <formula>I69&gt;0</formula>
    </cfRule>
    <cfRule type="expression" dxfId="2467" priority="8">
      <formula>I69&lt;0</formula>
    </cfRule>
  </conditionalFormatting>
  <conditionalFormatting sqref="H77">
    <cfRule type="expression" dxfId="2466" priority="5">
      <formula>H77&gt;0</formula>
    </cfRule>
    <cfRule type="expression" dxfId="2465" priority="6">
      <formula>H77&lt;0</formula>
    </cfRule>
  </conditionalFormatting>
  <conditionalFormatting sqref="H78">
    <cfRule type="expression" dxfId="2464" priority="3">
      <formula>H78&gt;0</formula>
    </cfRule>
    <cfRule type="expression" dxfId="2463" priority="4">
      <formula>H78&lt;0</formula>
    </cfRule>
  </conditionalFormatting>
  <conditionalFormatting sqref="H79">
    <cfRule type="expression" dxfId="2462" priority="1">
      <formula>H79&gt;0</formula>
    </cfRule>
    <cfRule type="expression" dxfId="246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0" priority="29">
      <formula>N19&gt;0</formula>
    </cfRule>
    <cfRule type="expression" dxfId="245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8" priority="23">
      <formula>F22&gt;0</formula>
    </cfRule>
    <cfRule type="expression" dxfId="2457" priority="24">
      <formula>F22&lt;0</formula>
    </cfRule>
  </conditionalFormatting>
  <conditionalFormatting sqref="H22:H31">
    <cfRule type="expression" dxfId="2456" priority="21">
      <formula>H22&gt;0</formula>
    </cfRule>
    <cfRule type="expression" dxfId="2455" priority="22">
      <formula>H22&lt;0</formula>
    </cfRule>
  </conditionalFormatting>
  <conditionalFormatting sqref="I21:J31">
    <cfRule type="expression" dxfId="2454" priority="19">
      <formula>I21&gt;0</formula>
    </cfRule>
    <cfRule type="expression" dxfId="2453" priority="20">
      <formula>I21&lt;0</formula>
    </cfRule>
  </conditionalFormatting>
  <conditionalFormatting sqref="Q8">
    <cfRule type="expression" dxfId="2452" priority="11">
      <formula>Q8&gt;0</formula>
    </cfRule>
    <cfRule type="expression" dxfId="2451" priority="12">
      <formula>Q8&lt;0</formula>
    </cfRule>
  </conditionalFormatting>
  <conditionalFormatting sqref="Q7">
    <cfRule type="expression" dxfId="2450" priority="13">
      <formula>Q7&gt;0</formula>
    </cfRule>
    <cfRule type="expression" dxfId="2449" priority="14">
      <formula>Q7&lt;0</formula>
    </cfRule>
  </conditionalFormatting>
  <conditionalFormatting sqref="F56:F66">
    <cfRule type="expression" dxfId="2448" priority="9">
      <formula>F56&gt;0</formula>
    </cfRule>
    <cfRule type="expression" dxfId="2447" priority="10">
      <formula>F56&lt;0</formula>
    </cfRule>
  </conditionalFormatting>
  <conditionalFormatting sqref="H56:H66">
    <cfRule type="expression" dxfId="2446" priority="7">
      <formula>H56&gt;0</formula>
    </cfRule>
    <cfRule type="expression" dxfId="2445" priority="8">
      <formula>H56&lt;0</formula>
    </cfRule>
  </conditionalFormatting>
  <conditionalFormatting sqref="I56:I66">
    <cfRule type="expression" dxfId="2444" priority="5">
      <formula>I56&gt;0</formula>
    </cfRule>
    <cfRule type="expression" dxfId="2443" priority="6">
      <formula>I56&lt;0</formula>
    </cfRule>
  </conditionalFormatting>
  <conditionalFormatting sqref="F21">
    <cfRule type="expression" dxfId="2442" priority="3">
      <formula>F21&gt;0</formula>
    </cfRule>
    <cfRule type="expression" dxfId="2441" priority="4">
      <formula>F21&lt;0</formula>
    </cfRule>
  </conditionalFormatting>
  <conditionalFormatting sqref="H21">
    <cfRule type="expression" dxfId="2440" priority="1">
      <formula>H21&gt;0</formula>
    </cfRule>
    <cfRule type="expression" dxfId="243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55.51</v>
      </c>
      <c r="R4" s="222">
        <v>-2.7699999999999999E-2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2775.5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1957.239999999998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799.37000000000262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0.40451286099598899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2.6661862727436498E-2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13.8775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61.061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60.505900000000004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59.950800000000001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59.395699999999998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58.840600000000002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58.285499999999999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57.730400000000003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57.1753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56.620199999999997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56.065100000000001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55.51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54.954899999999995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54.399799999999999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53.844699999999996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53.289599999999993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52.734499999999997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52.179399999999994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51.624299999999998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51.069200000000002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50.514099999999999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49.958999999999996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8" priority="64">
      <formula>N23&gt;0</formula>
    </cfRule>
    <cfRule type="expression" dxfId="243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6" priority="58">
      <formula>F79&gt;0</formula>
    </cfRule>
    <cfRule type="expression" dxfId="2435" priority="59">
      <formula>F79&lt;0</formula>
    </cfRule>
  </conditionalFormatting>
  <conditionalFormatting sqref="H79:H97 H101:H118">
    <cfRule type="expression" dxfId="2434" priority="56">
      <formula>H79&gt;0</formula>
    </cfRule>
    <cfRule type="expression" dxfId="2433" priority="57">
      <formula>H79&lt;0</formula>
    </cfRule>
  </conditionalFormatting>
  <conditionalFormatting sqref="I75:I97 I100:I118">
    <cfRule type="expression" dxfId="2432" priority="54">
      <formula>I75&gt;0</formula>
    </cfRule>
    <cfRule type="expression" dxfId="2431" priority="55">
      <formula>I75&lt;0</formula>
    </cfRule>
  </conditionalFormatting>
  <conditionalFormatting sqref="Q7">
    <cfRule type="expression" dxfId="2430" priority="52">
      <formula>Q7&gt;0</formula>
    </cfRule>
    <cfRule type="expression" dxfId="2429" priority="53">
      <formula>Q7&lt;0</formula>
    </cfRule>
  </conditionalFormatting>
  <conditionalFormatting sqref="Q8">
    <cfRule type="expression" dxfId="2428" priority="50">
      <formula>Q8&gt;0</formula>
    </cfRule>
    <cfRule type="expression" dxfId="2427" priority="51">
      <formula>Q8&lt;0</formula>
    </cfRule>
  </conditionalFormatting>
  <conditionalFormatting sqref="F75:F78">
    <cfRule type="expression" dxfId="2426" priority="48">
      <formula>F75&gt;0</formula>
    </cfRule>
    <cfRule type="expression" dxfId="2425" priority="49">
      <formula>F75&lt;0</formula>
    </cfRule>
  </conditionalFormatting>
  <conditionalFormatting sqref="H75:H78">
    <cfRule type="expression" dxfId="2424" priority="46">
      <formula>H75&gt;0</formula>
    </cfRule>
    <cfRule type="expression" dxfId="2423" priority="47">
      <formula>H75&lt;0</formula>
    </cfRule>
  </conditionalFormatting>
  <conditionalFormatting sqref="F100:F114">
    <cfRule type="expression" dxfId="2422" priority="40">
      <formula>F100&gt;0</formula>
    </cfRule>
    <cfRule type="expression" dxfId="2421" priority="41">
      <formula>F100&lt;0</formula>
    </cfRule>
  </conditionalFormatting>
  <conditionalFormatting sqref="H100:H114">
    <cfRule type="expression" dxfId="2420" priority="38">
      <formula>H100&gt;0</formula>
    </cfRule>
    <cfRule type="expression" dxfId="2419" priority="39">
      <formula>H100&lt;0</formula>
    </cfRule>
  </conditionalFormatting>
  <conditionalFormatting sqref="F29:F63">
    <cfRule type="expression" dxfId="2418" priority="36">
      <formula>F29&gt;0</formula>
    </cfRule>
    <cfRule type="expression" dxfId="2417" priority="37">
      <formula>F29&lt;0</formula>
    </cfRule>
  </conditionalFormatting>
  <conditionalFormatting sqref="H29:H63">
    <cfRule type="expression" dxfId="2416" priority="34">
      <formula>H29&gt;0</formula>
    </cfRule>
    <cfRule type="expression" dxfId="2415" priority="35">
      <formula>H29&lt;0</formula>
    </cfRule>
  </conditionalFormatting>
  <conditionalFormatting sqref="J38:J68">
    <cfRule type="expression" dxfId="2414" priority="32">
      <formula>J38&gt;0</formula>
    </cfRule>
    <cfRule type="expression" dxfId="2413" priority="33">
      <formula>J38&lt;0</formula>
    </cfRule>
  </conditionalFormatting>
  <conditionalFormatting sqref="J43">
    <cfRule type="expression" dxfId="2412" priority="30">
      <formula>J43&gt;0</formula>
    </cfRule>
    <cfRule type="expression" dxfId="2411" priority="31">
      <formula>J43&lt;0</formula>
    </cfRule>
  </conditionalFormatting>
  <conditionalFormatting sqref="Q9">
    <cfRule type="expression" dxfId="2410" priority="24">
      <formula>Q9&gt;0</formula>
    </cfRule>
    <cfRule type="expression" dxfId="2409" priority="25">
      <formula>Q9&lt;0</formula>
    </cfRule>
  </conditionalFormatting>
  <conditionalFormatting sqref="R4">
    <cfRule type="expression" dxfId="2408" priority="26">
      <formula>R4&gt;0</formula>
    </cfRule>
    <cfRule type="expression" dxfId="240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6" priority="21">
      <formula>F120&gt;0</formula>
    </cfRule>
    <cfRule type="expression" dxfId="2405" priority="22">
      <formula>F120&lt;0</formula>
    </cfRule>
  </conditionalFormatting>
  <conditionalFormatting sqref="H120:H160">
    <cfRule type="expression" dxfId="2404" priority="19">
      <formula>H120&gt;0</formula>
    </cfRule>
    <cfRule type="expression" dxfId="2403" priority="20">
      <formula>H120&lt;0</formula>
    </cfRule>
  </conditionalFormatting>
  <conditionalFormatting sqref="J129:J160">
    <cfRule type="expression" dxfId="2402" priority="17">
      <formula>J129&gt;0</formula>
    </cfRule>
    <cfRule type="expression" dxfId="2401" priority="18">
      <formula>J129&lt;0</formula>
    </cfRule>
  </conditionalFormatting>
  <conditionalFormatting sqref="J134">
    <cfRule type="expression" dxfId="2400" priority="15">
      <formula>J134&gt;0</formula>
    </cfRule>
    <cfRule type="expression" dxfId="2399" priority="16">
      <formula>J134&lt;0</formula>
    </cfRule>
  </conditionalFormatting>
  <conditionalFormatting sqref="J31:J40">
    <cfRule type="expression" dxfId="2398" priority="13">
      <formula>J31&gt;0</formula>
    </cfRule>
    <cfRule type="expression" dxfId="2397" priority="14">
      <formula>J31&lt;0</formula>
    </cfRule>
  </conditionalFormatting>
  <conditionalFormatting sqref="J36:J37">
    <cfRule type="expression" dxfId="2396" priority="11">
      <formula>J36&gt;0</formula>
    </cfRule>
    <cfRule type="expression" dxfId="2395" priority="12">
      <formula>J36&lt;0</formula>
    </cfRule>
  </conditionalFormatting>
  <conditionalFormatting sqref="Q10">
    <cfRule type="expression" dxfId="2394" priority="9">
      <formula>Q10&gt;0</formula>
    </cfRule>
    <cfRule type="expression" dxfId="2393" priority="10">
      <formula>Q10&lt;0</formula>
    </cfRule>
  </conditionalFormatting>
  <conditionalFormatting sqref="K38:K55 K57:K68">
    <cfRule type="expression" dxfId="2392" priority="7">
      <formula>K38&gt;0</formula>
    </cfRule>
    <cfRule type="expression" dxfId="2391" priority="8">
      <formula>K38&lt;0</formula>
    </cfRule>
  </conditionalFormatting>
  <conditionalFormatting sqref="K43">
    <cfRule type="expression" dxfId="2390" priority="5">
      <formula>K43&gt;0</formula>
    </cfRule>
    <cfRule type="expression" dxfId="2389" priority="6">
      <formula>K43&lt;0</formula>
    </cfRule>
  </conditionalFormatting>
  <conditionalFormatting sqref="K31:K40">
    <cfRule type="expression" dxfId="2388" priority="3">
      <formula>K31&gt;0</formula>
    </cfRule>
    <cfRule type="expression" dxfId="2387" priority="4">
      <formula>K31&lt;0</formula>
    </cfRule>
  </conditionalFormatting>
  <conditionalFormatting sqref="K36:K37">
    <cfRule type="expression" dxfId="2386" priority="1">
      <formula>K36&gt;0</formula>
    </cfRule>
    <cfRule type="expression" dxfId="238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4" priority="35">
      <formula>N19&gt;0</formula>
    </cfRule>
    <cfRule type="expression" dxfId="23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2" priority="21">
      <formula>F25&gt;0</formula>
    </cfRule>
    <cfRule type="expression" dxfId="2381" priority="22">
      <formula>F25&lt;0</formula>
    </cfRule>
  </conditionalFormatting>
  <conditionalFormatting sqref="H25:H47">
    <cfRule type="expression" dxfId="2380" priority="19">
      <formula>H25&gt;0</formula>
    </cfRule>
    <cfRule type="expression" dxfId="2379" priority="20">
      <formula>H25&lt;0</formula>
    </cfRule>
  </conditionalFormatting>
  <conditionalFormatting sqref="I25:I27">
    <cfRule type="expression" dxfId="2378" priority="15">
      <formula>I25&gt;0</formula>
    </cfRule>
    <cfRule type="expression" dxfId="2377" priority="16">
      <formula>I25&lt;0</formula>
    </cfRule>
  </conditionalFormatting>
  <conditionalFormatting sqref="Q7">
    <cfRule type="expression" dxfId="2376" priority="5">
      <formula>Q7&gt;0</formula>
    </cfRule>
    <cfRule type="expression" dxfId="2375" priority="6">
      <formula>Q7&lt;0</formula>
    </cfRule>
  </conditionalFormatting>
  <conditionalFormatting sqref="Q8">
    <cfRule type="expression" dxfId="2374" priority="3">
      <formula>Q8&gt;0</formula>
    </cfRule>
    <cfRule type="expression" dxfId="23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2" priority="9">
      <formula>F36&gt;0</formula>
    </cfRule>
    <cfRule type="expression" dxfId="2371" priority="10">
      <formula>F36&lt;0</formula>
    </cfRule>
  </conditionalFormatting>
  <conditionalFormatting sqref="F25:F35">
    <cfRule type="expression" dxfId="2370" priority="7">
      <formula>F25&gt;0</formula>
    </cfRule>
    <cfRule type="expression" dxfId="2369" priority="8">
      <formula>F25&lt;0</formula>
    </cfRule>
  </conditionalFormatting>
  <conditionalFormatting sqref="H25:H35">
    <cfRule type="expression" dxfId="2368" priority="5">
      <formula>H25&gt;0</formula>
    </cfRule>
    <cfRule type="expression" dxfId="2367" priority="6">
      <formula>H25&lt;0</formula>
    </cfRule>
  </conditionalFormatting>
  <conditionalFormatting sqref="Q7">
    <cfRule type="expression" dxfId="2366" priority="3">
      <formula>Q7&gt;0</formula>
    </cfRule>
    <cfRule type="expression" dxfId="2365" priority="4">
      <formula>Q7&lt;0</formula>
    </cfRule>
  </conditionalFormatting>
  <conditionalFormatting sqref="Q8">
    <cfRule type="expression" dxfId="2364" priority="1">
      <formula>Q8&gt;0</formula>
    </cfRule>
    <cfRule type="expression" dxfId="23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2" priority="37">
      <formula>F25&gt;0</formula>
    </cfRule>
    <cfRule type="expression" dxfId="2361" priority="38">
      <formula>F25&lt;0</formula>
    </cfRule>
  </conditionalFormatting>
  <conditionalFormatting sqref="Q7">
    <cfRule type="expression" dxfId="2360" priority="35">
      <formula>Q7&gt;0</formula>
    </cfRule>
    <cfRule type="expression" dxfId="2359" priority="36">
      <formula>Q7&lt;0</formula>
    </cfRule>
  </conditionalFormatting>
  <conditionalFormatting sqref="Q8">
    <cfRule type="expression" dxfId="2358" priority="33">
      <formula>Q8&gt;0</formula>
    </cfRule>
    <cfRule type="expression" dxfId="2357" priority="34">
      <formula>Q8&lt;0</formula>
    </cfRule>
  </conditionalFormatting>
  <conditionalFormatting sqref="F44:F46">
    <cfRule type="expression" dxfId="2356" priority="31">
      <formula>F44&gt;0</formula>
    </cfRule>
    <cfRule type="expression" dxfId="2355" priority="32">
      <formula>F44&lt;0</formula>
    </cfRule>
  </conditionalFormatting>
  <conditionalFormatting sqref="H44:H46">
    <cfRule type="expression" dxfId="2354" priority="29">
      <formula>H44&gt;0</formula>
    </cfRule>
    <cfRule type="expression" dxfId="2353" priority="30">
      <formula>H44&lt;0</formula>
    </cfRule>
  </conditionalFormatting>
  <conditionalFormatting sqref="F89:F110">
    <cfRule type="expression" dxfId="2352" priority="27">
      <formula>F89&gt;0</formula>
    </cfRule>
    <cfRule type="expression" dxfId="2351" priority="28">
      <formula>F89&lt;0</formula>
    </cfRule>
  </conditionalFormatting>
  <conditionalFormatting sqref="H89:H110">
    <cfRule type="expression" dxfId="2350" priority="25">
      <formula>H89&gt;0</formula>
    </cfRule>
    <cfRule type="expression" dxfId="2349" priority="26">
      <formula>H89&lt;0</formula>
    </cfRule>
  </conditionalFormatting>
  <conditionalFormatting sqref="Q10">
    <cfRule type="expression" dxfId="2348" priority="23">
      <formula>Q10&gt;0</formula>
    </cfRule>
    <cfRule type="expression" dxfId="2347" priority="24">
      <formula>Q10&lt;0</formula>
    </cfRule>
  </conditionalFormatting>
  <conditionalFormatting sqref="J25:J38">
    <cfRule type="expression" dxfId="2346" priority="21">
      <formula>J25&gt;0</formula>
    </cfRule>
    <cfRule type="expression" dxfId="2345" priority="22">
      <formula>J25&lt;0</formula>
    </cfRule>
  </conditionalFormatting>
  <conditionalFormatting sqref="K25:K38">
    <cfRule type="expression" dxfId="2344" priority="19">
      <formula>K25&gt;0</formula>
    </cfRule>
    <cfRule type="expression" dxfId="2343" priority="20">
      <formula>K25&lt;0</formula>
    </cfRule>
  </conditionalFormatting>
  <conditionalFormatting sqref="L25:L38">
    <cfRule type="expression" dxfId="2342" priority="17">
      <formula>L25&gt;0</formula>
    </cfRule>
    <cfRule type="expression" dxfId="2341" priority="18">
      <formula>L25&lt;0</formula>
    </cfRule>
  </conditionalFormatting>
  <conditionalFormatting sqref="J40">
    <cfRule type="expression" dxfId="2340" priority="15">
      <formula>J40&gt;0</formula>
    </cfRule>
    <cfRule type="expression" dxfId="2339" priority="16">
      <formula>J40&lt;0</formula>
    </cfRule>
  </conditionalFormatting>
  <conditionalFormatting sqref="L39">
    <cfRule type="expression" dxfId="2338" priority="11">
      <formula>L39&gt;0</formula>
    </cfRule>
    <cfRule type="expression" dxfId="2337" priority="12">
      <formula>L39&lt;0</formula>
    </cfRule>
  </conditionalFormatting>
  <conditionalFormatting sqref="F39">
    <cfRule type="expression" dxfId="2336" priority="9">
      <formula>F39&gt;0</formula>
    </cfRule>
    <cfRule type="expression" dxfId="2335" priority="10">
      <formula>F39&lt;0</formula>
    </cfRule>
  </conditionalFormatting>
  <conditionalFormatting sqref="H39">
    <cfRule type="expression" dxfId="2334" priority="7">
      <formula>H39&gt;0</formula>
    </cfRule>
    <cfRule type="expression" dxfId="2333" priority="8">
      <formula>H39&lt;0</formula>
    </cfRule>
  </conditionalFormatting>
  <conditionalFormatting sqref="J41">
    <cfRule type="expression" dxfId="2332" priority="5">
      <formula>J41&gt;0</formula>
    </cfRule>
    <cfRule type="expression" dxfId="2331" priority="6">
      <formula>J41&lt;0</formula>
    </cfRule>
  </conditionalFormatting>
  <conditionalFormatting sqref="J43">
    <cfRule type="expression" dxfId="2330" priority="3">
      <formula>J43&gt;0</formula>
    </cfRule>
    <cfRule type="expression" dxfId="2329" priority="4">
      <formula>J43&lt;0</formula>
    </cfRule>
  </conditionalFormatting>
  <conditionalFormatting sqref="J44">
    <cfRule type="expression" dxfId="2328" priority="1">
      <formula>J44&gt;0</formula>
    </cfRule>
    <cfRule type="expression" dxfId="23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6" priority="31">
      <formula>F29&gt;0</formula>
    </cfRule>
    <cfRule type="expression" dxfId="2325" priority="32">
      <formula>F29&lt;0</formula>
    </cfRule>
  </conditionalFormatting>
  <conditionalFormatting sqref="F29 F31:F35">
    <cfRule type="expression" dxfId="2324" priority="33">
      <formula>F29&gt;0</formula>
    </cfRule>
    <cfRule type="expression" dxfId="2323" priority="34">
      <formula>F29&lt;0</formula>
    </cfRule>
  </conditionalFormatting>
  <conditionalFormatting sqref="H29 H31:H35">
    <cfRule type="expression" dxfId="2322" priority="29">
      <formula>H29&gt;0</formula>
    </cfRule>
    <cfRule type="expression" dxfId="2321" priority="30">
      <formula>H29&lt;0</formula>
    </cfRule>
  </conditionalFormatting>
  <conditionalFormatting sqref="F21:F28">
    <cfRule type="expression" dxfId="2320" priority="27">
      <formula>F21&gt;0</formula>
    </cfRule>
    <cfRule type="expression" dxfId="2319" priority="28">
      <formula>F21&lt;0</formula>
    </cfRule>
  </conditionalFormatting>
  <conditionalFormatting sqref="H21:H28">
    <cfRule type="expression" dxfId="2318" priority="25">
      <formula>H21&gt;0</formula>
    </cfRule>
    <cfRule type="expression" dxfId="2317" priority="26">
      <formula>H21&lt;0</formula>
    </cfRule>
  </conditionalFormatting>
  <conditionalFormatting sqref="Q8">
    <cfRule type="expression" dxfId="2316" priority="21">
      <formula>Q8&gt;0</formula>
    </cfRule>
    <cfRule type="expression" dxfId="2315" priority="22">
      <formula>Q8&lt;0</formula>
    </cfRule>
  </conditionalFormatting>
  <conditionalFormatting sqref="Q7">
    <cfRule type="expression" dxfId="2314" priority="23">
      <formula>Q7&gt;0</formula>
    </cfRule>
    <cfRule type="expression" dxfId="2313" priority="24">
      <formula>Q7&lt;0</formula>
    </cfRule>
  </conditionalFormatting>
  <conditionalFormatting sqref="F30">
    <cfRule type="expression" dxfId="2312" priority="19">
      <formula>F30&gt;0</formula>
    </cfRule>
    <cfRule type="expression" dxfId="2311" priority="20">
      <formula>F30&lt;0</formula>
    </cfRule>
  </conditionalFormatting>
  <conditionalFormatting sqref="H30">
    <cfRule type="expression" dxfId="2310" priority="17">
      <formula>H30&gt;0</formula>
    </cfRule>
    <cfRule type="expression" dxfId="2309" priority="18">
      <formula>H30&lt;0</formula>
    </cfRule>
  </conditionalFormatting>
  <conditionalFormatting sqref="F68 F70:F74">
    <cfRule type="expression" dxfId="2308" priority="13">
      <formula>F68&gt;0</formula>
    </cfRule>
    <cfRule type="expression" dxfId="2307" priority="14">
      <formula>F68&lt;0</formula>
    </cfRule>
  </conditionalFormatting>
  <conditionalFormatting sqref="F68 F70:F74">
    <cfRule type="expression" dxfId="2306" priority="15">
      <formula>F68&gt;0</formula>
    </cfRule>
    <cfRule type="expression" dxfId="2305" priority="16">
      <formula>F68&lt;0</formula>
    </cfRule>
  </conditionalFormatting>
  <conditionalFormatting sqref="H68 H70:H74">
    <cfRule type="expression" dxfId="2304" priority="11">
      <formula>H68&gt;0</formula>
    </cfRule>
    <cfRule type="expression" dxfId="2303" priority="12">
      <formula>H68&lt;0</formula>
    </cfRule>
  </conditionalFormatting>
  <conditionalFormatting sqref="F60:F67">
    <cfRule type="expression" dxfId="2302" priority="9">
      <formula>F60&gt;0</formula>
    </cfRule>
    <cfRule type="expression" dxfId="2301" priority="10">
      <formula>F60&lt;0</formula>
    </cfRule>
  </conditionalFormatting>
  <conditionalFormatting sqref="H60:H67">
    <cfRule type="expression" dxfId="2300" priority="7">
      <formula>H60&gt;0</formula>
    </cfRule>
    <cfRule type="expression" dxfId="2299" priority="8">
      <formula>H60&lt;0</formula>
    </cfRule>
  </conditionalFormatting>
  <conditionalFormatting sqref="F69">
    <cfRule type="expression" dxfId="2298" priority="5">
      <formula>F69&gt;0</formula>
    </cfRule>
    <cfRule type="expression" dxfId="2297" priority="6">
      <formula>F69&lt;0</formula>
    </cfRule>
  </conditionalFormatting>
  <conditionalFormatting sqref="H69">
    <cfRule type="expression" dxfId="2296" priority="3">
      <formula>H69&gt;0</formula>
    </cfRule>
    <cfRule type="expression" dxfId="2295" priority="4">
      <formula>H69&lt;0</formula>
    </cfRule>
  </conditionalFormatting>
  <conditionalFormatting sqref="Q10">
    <cfRule type="expression" dxfId="2294" priority="1">
      <formula>Q10&gt;0</formula>
    </cfRule>
    <cfRule type="expression" dxfId="22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2" priority="11">
      <formula>F33&gt;0</formula>
    </cfRule>
    <cfRule type="expression" dxfId="2291" priority="12">
      <formula>F33&lt;0</formula>
    </cfRule>
  </conditionalFormatting>
  <conditionalFormatting sqref="Q7">
    <cfRule type="expression" dxfId="2290" priority="9">
      <formula>Q7&gt;0</formula>
    </cfRule>
    <cfRule type="expression" dxfId="2289" priority="10">
      <formula>Q7&lt;0</formula>
    </cfRule>
  </conditionalFormatting>
  <conditionalFormatting sqref="Q8">
    <cfRule type="expression" dxfId="2288" priority="7">
      <formula>Q8&gt;0</formula>
    </cfRule>
    <cfRule type="expression" dxfId="2287" priority="8">
      <formula>Q8&lt;0</formula>
    </cfRule>
  </conditionalFormatting>
  <conditionalFormatting sqref="F25:F32">
    <cfRule type="expression" dxfId="2286" priority="5">
      <formula>F25&gt;0</formula>
    </cfRule>
    <cfRule type="expression" dxfId="2285" priority="6">
      <formula>F25&lt;0</formula>
    </cfRule>
  </conditionalFormatting>
  <conditionalFormatting sqref="H25:H32">
    <cfRule type="expression" dxfId="2284" priority="3">
      <formula>H25&gt;0</formula>
    </cfRule>
    <cfRule type="expression" dxfId="2283" priority="4">
      <formula>H25&lt;0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0" priority="75">
      <formula>F32&gt;0</formula>
    </cfRule>
    <cfRule type="expression" dxfId="2279" priority="76">
      <formula>F32&lt;0</formula>
    </cfRule>
  </conditionalFormatting>
  <conditionalFormatting sqref="Q7">
    <cfRule type="expression" dxfId="2278" priority="73">
      <formula>Q7&gt;0</formula>
    </cfRule>
    <cfRule type="expression" dxfId="2277" priority="74">
      <formula>Q7&lt;0</formula>
    </cfRule>
  </conditionalFormatting>
  <conditionalFormatting sqref="Q8">
    <cfRule type="expression" dxfId="2276" priority="71">
      <formula>Q8&gt;0</formula>
    </cfRule>
    <cfRule type="expression" dxfId="22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4" priority="63">
      <formula>M58&gt;0</formula>
    </cfRule>
    <cfRule type="expression" dxfId="2273" priority="64">
      <formula>M58&lt;0</formula>
    </cfRule>
  </conditionalFormatting>
  <conditionalFormatting sqref="Q10">
    <cfRule type="expression" dxfId="2272" priority="61">
      <formula>Q10&gt;0</formula>
    </cfRule>
    <cfRule type="expression" dxfId="2271" priority="62">
      <formula>Q10&lt;0</formula>
    </cfRule>
  </conditionalFormatting>
  <conditionalFormatting sqref="F29:F31">
    <cfRule type="expression" dxfId="2270" priority="59">
      <formula>F29&gt;0</formula>
    </cfRule>
    <cfRule type="expression" dxfId="2269" priority="60">
      <formula>F29&lt;0</formula>
    </cfRule>
  </conditionalFormatting>
  <conditionalFormatting sqref="H29:H31">
    <cfRule type="expression" dxfId="2268" priority="57">
      <formula>H29&gt;0</formula>
    </cfRule>
    <cfRule type="expression" dxfId="2267" priority="58">
      <formula>H29&lt;0</formula>
    </cfRule>
  </conditionalFormatting>
  <conditionalFormatting sqref="F83:F94">
    <cfRule type="expression" dxfId="2266" priority="55">
      <formula>F83&gt;0</formula>
    </cfRule>
    <cfRule type="expression" dxfId="2265" priority="56">
      <formula>F83&lt;0</formula>
    </cfRule>
  </conditionalFormatting>
  <conditionalFormatting sqref="H83:H94">
    <cfRule type="expression" dxfId="2264" priority="53">
      <formula>H83&gt;0</formula>
    </cfRule>
    <cfRule type="expression" dxfId="2263" priority="54">
      <formula>H83&lt;0</formula>
    </cfRule>
  </conditionalFormatting>
  <conditionalFormatting sqref="J41">
    <cfRule type="expression" dxfId="2262" priority="51">
      <formula>J41&gt;0</formula>
    </cfRule>
    <cfRule type="expression" dxfId="2261" priority="52">
      <formula>J41&lt;0</formula>
    </cfRule>
  </conditionalFormatting>
  <conditionalFormatting sqref="J39:J47">
    <cfRule type="expression" dxfId="2260" priority="49">
      <formula>J39&gt;0</formula>
    </cfRule>
    <cfRule type="expression" dxfId="2259" priority="50">
      <formula>J39&lt;0</formula>
    </cfRule>
  </conditionalFormatting>
  <conditionalFormatting sqref="F48:F51 H48:H51">
    <cfRule type="expression" dxfId="2258" priority="47">
      <formula>F48&gt;0</formula>
    </cfRule>
    <cfRule type="expression" dxfId="2257" priority="48">
      <formula>F48&lt;0</formula>
    </cfRule>
  </conditionalFormatting>
  <conditionalFormatting sqref="J48:J57">
    <cfRule type="expression" dxfId="2256" priority="45">
      <formula>J48&gt;0</formula>
    </cfRule>
    <cfRule type="expression" dxfId="2255" priority="46">
      <formula>J48&lt;0</formula>
    </cfRule>
  </conditionalFormatting>
  <conditionalFormatting sqref="K45:K52">
    <cfRule type="expression" dxfId="2254" priority="43">
      <formula>K45&gt;0</formula>
    </cfRule>
    <cfRule type="expression" dxfId="2253" priority="44">
      <formula>K45&lt;0</formula>
    </cfRule>
  </conditionalFormatting>
  <conditionalFormatting sqref="K45:K52">
    <cfRule type="expression" dxfId="2252" priority="41">
      <formula>K45&gt;0</formula>
    </cfRule>
    <cfRule type="expression" dxfId="2251" priority="42">
      <formula>K45&lt;0</formula>
    </cfRule>
  </conditionalFormatting>
  <conditionalFormatting sqref="F102:F118 H102:H118 H120:H128 F120:F128">
    <cfRule type="expression" dxfId="2250" priority="37">
      <formula>F102&gt;0</formula>
    </cfRule>
    <cfRule type="expression" dxfId="2249" priority="38">
      <formula>F102&lt;0</formula>
    </cfRule>
  </conditionalFormatting>
  <conditionalFormatting sqref="F96:F101">
    <cfRule type="expression" dxfId="2248" priority="35">
      <formula>F96&gt;0</formula>
    </cfRule>
    <cfRule type="expression" dxfId="2247" priority="36">
      <formula>F96&lt;0</formula>
    </cfRule>
  </conditionalFormatting>
  <conditionalFormatting sqref="H96:H101">
    <cfRule type="expression" dxfId="2246" priority="33">
      <formula>H96&gt;0</formula>
    </cfRule>
    <cfRule type="expression" dxfId="2245" priority="34">
      <formula>H96&lt;0</formula>
    </cfRule>
  </conditionalFormatting>
  <conditionalFormatting sqref="J112">
    <cfRule type="expression" dxfId="2244" priority="31">
      <formula>J112&gt;0</formula>
    </cfRule>
    <cfRule type="expression" dxfId="2243" priority="32">
      <formula>J112&lt;0</formula>
    </cfRule>
  </conditionalFormatting>
  <conditionalFormatting sqref="J110:J118 J120">
    <cfRule type="expression" dxfId="2242" priority="29">
      <formula>J110&gt;0</formula>
    </cfRule>
    <cfRule type="expression" dxfId="2241" priority="30">
      <formula>J110&lt;0</formula>
    </cfRule>
  </conditionalFormatting>
  <conditionalFormatting sqref="F119 H119">
    <cfRule type="expression" dxfId="2240" priority="27">
      <formula>F119&gt;0</formula>
    </cfRule>
    <cfRule type="expression" dxfId="2239" priority="28">
      <formula>F119&lt;0</formula>
    </cfRule>
  </conditionalFormatting>
  <conditionalFormatting sqref="J119">
    <cfRule type="expression" dxfId="2238" priority="25">
      <formula>J119&gt;0</formula>
    </cfRule>
    <cfRule type="expression" dxfId="2237" priority="26">
      <formula>J119&lt;0</formula>
    </cfRule>
  </conditionalFormatting>
  <conditionalFormatting sqref="K112:K123">
    <cfRule type="expression" dxfId="2236" priority="23">
      <formula>K112&gt;0</formula>
    </cfRule>
    <cfRule type="expression" dxfId="2235" priority="24">
      <formula>K112&lt;0</formula>
    </cfRule>
  </conditionalFormatting>
  <conditionalFormatting sqref="K110:K123">
    <cfRule type="expression" dxfId="2234" priority="21">
      <formula>K110&gt;0</formula>
    </cfRule>
    <cfRule type="expression" dxfId="2233" priority="22">
      <formula>K110&lt;0</formula>
    </cfRule>
  </conditionalFormatting>
  <conditionalFormatting sqref="J121">
    <cfRule type="expression" dxfId="2232" priority="19">
      <formula>J121&gt;0</formula>
    </cfRule>
    <cfRule type="expression" dxfId="2231" priority="20">
      <formula>J121&lt;0</formula>
    </cfRule>
  </conditionalFormatting>
  <conditionalFormatting sqref="F25:F28">
    <cfRule type="expression" dxfId="2230" priority="17">
      <formula>F25&gt;0</formula>
    </cfRule>
    <cfRule type="expression" dxfId="2229" priority="18">
      <formula>F25&lt;0</formula>
    </cfRule>
  </conditionalFormatting>
  <conditionalFormatting sqref="H25:H28">
    <cfRule type="expression" dxfId="2228" priority="15">
      <formula>H25&gt;0</formula>
    </cfRule>
    <cfRule type="expression" dxfId="2227" priority="16">
      <formula>H25&lt;0</formula>
    </cfRule>
  </conditionalFormatting>
  <conditionalFormatting sqref="J27:J29">
    <cfRule type="expression" dxfId="2226" priority="13">
      <formula>J27&gt;0</formula>
    </cfRule>
    <cfRule type="expression" dxfId="2225" priority="14">
      <formula>J27&lt;0</formula>
    </cfRule>
  </conditionalFormatting>
  <conditionalFormatting sqref="J30:J31">
    <cfRule type="expression" dxfId="2224" priority="11">
      <formula>J30&gt;0</formula>
    </cfRule>
    <cfRule type="expression" dxfId="2223" priority="12">
      <formula>J30&lt;0</formula>
    </cfRule>
  </conditionalFormatting>
  <conditionalFormatting sqref="J33">
    <cfRule type="expression" dxfId="2222" priority="9">
      <formula>J33&gt;0</formula>
    </cfRule>
    <cfRule type="expression" dxfId="2221" priority="10">
      <formula>J33&lt;0</formula>
    </cfRule>
  </conditionalFormatting>
  <conditionalFormatting sqref="J34">
    <cfRule type="expression" dxfId="2220" priority="7">
      <formula>J34&gt;0</formula>
    </cfRule>
    <cfRule type="expression" dxfId="2219" priority="8">
      <formula>J34&lt;0</formula>
    </cfRule>
  </conditionalFormatting>
  <conditionalFormatting sqref="J35:J43">
    <cfRule type="expression" dxfId="2218" priority="5">
      <formula>J35&gt;0</formula>
    </cfRule>
    <cfRule type="expression" dxfId="22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6" priority="1">
      <formula>Q9&gt;0</formula>
    </cfRule>
    <cfRule type="expression" dxfId="22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4" priority="15">
      <formula>F39&gt;0</formula>
    </cfRule>
    <cfRule type="expression" dxfId="2213" priority="16">
      <formula>F39&lt;0</formula>
    </cfRule>
  </conditionalFormatting>
  <conditionalFormatting sqref="Q7">
    <cfRule type="expression" dxfId="2212" priority="13">
      <formula>Q7&gt;0</formula>
    </cfRule>
    <cfRule type="expression" dxfId="2211" priority="14">
      <formula>Q7&lt;0</formula>
    </cfRule>
  </conditionalFormatting>
  <conditionalFormatting sqref="Q8">
    <cfRule type="expression" dxfId="2210" priority="11">
      <formula>Q8&gt;0</formula>
    </cfRule>
    <cfRule type="expression" dxfId="2209" priority="12">
      <formula>Q8&lt;0</formula>
    </cfRule>
  </conditionalFormatting>
  <conditionalFormatting sqref="F25:F38">
    <cfRule type="expression" dxfId="2208" priority="9">
      <formula>F25&gt;0</formula>
    </cfRule>
    <cfRule type="expression" dxfId="2207" priority="10">
      <formula>F25&lt;0</formula>
    </cfRule>
  </conditionalFormatting>
  <conditionalFormatting sqref="H25:H38">
    <cfRule type="expression" dxfId="2206" priority="7">
      <formula>H25&gt;0</formula>
    </cfRule>
    <cfRule type="expression" dxfId="2205" priority="8">
      <formula>H25&lt;0</formula>
    </cfRule>
  </conditionalFormatting>
  <conditionalFormatting sqref="M55">
    <cfRule type="expression" dxfId="2204" priority="3">
      <formula>M55&gt;0</formula>
    </cfRule>
    <cfRule type="expression" dxfId="2203" priority="4">
      <formula>M55&lt;0</formula>
    </cfRule>
  </conditionalFormatting>
  <conditionalFormatting sqref="Q10">
    <cfRule type="expression" dxfId="2202" priority="1">
      <formula>Q10&gt;0</formula>
    </cfRule>
    <cfRule type="expression" dxfId="22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0" priority="27">
      <formula>F27&gt;0</formula>
    </cfRule>
    <cfRule type="expression" dxfId="219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8" priority="15">
      <formula>Q8&gt;0</formula>
    </cfRule>
    <cfRule type="expression" dxfId="2197" priority="16">
      <formula>Q8&lt;0</formula>
    </cfRule>
  </conditionalFormatting>
  <conditionalFormatting sqref="Q7">
    <cfRule type="expression" dxfId="2196" priority="17">
      <formula>Q7&gt;0</formula>
    </cfRule>
    <cfRule type="expression" dxfId="2195" priority="18">
      <formula>Q7&lt;0</formula>
    </cfRule>
  </conditionalFormatting>
  <conditionalFormatting sqref="F37:F38">
    <cfRule type="expression" dxfId="2194" priority="13">
      <formula>F37&gt;0</formula>
    </cfRule>
    <cfRule type="expression" dxfId="2193" priority="14">
      <formula>F37&lt;0</formula>
    </cfRule>
  </conditionalFormatting>
  <conditionalFormatting sqref="H37:H38">
    <cfRule type="expression" dxfId="2192" priority="11">
      <formula>H37&gt;0</formula>
    </cfRule>
    <cfRule type="expression" dxfId="2191" priority="12">
      <formula>H37&lt;0</formula>
    </cfRule>
  </conditionalFormatting>
  <conditionalFormatting sqref="F23:F26 H23:H26">
    <cfRule type="expression" dxfId="2190" priority="9">
      <formula>F23&gt;0</formula>
    </cfRule>
    <cfRule type="expression" dxfId="2189" priority="10">
      <formula>F23&lt;0</formula>
    </cfRule>
  </conditionalFormatting>
  <conditionalFormatting sqref="Q10">
    <cfRule type="expression" dxfId="2188" priority="3">
      <formula>Q10&gt;0</formula>
    </cfRule>
    <cfRule type="expression" dxfId="2187" priority="4">
      <formula>Q10&lt;0</formula>
    </cfRule>
  </conditionalFormatting>
  <conditionalFormatting sqref="F22 H22">
    <cfRule type="expression" dxfId="2186" priority="1">
      <formula>F22&gt;0</formula>
    </cfRule>
    <cfRule type="expression" dxfId="2185" priority="2">
      <formula>F22&lt;0</formula>
    </cfRule>
  </conditionalFormatting>
  <conditionalFormatting sqref="M41">
    <cfRule type="expression" dxfId="2184" priority="5">
      <formula>M41&gt;0</formula>
    </cfRule>
    <cfRule type="expression" dxfId="21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2" priority="29">
      <formula>F25&gt;0</formula>
    </cfRule>
    <cfRule type="expression" dxfId="2181" priority="30">
      <formula>F25&lt;0</formula>
    </cfRule>
  </conditionalFormatting>
  <conditionalFormatting sqref="Q7">
    <cfRule type="expression" dxfId="2180" priority="27">
      <formula>Q7&gt;0</formula>
    </cfRule>
    <cfRule type="expression" dxfId="2179" priority="28">
      <formula>Q7&lt;0</formula>
    </cfRule>
  </conditionalFormatting>
  <conditionalFormatting sqref="Q8">
    <cfRule type="expression" dxfId="2178" priority="25">
      <formula>Q8&gt;0</formula>
    </cfRule>
    <cfRule type="expression" dxfId="2177" priority="26">
      <formula>Q8&lt;0</formula>
    </cfRule>
  </conditionalFormatting>
  <conditionalFormatting sqref="Q10">
    <cfRule type="expression" dxfId="2176" priority="13">
      <formula>Q10&gt;0</formula>
    </cfRule>
    <cfRule type="expression" dxfId="2175" priority="14">
      <formula>Q10&lt;0</formula>
    </cfRule>
  </conditionalFormatting>
  <conditionalFormatting sqref="M46">
    <cfRule type="expression" dxfId="2174" priority="11">
      <formula>M46&gt;0</formula>
    </cfRule>
    <cfRule type="expression" dxfId="2173" priority="12">
      <formula>M46&lt;0</formula>
    </cfRule>
  </conditionalFormatting>
  <conditionalFormatting sqref="F80:F88 H80:H88">
    <cfRule type="expression" dxfId="2172" priority="9">
      <formula>F80&gt;0</formula>
    </cfRule>
    <cfRule type="expression" dxfId="2171" priority="10">
      <formula>F80&lt;0</formula>
    </cfRule>
  </conditionalFormatting>
  <conditionalFormatting sqref="F75:F79">
    <cfRule type="expression" dxfId="2170" priority="7">
      <formula>F75&gt;0</formula>
    </cfRule>
    <cfRule type="expression" dxfId="2169" priority="8">
      <formula>F75&lt;0</formula>
    </cfRule>
  </conditionalFormatting>
  <conditionalFormatting sqref="H75:H79">
    <cfRule type="expression" dxfId="2168" priority="5">
      <formula>H75&gt;0</formula>
    </cfRule>
    <cfRule type="expression" dxfId="2167" priority="6">
      <formula>H75&lt;0</formula>
    </cfRule>
  </conditionalFormatting>
  <conditionalFormatting sqref="F71:F74">
    <cfRule type="expression" dxfId="2166" priority="3">
      <formula>F71&gt;0</formula>
    </cfRule>
    <cfRule type="expression" dxfId="2165" priority="4">
      <formula>F71&lt;0</formula>
    </cfRule>
  </conditionalFormatting>
  <conditionalFormatting sqref="H71:H74">
    <cfRule type="expression" dxfId="2164" priority="1">
      <formula>H71&gt;0</formula>
    </cfRule>
    <cfRule type="expression" dxfId="21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2" priority="21">
      <formula>F47&gt;0</formula>
    </cfRule>
    <cfRule type="expression" dxfId="2161" priority="22">
      <formula>F47&lt;0</formula>
    </cfRule>
  </conditionalFormatting>
  <conditionalFormatting sqref="Q7">
    <cfRule type="expression" dxfId="2160" priority="19">
      <formula>Q7&gt;0</formula>
    </cfRule>
    <cfRule type="expression" dxfId="2159" priority="20">
      <formula>Q7&lt;0</formula>
    </cfRule>
  </conditionalFormatting>
  <conditionalFormatting sqref="Q8">
    <cfRule type="expression" dxfId="2158" priority="17">
      <formula>Q8&gt;0</formula>
    </cfRule>
    <cfRule type="expression" dxfId="2157" priority="18">
      <formula>Q8&lt;0</formula>
    </cfRule>
  </conditionalFormatting>
  <conditionalFormatting sqref="F25:F46">
    <cfRule type="expression" dxfId="2156" priority="15">
      <formula>F25&gt;0</formula>
    </cfRule>
    <cfRule type="expression" dxfId="2155" priority="16">
      <formula>F25&lt;0</formula>
    </cfRule>
  </conditionalFormatting>
  <conditionalFormatting sqref="H25:H46">
    <cfRule type="expression" dxfId="2154" priority="13">
      <formula>H25&gt;0</formula>
    </cfRule>
    <cfRule type="expression" dxfId="2153" priority="14">
      <formula>H25&lt;0</formula>
    </cfRule>
  </conditionalFormatting>
  <conditionalFormatting sqref="F89:F110">
    <cfRule type="expression" dxfId="2152" priority="11">
      <formula>F89&gt;0</formula>
    </cfRule>
    <cfRule type="expression" dxfId="2151" priority="12">
      <formula>F89&lt;0</formula>
    </cfRule>
  </conditionalFormatting>
  <conditionalFormatting sqref="H89:H110">
    <cfRule type="expression" dxfId="2150" priority="9">
      <formula>H89&gt;0</formula>
    </cfRule>
    <cfRule type="expression" dxfId="2149" priority="10">
      <formula>H89&lt;0</formula>
    </cfRule>
  </conditionalFormatting>
  <conditionalFormatting sqref="Q10">
    <cfRule type="expression" dxfId="2148" priority="7">
      <formula>Q10&gt;0</formula>
    </cfRule>
    <cfRule type="expression" dxfId="2147" priority="8">
      <formula>Q10&lt;0</formula>
    </cfRule>
  </conditionalFormatting>
  <conditionalFormatting sqref="J25:J38">
    <cfRule type="expression" dxfId="2146" priority="5">
      <formula>J25&gt;0</formula>
    </cfRule>
    <cfRule type="expression" dxfId="2145" priority="6">
      <formula>J25&lt;0</formula>
    </cfRule>
  </conditionalFormatting>
  <conditionalFormatting sqref="K25:K38">
    <cfRule type="expression" dxfId="2144" priority="3">
      <formula>K25&gt;0</formula>
    </cfRule>
    <cfRule type="expression" dxfId="2143" priority="4">
      <formula>K25&lt;0</formula>
    </cfRule>
  </conditionalFormatting>
  <conditionalFormatting sqref="L25:L38">
    <cfRule type="expression" dxfId="2142" priority="1">
      <formula>L25&gt;0</formula>
    </cfRule>
    <cfRule type="expression" dxfId="21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0" priority="23">
      <formula>F34&gt;0</formula>
    </cfRule>
    <cfRule type="expression" dxfId="2139" priority="24">
      <formula>F34&lt;0</formula>
    </cfRule>
  </conditionalFormatting>
  <conditionalFormatting sqref="Q7">
    <cfRule type="expression" dxfId="2138" priority="21">
      <formula>Q7&gt;0</formula>
    </cfRule>
    <cfRule type="expression" dxfId="2137" priority="22">
      <formula>Q7&lt;0</formula>
    </cfRule>
  </conditionalFormatting>
  <conditionalFormatting sqref="Q8">
    <cfRule type="expression" dxfId="2136" priority="19">
      <formula>Q8&gt;0</formula>
    </cfRule>
    <cfRule type="expression" dxfId="2135" priority="20">
      <formula>Q8&lt;0</formula>
    </cfRule>
  </conditionalFormatting>
  <conditionalFormatting sqref="F25:F33">
    <cfRule type="expression" dxfId="2134" priority="17">
      <formula>F25&gt;0</formula>
    </cfRule>
    <cfRule type="expression" dxfId="2133" priority="18">
      <formula>F25&lt;0</formula>
    </cfRule>
  </conditionalFormatting>
  <conditionalFormatting sqref="H25:H33">
    <cfRule type="expression" dxfId="2132" priority="15">
      <formula>H25&gt;0</formula>
    </cfRule>
    <cfRule type="expression" dxfId="2131" priority="16">
      <formula>H25&lt;0</formula>
    </cfRule>
  </conditionalFormatting>
  <conditionalFormatting sqref="M46">
    <cfRule type="expression" dxfId="2130" priority="13">
      <formula>M46&gt;0</formula>
    </cfRule>
    <cfRule type="expression" dxfId="2129" priority="14">
      <formula>M46&lt;0</formula>
    </cfRule>
  </conditionalFormatting>
  <conditionalFormatting sqref="F79:F87 H79:H87">
    <cfRule type="expression" dxfId="2128" priority="11">
      <formula>F79&gt;0</formula>
    </cfRule>
    <cfRule type="expression" dxfId="2127" priority="12">
      <formula>F79&lt;0</formula>
    </cfRule>
  </conditionalFormatting>
  <conditionalFormatting sqref="F70:F78">
    <cfRule type="expression" dxfId="2126" priority="9">
      <formula>F70&gt;0</formula>
    </cfRule>
    <cfRule type="expression" dxfId="2125" priority="10">
      <formula>F70&lt;0</formula>
    </cfRule>
  </conditionalFormatting>
  <conditionalFormatting sqref="H70:H78">
    <cfRule type="expression" dxfId="2124" priority="7">
      <formula>H70&gt;0</formula>
    </cfRule>
    <cfRule type="expression" dxfId="2123" priority="8">
      <formula>H70&lt;0</formula>
    </cfRule>
  </conditionalFormatting>
  <conditionalFormatting sqref="J27:K27 J30:K30 J33:K33 J36:K36 J39:K39 J42:K42">
    <cfRule type="expression" dxfId="2122" priority="5">
      <formula>J27&gt;0</formula>
    </cfRule>
    <cfRule type="expression" dxfId="2121" priority="6">
      <formula>J27&lt;0</formula>
    </cfRule>
  </conditionalFormatting>
  <conditionalFormatting sqref="J28:K29 J31:K32 J34:K35 J37:K38 J40:K41">
    <cfRule type="expression" dxfId="2120" priority="3">
      <formula>J28&gt;0</formula>
    </cfRule>
    <cfRule type="expression" dxfId="2119" priority="4">
      <formula>J28&lt;0</formula>
    </cfRule>
  </conditionalFormatting>
  <conditionalFormatting sqref="L27:L42">
    <cfRule type="expression" dxfId="2118" priority="1">
      <formula>L27&gt;0</formula>
    </cfRule>
    <cfRule type="expression" dxfId="211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6" priority="9">
      <formula>F57&gt;0</formula>
    </cfRule>
    <cfRule type="expression" dxfId="2115" priority="10">
      <formula>F57&lt;0</formula>
    </cfRule>
  </conditionalFormatting>
  <conditionalFormatting sqref="Q7">
    <cfRule type="expression" dxfId="2114" priority="7">
      <formula>Q7&gt;0</formula>
    </cfRule>
    <cfRule type="expression" dxfId="2113" priority="8">
      <formula>Q7&lt;0</formula>
    </cfRule>
  </conditionalFormatting>
  <conditionalFormatting sqref="Q8">
    <cfRule type="expression" dxfId="2112" priority="5">
      <formula>Q8&gt;0</formula>
    </cfRule>
    <cfRule type="expression" dxfId="2111" priority="6">
      <formula>Q8&lt;0</formula>
    </cfRule>
  </conditionalFormatting>
  <conditionalFormatting sqref="F25:F56">
    <cfRule type="expression" dxfId="2110" priority="3">
      <formula>F25&gt;0</formula>
    </cfRule>
    <cfRule type="expression" dxfId="2109" priority="4">
      <formula>F25&lt;0</formula>
    </cfRule>
  </conditionalFormatting>
  <conditionalFormatting sqref="H25:H56">
    <cfRule type="expression" dxfId="2108" priority="1">
      <formula>H25&gt;0</formula>
    </cfRule>
    <cfRule type="expression" dxfId="210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6" priority="15">
      <formula>F57&gt;0</formula>
    </cfRule>
    <cfRule type="expression" dxfId="2105" priority="16">
      <formula>F57&lt;0</formula>
    </cfRule>
  </conditionalFormatting>
  <conditionalFormatting sqref="Q7">
    <cfRule type="expression" dxfId="2104" priority="13">
      <formula>Q7&gt;0</formula>
    </cfRule>
    <cfRule type="expression" dxfId="2103" priority="14">
      <formula>Q7&lt;0</formula>
    </cfRule>
  </conditionalFormatting>
  <conditionalFormatting sqref="Q8">
    <cfRule type="expression" dxfId="2102" priority="11">
      <formula>Q8&gt;0</formula>
    </cfRule>
    <cfRule type="expression" dxfId="2101" priority="12">
      <formula>Q8&lt;0</formula>
    </cfRule>
  </conditionalFormatting>
  <conditionalFormatting sqref="F25:F56">
    <cfRule type="expression" dxfId="2100" priority="9">
      <formula>F25&gt;0</formula>
    </cfRule>
    <cfRule type="expression" dxfId="2099" priority="10">
      <formula>F25&lt;0</formula>
    </cfRule>
  </conditionalFormatting>
  <conditionalFormatting sqref="H25:H56">
    <cfRule type="expression" dxfId="2098" priority="7">
      <formula>H25&gt;0</formula>
    </cfRule>
    <cfRule type="expression" dxfId="2097" priority="8">
      <formula>H25&lt;0</formula>
    </cfRule>
  </conditionalFormatting>
  <conditionalFormatting sqref="M58">
    <cfRule type="expression" dxfId="2096" priority="5">
      <formula>M58&gt;0</formula>
    </cfRule>
    <cfRule type="expression" dxfId="2095" priority="6">
      <formula>M58&lt;0</formula>
    </cfRule>
  </conditionalFormatting>
  <conditionalFormatting sqref="F84:F115">
    <cfRule type="expression" dxfId="2094" priority="3">
      <formula>F84&gt;0</formula>
    </cfRule>
    <cfRule type="expression" dxfId="2093" priority="4">
      <formula>F84&lt;0</formula>
    </cfRule>
  </conditionalFormatting>
  <conditionalFormatting sqref="H84:H115">
    <cfRule type="expression" dxfId="2092" priority="1">
      <formula>H84&gt;0</formula>
    </cfRule>
    <cfRule type="expression" dxfId="209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0" priority="21">
      <formula>F47&gt;0</formula>
    </cfRule>
    <cfRule type="expression" dxfId="2089" priority="22">
      <formula>F47&lt;0</formula>
    </cfRule>
  </conditionalFormatting>
  <conditionalFormatting sqref="Q7">
    <cfRule type="expression" dxfId="2088" priority="19">
      <formula>Q7&gt;0</formula>
    </cfRule>
    <cfRule type="expression" dxfId="2087" priority="20">
      <formula>Q7&lt;0</formula>
    </cfRule>
  </conditionalFormatting>
  <conditionalFormatting sqref="Q8">
    <cfRule type="expression" dxfId="2086" priority="17">
      <formula>Q8&gt;0</formula>
    </cfRule>
    <cfRule type="expression" dxfId="2085" priority="18">
      <formula>Q8&lt;0</formula>
    </cfRule>
  </conditionalFormatting>
  <conditionalFormatting sqref="F25:F46">
    <cfRule type="expression" dxfId="2084" priority="15">
      <formula>F25&gt;0</formula>
    </cfRule>
    <cfRule type="expression" dxfId="2083" priority="16">
      <formula>F25&lt;0</formula>
    </cfRule>
  </conditionalFormatting>
  <conditionalFormatting sqref="H25:H46">
    <cfRule type="expression" dxfId="2082" priority="13">
      <formula>H25&gt;0</formula>
    </cfRule>
    <cfRule type="expression" dxfId="2081" priority="14">
      <formula>H25&lt;0</formula>
    </cfRule>
  </conditionalFormatting>
  <conditionalFormatting sqref="F89:F110">
    <cfRule type="expression" dxfId="2080" priority="11">
      <formula>F89&gt;0</formula>
    </cfRule>
    <cfRule type="expression" dxfId="2079" priority="12">
      <formula>F89&lt;0</formula>
    </cfRule>
  </conditionalFormatting>
  <conditionalFormatting sqref="H89:H110">
    <cfRule type="expression" dxfId="2078" priority="9">
      <formula>H89&gt;0</formula>
    </cfRule>
    <cfRule type="expression" dxfId="2077" priority="10">
      <formula>H89&lt;0</formula>
    </cfRule>
  </conditionalFormatting>
  <conditionalFormatting sqref="Q10">
    <cfRule type="expression" dxfId="2076" priority="7">
      <formula>Q10&gt;0</formula>
    </cfRule>
    <cfRule type="expression" dxfId="2075" priority="8">
      <formula>Q10&lt;0</formula>
    </cfRule>
  </conditionalFormatting>
  <conditionalFormatting sqref="J25:J38">
    <cfRule type="expression" dxfId="2074" priority="5">
      <formula>J25&gt;0</formula>
    </cfRule>
    <cfRule type="expression" dxfId="2073" priority="6">
      <formula>J25&lt;0</formula>
    </cfRule>
  </conditionalFormatting>
  <conditionalFormatting sqref="K25:K38">
    <cfRule type="expression" dxfId="2072" priority="3">
      <formula>K25&gt;0</formula>
    </cfRule>
    <cfRule type="expression" dxfId="2071" priority="4">
      <formula>K25&lt;0</formula>
    </cfRule>
  </conditionalFormatting>
  <conditionalFormatting sqref="L25:L38">
    <cfRule type="expression" dxfId="2070" priority="1">
      <formula>L25&gt;0</formula>
    </cfRule>
    <cfRule type="expression" dxfId="20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1700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6.1518647058823088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21.119900000000001</v>
      </c>
      <c r="R4" s="475">
        <v>-1.6299999999999999E-2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35903.83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10458.169999999925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40061.231000001702</v>
      </c>
      <c r="R7">
        <v>700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25445.660000000076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2.4330891542210784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9.4697418074896188E-3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33.523650793650795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25.766278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25.555078999999999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25.343880000000002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25.132681000000002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24.921482000000001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24.710283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24.499084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24.287884999999999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24.076685999999999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23.865486999999998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23.654288000000005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23.443089000000004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23.231890000000003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23.020691000000003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22.809492000000002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22.598293000000002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22.387094000000001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22.175895000000001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21.964696000000004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21.753497000000003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21.542298000000002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21.331099000000002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21.119900000000001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20.908701000000001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20.697502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20.486302999999999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20.275103999999999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20.063905000000002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19.852706000000001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19.641507000000001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19.430308000000004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19.219109000000003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19.007910000000003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18.796711000000002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18.585512000000001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18.374313000000001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18.163114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17.951915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22600</v>
      </c>
      <c r="I90" s="79"/>
      <c r="J90" s="18"/>
      <c r="K90" s="18">
        <f>SUM(K2:K89)</f>
        <v>369239.13000000006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22600</v>
      </c>
      <c r="D91" s="343"/>
      <c r="E91" s="343"/>
      <c r="F91" s="344">
        <f>SumByColor($A$91, F2:F89)</f>
        <v>348445</v>
      </c>
      <c r="G91" s="343"/>
      <c r="H91" s="343">
        <f>SumByColor($A$91, H2:H89)</f>
        <v>22600</v>
      </c>
      <c r="I91" s="343"/>
      <c r="J91" s="344"/>
      <c r="K91" s="344">
        <f>SumByColor($A$91, K2:K89)</f>
        <v>369246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" si="135">C225*(E225-D225)</f>
        <v>26040.769999999997</v>
      </c>
      <c r="G225" s="39">
        <f t="shared" ref="G225" si="136">D225*C225</f>
        <v>10458.230000000001</v>
      </c>
      <c r="H225" s="222">
        <f t="shared" ref="H225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1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1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8" priority="141">
      <formula>F103&gt;0</formula>
    </cfRule>
    <cfRule type="expression" dxfId="2067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6" priority="134">
      <formula>F239&gt;0</formula>
    </cfRule>
    <cfRule type="expression" dxfId="2065" priority="135">
      <formula>F239&lt;0</formula>
    </cfRule>
  </conditionalFormatting>
  <conditionalFormatting sqref="H239:H245">
    <cfRule type="expression" dxfId="2064" priority="130">
      <formula>H239&gt;0</formula>
    </cfRule>
    <cfRule type="expression" dxfId="2063" priority="131">
      <formula>H239&lt;0</formula>
    </cfRule>
  </conditionalFormatting>
  <conditionalFormatting sqref="Q8">
    <cfRule type="expression" dxfId="2062" priority="116">
      <formula>Q8&gt;0</formula>
    </cfRule>
    <cfRule type="expression" dxfId="2061" priority="117">
      <formula>Q8&lt;0</formula>
    </cfRule>
  </conditionalFormatting>
  <conditionalFormatting sqref="Q7">
    <cfRule type="expression" dxfId="2060" priority="118">
      <formula>Q7&gt;0</formula>
    </cfRule>
    <cfRule type="expression" dxfId="2059" priority="119">
      <formula>Q7&lt;0</formula>
    </cfRule>
  </conditionalFormatting>
  <conditionalFormatting sqref="F347:F353">
    <cfRule type="expression" dxfId="2058" priority="90">
      <formula>F347&gt;0</formula>
    </cfRule>
    <cfRule type="expression" dxfId="2057" priority="91">
      <formula>F347&lt;0</formula>
    </cfRule>
  </conditionalFormatting>
  <conditionalFormatting sqref="F272:F290 H272:H290">
    <cfRule type="expression" dxfId="2056" priority="112">
      <formula>F272&gt;0</formula>
    </cfRule>
    <cfRule type="expression" dxfId="2055" priority="113">
      <formula>F272&lt;0</formula>
    </cfRule>
  </conditionalFormatting>
  <conditionalFormatting sqref="F265:F271">
    <cfRule type="expression" dxfId="2054" priority="110">
      <formula>F265&gt;0</formula>
    </cfRule>
    <cfRule type="expression" dxfId="2053" priority="111">
      <formula>F265&lt;0</formula>
    </cfRule>
  </conditionalFormatting>
  <conditionalFormatting sqref="H265:H271">
    <cfRule type="expression" dxfId="2052" priority="108">
      <formula>H265&gt;0</formula>
    </cfRule>
    <cfRule type="expression" dxfId="2051" priority="109">
      <formula>H265&lt;0</formula>
    </cfRule>
  </conditionalFormatting>
  <conditionalFormatting sqref="F298:F316 H298:H316">
    <cfRule type="expression" dxfId="2050" priority="106">
      <formula>F298&gt;0</formula>
    </cfRule>
    <cfRule type="expression" dxfId="2049" priority="107">
      <formula>F298&lt;0</formula>
    </cfRule>
  </conditionalFormatting>
  <conditionalFormatting sqref="F291:F297">
    <cfRule type="expression" dxfId="2048" priority="104">
      <formula>F291&gt;0</formula>
    </cfRule>
    <cfRule type="expression" dxfId="2047" priority="105">
      <formula>F291&lt;0</formula>
    </cfRule>
  </conditionalFormatting>
  <conditionalFormatting sqref="H291:H297">
    <cfRule type="expression" dxfId="2046" priority="102">
      <formula>H291&gt;0</formula>
    </cfRule>
    <cfRule type="expression" dxfId="2045" priority="103">
      <formula>H291&lt;0</formula>
    </cfRule>
  </conditionalFormatting>
  <conditionalFormatting sqref="F324:F341 H324:H341">
    <cfRule type="expression" dxfId="2044" priority="100">
      <formula>F324&gt;0</formula>
    </cfRule>
    <cfRule type="expression" dxfId="2043" priority="101">
      <formula>F324&lt;0</formula>
    </cfRule>
  </conditionalFormatting>
  <conditionalFormatting sqref="F317:F323">
    <cfRule type="expression" dxfId="2042" priority="98">
      <formula>F317&gt;0</formula>
    </cfRule>
    <cfRule type="expression" dxfId="2041" priority="99">
      <formula>F317&lt;0</formula>
    </cfRule>
  </conditionalFormatting>
  <conditionalFormatting sqref="H317:H323">
    <cfRule type="expression" dxfId="2040" priority="96">
      <formula>H317&gt;0</formula>
    </cfRule>
    <cfRule type="expression" dxfId="2039" priority="97">
      <formula>H317&lt;0</formula>
    </cfRule>
  </conditionalFormatting>
  <conditionalFormatting sqref="F342:F346 H342:H346">
    <cfRule type="expression" dxfId="2038" priority="94">
      <formula>F342&gt;0</formula>
    </cfRule>
    <cfRule type="expression" dxfId="2037" priority="95">
      <formula>F342&lt;0</formula>
    </cfRule>
  </conditionalFormatting>
  <conditionalFormatting sqref="F354:F369 H354:H369">
    <cfRule type="expression" dxfId="2036" priority="92">
      <formula>F354&gt;0</formula>
    </cfRule>
    <cfRule type="expression" dxfId="2035" priority="93">
      <formula>F354&lt;0</formula>
    </cfRule>
  </conditionalFormatting>
  <conditionalFormatting sqref="H347:H353">
    <cfRule type="expression" dxfId="2034" priority="88">
      <formula>H347&gt;0</formula>
    </cfRule>
    <cfRule type="expression" dxfId="2033" priority="89">
      <formula>H347&lt;0</formula>
    </cfRule>
  </conditionalFormatting>
  <conditionalFormatting sqref="F370 H370">
    <cfRule type="expression" dxfId="2032" priority="86">
      <formula>F370&gt;0</formula>
    </cfRule>
    <cfRule type="expression" dxfId="2031" priority="87">
      <formula>F370&lt;0</formula>
    </cfRule>
  </conditionalFormatting>
  <conditionalFormatting sqref="F371:F375 H371:H375">
    <cfRule type="expression" dxfId="2030" priority="84">
      <formula>F371&gt;0</formula>
    </cfRule>
    <cfRule type="expression" dxfId="2029" priority="85">
      <formula>F371&lt;0</formula>
    </cfRule>
  </conditionalFormatting>
  <conditionalFormatting sqref="F383:F398 H383:H398">
    <cfRule type="expression" dxfId="2028" priority="82">
      <formula>F383&gt;0</formula>
    </cfRule>
    <cfRule type="expression" dxfId="2027" priority="83">
      <formula>F383&lt;0</formula>
    </cfRule>
  </conditionalFormatting>
  <conditionalFormatting sqref="F376:F382">
    <cfRule type="expression" dxfId="2026" priority="80">
      <formula>F376&gt;0</formula>
    </cfRule>
    <cfRule type="expression" dxfId="2025" priority="81">
      <formula>F376&lt;0</formula>
    </cfRule>
  </conditionalFormatting>
  <conditionalFormatting sqref="H376:H382">
    <cfRule type="expression" dxfId="2024" priority="78">
      <formula>H376&gt;0</formula>
    </cfRule>
    <cfRule type="expression" dxfId="2023" priority="79">
      <formula>H376&lt;0</formula>
    </cfRule>
  </conditionalFormatting>
  <conditionalFormatting sqref="F400:F405 H400:H405">
    <cfRule type="expression" dxfId="2022" priority="76">
      <formula>F400&gt;0</formula>
    </cfRule>
    <cfRule type="expression" dxfId="2021" priority="77">
      <formula>F400&lt;0</formula>
    </cfRule>
  </conditionalFormatting>
  <conditionalFormatting sqref="F406 H406">
    <cfRule type="expression" dxfId="2020" priority="74">
      <formula>F406&gt;0</formula>
    </cfRule>
    <cfRule type="expression" dxfId="2019" priority="75">
      <formula>F406&lt;0</formula>
    </cfRule>
  </conditionalFormatting>
  <conditionalFormatting sqref="F407:F411 H407:H411">
    <cfRule type="expression" dxfId="2018" priority="72">
      <formula>F407&gt;0</formula>
    </cfRule>
    <cfRule type="expression" dxfId="2017" priority="73">
      <formula>F407&lt;0</formula>
    </cfRule>
  </conditionalFormatting>
  <conditionalFormatting sqref="F419:F434 H419:H434">
    <cfRule type="expression" dxfId="2016" priority="70">
      <formula>F419&gt;0</formula>
    </cfRule>
    <cfRule type="expression" dxfId="2015" priority="71">
      <formula>F419&lt;0</formula>
    </cfRule>
  </conditionalFormatting>
  <conditionalFormatting sqref="F412:F418">
    <cfRule type="expression" dxfId="2014" priority="68">
      <formula>F412&gt;0</formula>
    </cfRule>
    <cfRule type="expression" dxfId="2013" priority="69">
      <formula>F412&lt;0</formula>
    </cfRule>
  </conditionalFormatting>
  <conditionalFormatting sqref="H412:H418">
    <cfRule type="expression" dxfId="2012" priority="66">
      <formula>H412&gt;0</formula>
    </cfRule>
    <cfRule type="expression" dxfId="2011" priority="67">
      <formula>H412&lt;0</formula>
    </cfRule>
  </conditionalFormatting>
  <conditionalFormatting sqref="F435:F440 H435:H440">
    <cfRule type="expression" dxfId="2010" priority="64">
      <formula>F435&gt;0</formula>
    </cfRule>
    <cfRule type="expression" dxfId="2009" priority="65">
      <formula>F435&lt;0</formula>
    </cfRule>
  </conditionalFormatting>
  <conditionalFormatting sqref="F441 H441">
    <cfRule type="expression" dxfId="2008" priority="62">
      <formula>F441&gt;0</formula>
    </cfRule>
    <cfRule type="expression" dxfId="2007" priority="63">
      <formula>F441&lt;0</formula>
    </cfRule>
  </conditionalFormatting>
  <conditionalFormatting sqref="F442:F446 H442:H446">
    <cfRule type="expression" dxfId="2006" priority="60">
      <formula>F442&gt;0</formula>
    </cfRule>
    <cfRule type="expression" dxfId="2005" priority="61">
      <formula>F442&lt;0</formula>
    </cfRule>
  </conditionalFormatting>
  <conditionalFormatting sqref="F454:F469 H454:H469">
    <cfRule type="expression" dxfId="2004" priority="58">
      <formula>F454&gt;0</formula>
    </cfRule>
    <cfRule type="expression" dxfId="2003" priority="59">
      <formula>F454&lt;0</formula>
    </cfRule>
  </conditionalFormatting>
  <conditionalFormatting sqref="F447:F453">
    <cfRule type="expression" dxfId="2002" priority="56">
      <formula>F447&gt;0</formula>
    </cfRule>
    <cfRule type="expression" dxfId="2001" priority="57">
      <formula>F447&lt;0</formula>
    </cfRule>
  </conditionalFormatting>
  <conditionalFormatting sqref="H447:H453">
    <cfRule type="expression" dxfId="2000" priority="54">
      <formula>H447&gt;0</formula>
    </cfRule>
    <cfRule type="expression" dxfId="1999" priority="55">
      <formula>H447&lt;0</formula>
    </cfRule>
  </conditionalFormatting>
  <conditionalFormatting sqref="M498">
    <cfRule type="expression" dxfId="1998" priority="52">
      <formula>M498&gt;0</formula>
    </cfRule>
    <cfRule type="expression" dxfId="1997" priority="53">
      <formula>M498&lt;0</formula>
    </cfRule>
  </conditionalFormatting>
  <conditionalFormatting sqref="F101:F112">
    <cfRule type="expression" dxfId="1996" priority="48">
      <formula>F101&gt;0</formula>
    </cfRule>
    <cfRule type="expression" dxfId="1995" priority="49">
      <formula>F101&lt;0</formula>
    </cfRule>
  </conditionalFormatting>
  <conditionalFormatting sqref="H101:H112">
    <cfRule type="expression" dxfId="1994" priority="46">
      <formula>H101&gt;0</formula>
    </cfRule>
    <cfRule type="expression" dxfId="1993" priority="47">
      <formula>H101&lt;0</formula>
    </cfRule>
  </conditionalFormatting>
  <conditionalFormatting sqref="F95:F100 H95:H100">
    <cfRule type="expression" dxfId="1992" priority="44">
      <formula>F95&gt;0</formula>
    </cfRule>
    <cfRule type="expression" dxfId="1991" priority="45">
      <formula>F95&lt;0</formula>
    </cfRule>
  </conditionalFormatting>
  <conditionalFormatting sqref="J97:K97">
    <cfRule type="expression" dxfId="1990" priority="42">
      <formula>J97&gt;0</formula>
    </cfRule>
    <cfRule type="expression" dxfId="1989" priority="43">
      <formula>J97&lt;0</formula>
    </cfRule>
  </conditionalFormatting>
  <conditionalFormatting sqref="J98:K104">
    <cfRule type="expression" dxfId="1988" priority="40">
      <formula>J98&gt;0</formula>
    </cfRule>
    <cfRule type="expression" dxfId="1987" priority="41">
      <formula>J98&lt;0</formula>
    </cfRule>
  </conditionalFormatting>
  <conditionalFormatting sqref="L97:L179 L186 L188">
    <cfRule type="expression" dxfId="1986" priority="36">
      <formula>L97&gt;0</formula>
    </cfRule>
    <cfRule type="expression" dxfId="1985" priority="37">
      <formula>L97&lt;0</formula>
    </cfRule>
  </conditionalFormatting>
  <conditionalFormatting sqref="Q10">
    <cfRule type="expression" dxfId="1984" priority="34">
      <formula>Q10&gt;0</formula>
    </cfRule>
    <cfRule type="expression" dxfId="1983" priority="35">
      <formula>Q10&lt;0</formula>
    </cfRule>
  </conditionalFormatting>
  <conditionalFormatting sqref="K208:K209 H208:H210 F208:F210">
    <cfRule type="expression" dxfId="1982" priority="31">
      <formula>F208&gt;0</formula>
    </cfRule>
    <cfRule type="expression" dxfId="1981" priority="32">
      <formula>F208&lt;0</formula>
    </cfRule>
  </conditionalFormatting>
  <conditionalFormatting sqref="K204:K206 H204:H206 F204:F206">
    <cfRule type="expression" dxfId="1980" priority="29">
      <formula>F204&gt;0</formula>
    </cfRule>
    <cfRule type="expression" dxfId="1979" priority="30">
      <formula>F204&lt;0</formula>
    </cfRule>
  </conditionalFormatting>
  <conditionalFormatting sqref="K202:K203 H203 F203">
    <cfRule type="expression" dxfId="1978" priority="27">
      <formula>F202&gt;0</formula>
    </cfRule>
    <cfRule type="expression" dxfId="1977" priority="28">
      <formula>F202&lt;0</formula>
    </cfRule>
  </conditionalFormatting>
  <conditionalFormatting sqref="K207 H207 F207">
    <cfRule type="expression" dxfId="1976" priority="25">
      <formula>F207&gt;0</formula>
    </cfRule>
    <cfRule type="expression" dxfId="1975" priority="26">
      <formula>F207&lt;0</formula>
    </cfRule>
  </conditionalFormatting>
  <conditionalFormatting sqref="K215:K216">
    <cfRule type="expression" dxfId="1974" priority="23">
      <formula>K215&gt;0</formula>
    </cfRule>
    <cfRule type="expression" dxfId="1973" priority="24">
      <formula>K215&lt;0</formula>
    </cfRule>
  </conditionalFormatting>
  <conditionalFormatting sqref="K213:K214 H213:H216 F213:F216">
    <cfRule type="expression" dxfId="1972" priority="21">
      <formula>F213&gt;0</formula>
    </cfRule>
    <cfRule type="expression" dxfId="1971" priority="22">
      <formula>F213&lt;0</formula>
    </cfRule>
  </conditionalFormatting>
  <conditionalFormatting sqref="H211:H212 F211:F212 K211:K212">
    <cfRule type="expression" dxfId="1970" priority="19">
      <formula>F211&gt;0</formula>
    </cfRule>
    <cfRule type="expression" dxfId="1969" priority="20">
      <formula>F211&lt;0</formula>
    </cfRule>
  </conditionalFormatting>
  <conditionalFormatting sqref="K233:K234 H233:H234 F233:F234">
    <cfRule type="expression" dxfId="1968" priority="17">
      <formula>F233&gt;0</formula>
    </cfRule>
    <cfRule type="expression" dxfId="1967" priority="18">
      <formula>F233&lt;0</formula>
    </cfRule>
  </conditionalFormatting>
  <conditionalFormatting sqref="K219:K220 H219:H221 F219:F221">
    <cfRule type="expression" dxfId="1966" priority="15">
      <formula>F219&gt;0</formula>
    </cfRule>
    <cfRule type="expression" dxfId="1965" priority="16">
      <formula>F219&lt;0</formula>
    </cfRule>
  </conditionalFormatting>
  <conditionalFormatting sqref="K217:K218 H217:H218 F217:F218">
    <cfRule type="expression" dxfId="1964" priority="13">
      <formula>F217&gt;0</formula>
    </cfRule>
    <cfRule type="expression" dxfId="1963" priority="14">
      <formula>F217&lt;0</formula>
    </cfRule>
  </conditionalFormatting>
  <conditionalFormatting sqref="K231:K232 H231:H232 F231:F232">
    <cfRule type="expression" dxfId="1962" priority="11">
      <formula>F231&gt;0</formula>
    </cfRule>
    <cfRule type="expression" dxfId="1961" priority="12">
      <formula>F231&lt;0</formula>
    </cfRule>
  </conditionalFormatting>
  <conditionalFormatting sqref="K229:K230 H229:H230 F229:F230">
    <cfRule type="expression" dxfId="1960" priority="9">
      <formula>F229&gt;0</formula>
    </cfRule>
    <cfRule type="expression" dxfId="1959" priority="10">
      <formula>F229&lt;0</formula>
    </cfRule>
  </conditionalFormatting>
  <conditionalFormatting sqref="K227:K228 H227:H228 F227:F228">
    <cfRule type="expression" dxfId="1958" priority="7">
      <formula>F227&gt;0</formula>
    </cfRule>
    <cfRule type="expression" dxfId="1957" priority="8">
      <formula>F227&lt;0</formula>
    </cfRule>
  </conditionalFormatting>
  <conditionalFormatting sqref="K225:K226 H226 F226">
    <cfRule type="expression" dxfId="1956" priority="5">
      <formula>F225&gt;0</formula>
    </cfRule>
    <cfRule type="expression" dxfId="1955" priority="6">
      <formula>F225&lt;0</formula>
    </cfRule>
  </conditionalFormatting>
  <conditionalFormatting sqref="K223:K224 H223:H225 F223:F225">
    <cfRule type="expression" dxfId="1954" priority="3">
      <formula>F223&gt;0</formula>
    </cfRule>
    <cfRule type="expression" dxfId="1953" priority="4">
      <formula>F223&lt;0</formula>
    </cfRule>
  </conditionalFormatting>
  <conditionalFormatting sqref="K221:K222 H222 F222">
    <cfRule type="expression" dxfId="1952" priority="1">
      <formula>F221&gt;0</formula>
    </cfRule>
    <cfRule type="expression" dxfId="1951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170</v>
      </c>
      <c r="AJ2">
        <f>$Q$2*$Q$4</f>
        <v>4091.9700000000003</v>
      </c>
      <c r="AK2">
        <f ca="1">AJ2*EXP(-$X$2 * AI2/365.25)</f>
        <v>4091.9700000000003</v>
      </c>
      <c r="AM2" s="2">
        <f>Q10</f>
        <v>0</v>
      </c>
      <c r="AO2">
        <f ca="1" xml:space="preserve"> (SUM(AB:AB) - SUM(AE:AE) - SUM(AH:AH) - SUM(AK:AK))/SUM(AB:AB)</f>
        <v>6.8800522286189048E-2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13.639900000000001</v>
      </c>
      <c r="R4" s="495">
        <v>-1.7999999999999999E-2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4091.9700000000003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-579.60999999999967</v>
      </c>
      <c r="R7">
        <v>150</v>
      </c>
      <c r="T7" s="1">
        <v>43117</v>
      </c>
      <c r="U7" t="s">
        <v>896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-579.60999999999967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-0.12407151327816278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3.5190873833385872E-2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14.357789473684212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15.003890000000002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14.867491000000001</v>
      </c>
      <c r="W22" s="134"/>
    </row>
    <row r="23" spans="1:34" x14ac:dyDescent="0.25">
      <c r="O23" s="81">
        <v>1.08</v>
      </c>
      <c r="P23" s="81">
        <f t="shared" si="10"/>
        <v>14.731092000000002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14.594693000000001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14.458294000000002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14.321895000000001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14.185496000000001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14.049097000000002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13.912698000000001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13.776299000000002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13.639900000000001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13.503501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13.367102000000001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13.230703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13.094304000000001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12.957905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12.821505999999999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12.685107000000002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12.548708000000001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12.412309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12.275910000000001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0" priority="25">
      <formula>F47&gt;0</formula>
    </cfRule>
    <cfRule type="expression" dxfId="1949" priority="26">
      <formula>F47&lt;0</formula>
    </cfRule>
  </conditionalFormatting>
  <conditionalFormatting sqref="Q7">
    <cfRule type="expression" dxfId="1948" priority="23">
      <formula>Q7&gt;0</formula>
    </cfRule>
    <cfRule type="expression" dxfId="1947" priority="24">
      <formula>Q7&lt;0</formula>
    </cfRule>
  </conditionalFormatting>
  <conditionalFormatting sqref="Q8">
    <cfRule type="expression" dxfId="1946" priority="21">
      <formula>Q8&gt;0</formula>
    </cfRule>
    <cfRule type="expression" dxfId="1945" priority="22">
      <formula>Q8&lt;0</formula>
    </cfRule>
  </conditionalFormatting>
  <conditionalFormatting sqref="F25:F30 F34:F46">
    <cfRule type="expression" dxfId="1944" priority="19">
      <formula>F25&gt;0</formula>
    </cfRule>
    <cfRule type="expression" dxfId="1943" priority="20">
      <formula>F25&lt;0</formula>
    </cfRule>
  </conditionalFormatting>
  <conditionalFormatting sqref="H25:H30 H34:H46">
    <cfRule type="expression" dxfId="1942" priority="17">
      <formula>H25&gt;0</formula>
    </cfRule>
    <cfRule type="expression" dxfId="1941" priority="18">
      <formula>H25&lt;0</formula>
    </cfRule>
  </conditionalFormatting>
  <conditionalFormatting sqref="F89:F110">
    <cfRule type="expression" dxfId="1940" priority="15">
      <formula>F89&gt;0</formula>
    </cfRule>
    <cfRule type="expression" dxfId="1939" priority="16">
      <formula>F89&lt;0</formula>
    </cfRule>
  </conditionalFormatting>
  <conditionalFormatting sqref="H89:H110">
    <cfRule type="expression" dxfId="1938" priority="13">
      <formula>H89&gt;0</formula>
    </cfRule>
    <cfRule type="expression" dxfId="1937" priority="14">
      <formula>H89&lt;0</formula>
    </cfRule>
  </conditionalFormatting>
  <conditionalFormatting sqref="Q10">
    <cfRule type="expression" dxfId="1936" priority="11">
      <formula>Q10&gt;0</formula>
    </cfRule>
    <cfRule type="expression" dxfId="1935" priority="12">
      <formula>Q10&lt;0</formula>
    </cfRule>
  </conditionalFormatting>
  <conditionalFormatting sqref="J25:J38">
    <cfRule type="expression" dxfId="1934" priority="9">
      <formula>J25&gt;0</formula>
    </cfRule>
    <cfRule type="expression" dxfId="1933" priority="10">
      <formula>J25&lt;0</formula>
    </cfRule>
  </conditionalFormatting>
  <conditionalFormatting sqref="K25:K38">
    <cfRule type="expression" dxfId="1932" priority="7">
      <formula>K25&gt;0</formula>
    </cfRule>
    <cfRule type="expression" dxfId="1931" priority="8">
      <formula>K25&lt;0</formula>
    </cfRule>
  </conditionalFormatting>
  <conditionalFormatting sqref="L25:L38">
    <cfRule type="expression" dxfId="1930" priority="5">
      <formula>L25&gt;0</formula>
    </cfRule>
    <cfRule type="expression" dxfId="192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8" priority="3">
      <formula>F31&gt;0</formula>
    </cfRule>
    <cfRule type="expression" dxfId="1927" priority="4">
      <formula>F31&lt;0</formula>
    </cfRule>
  </conditionalFormatting>
  <conditionalFormatting sqref="H31:H33">
    <cfRule type="expression" dxfId="1926" priority="1">
      <formula>H31&gt;0</formula>
    </cfRule>
    <cfRule type="expression" dxfId="192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44.89</v>
      </c>
      <c r="R4" s="495">
        <v>8.5000000000000006E-3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8978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-901.25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-901.25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-9.1226560720702482E-2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17.265384615384615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49.379000000000005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48.930100000000003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48.481200000000001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48.032300000000006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47.583400000000005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47.134500000000003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46.685600000000001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46.236699999999999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45.787800000000004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45.338900000000002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44.89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44.441099999999999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43.992199999999997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43.543300000000002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43.0944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42.645499999999998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42.196599999999997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41.747700000000002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41.2988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40.849900000000005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40.401000000000003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4" priority="31">
      <formula>F47&gt;0</formula>
    </cfRule>
    <cfRule type="expression" dxfId="1923" priority="32">
      <formula>F47&lt;0</formula>
    </cfRule>
  </conditionalFormatting>
  <conditionalFormatting sqref="Q7">
    <cfRule type="expression" dxfId="1922" priority="29">
      <formula>Q7&gt;0</formula>
    </cfRule>
    <cfRule type="expression" dxfId="1921" priority="30">
      <formula>Q7&lt;0</formula>
    </cfRule>
  </conditionalFormatting>
  <conditionalFormatting sqref="Q8">
    <cfRule type="expression" dxfId="1920" priority="27">
      <formula>Q8&gt;0</formula>
    </cfRule>
    <cfRule type="expression" dxfId="1919" priority="28">
      <formula>Q8&lt;0</formula>
    </cfRule>
  </conditionalFormatting>
  <conditionalFormatting sqref="F31:F46">
    <cfRule type="expression" dxfId="1918" priority="25">
      <formula>F31&gt;0</formula>
    </cfRule>
    <cfRule type="expression" dxfId="1917" priority="26">
      <formula>F31&lt;0</formula>
    </cfRule>
  </conditionalFormatting>
  <conditionalFormatting sqref="H31:H46">
    <cfRule type="expression" dxfId="1916" priority="23">
      <formula>H31&gt;0</formula>
    </cfRule>
    <cfRule type="expression" dxfId="1915" priority="24">
      <formula>H31&lt;0</formula>
    </cfRule>
  </conditionalFormatting>
  <conditionalFormatting sqref="Q10">
    <cfRule type="expression" dxfId="1914" priority="21">
      <formula>Q10&gt;0</formula>
    </cfRule>
    <cfRule type="expression" dxfId="1913" priority="22">
      <formula>Q10&lt;0</formula>
    </cfRule>
  </conditionalFormatting>
  <conditionalFormatting sqref="J25:J38">
    <cfRule type="expression" dxfId="1912" priority="19">
      <formula>J25&gt;0</formula>
    </cfRule>
    <cfRule type="expression" dxfId="1911" priority="20">
      <formula>J25&lt;0</formula>
    </cfRule>
  </conditionalFormatting>
  <conditionalFormatting sqref="K35:K38">
    <cfRule type="expression" dxfId="1910" priority="17">
      <formula>K35&gt;0</formula>
    </cfRule>
    <cfRule type="expression" dxfId="1909" priority="18">
      <formula>K35&lt;0</formula>
    </cfRule>
  </conditionalFormatting>
  <conditionalFormatting sqref="L25:L38">
    <cfRule type="expression" dxfId="1908" priority="15">
      <formula>L25&gt;0</formula>
    </cfRule>
    <cfRule type="expression" dxfId="1907" priority="16">
      <formula>L25&lt;0</formula>
    </cfRule>
  </conditionalFormatting>
  <conditionalFormatting sqref="F89:F110">
    <cfRule type="expression" dxfId="1906" priority="13">
      <formula>F89&gt;0</formula>
    </cfRule>
    <cfRule type="expression" dxfId="1905" priority="14">
      <formula>F89&lt;0</formula>
    </cfRule>
  </conditionalFormatting>
  <conditionalFormatting sqref="H89:H110">
    <cfRule type="expression" dxfId="1904" priority="11">
      <formula>H89&gt;0</formula>
    </cfRule>
    <cfRule type="expression" dxfId="1903" priority="12">
      <formula>H89&lt;0</formula>
    </cfRule>
  </conditionalFormatting>
  <conditionalFormatting sqref="J89:J102">
    <cfRule type="expression" dxfId="1902" priority="9">
      <formula>J89&gt;0</formula>
    </cfRule>
    <cfRule type="expression" dxfId="1901" priority="10">
      <formula>J89&lt;0</formula>
    </cfRule>
  </conditionalFormatting>
  <conditionalFormatting sqref="K89:K102">
    <cfRule type="expression" dxfId="1900" priority="7">
      <formula>K89&gt;0</formula>
    </cfRule>
    <cfRule type="expression" dxfId="1899" priority="8">
      <formula>K89&lt;0</formula>
    </cfRule>
  </conditionalFormatting>
  <conditionalFormatting sqref="L89:L102">
    <cfRule type="expression" dxfId="1898" priority="5">
      <formula>L89&gt;0</formula>
    </cfRule>
    <cfRule type="expression" dxfId="1897" priority="6">
      <formula>L89&lt;0</formula>
    </cfRule>
  </conditionalFormatting>
  <conditionalFormatting sqref="F25:F30">
    <cfRule type="expression" dxfId="1896" priority="3">
      <formula>F25&gt;0</formula>
    </cfRule>
    <cfRule type="expression" dxfId="1895" priority="4">
      <formula>F25&lt;0</formula>
    </cfRule>
  </conditionalFormatting>
  <conditionalFormatting sqref="H25:H30">
    <cfRule type="expression" dxfId="1894" priority="1">
      <formula>H25&gt;0</formula>
    </cfRule>
    <cfRule type="expression" dxfId="18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51.279899999999998</v>
      </c>
      <c r="R4" s="495">
        <v>1.8E-3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5127.99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284.11999999999989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284.11999999999989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5.8655579113394848E-2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2.9251227088976383E-2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56.407890000000002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55.895091000000001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55.382292</v>
      </c>
    </row>
    <row r="20" spans="1:21" x14ac:dyDescent="0.25">
      <c r="O20" s="81">
        <v>1.07</v>
      </c>
      <c r="P20" s="81">
        <f t="shared" si="2"/>
        <v>54.869492999999999</v>
      </c>
    </row>
    <row r="21" spans="1:21" x14ac:dyDescent="0.25">
      <c r="O21" s="81">
        <v>1.06</v>
      </c>
      <c r="P21" s="81">
        <f t="shared" si="2"/>
        <v>54.356693999999997</v>
      </c>
    </row>
    <row r="22" spans="1:21" x14ac:dyDescent="0.25">
      <c r="O22" s="81">
        <v>1.05</v>
      </c>
      <c r="P22" s="81">
        <f t="shared" si="2"/>
        <v>53.843895000000003</v>
      </c>
    </row>
    <row r="23" spans="1:21" x14ac:dyDescent="0.25">
      <c r="O23" s="81">
        <v>1.04</v>
      </c>
      <c r="P23" s="81">
        <f t="shared" si="2"/>
        <v>53.331096000000002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52.818297000000001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52.305498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51.792698999999999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51.279899999999998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50.767100999999997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50.254301999999996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49.741502999999994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49.228703999999993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48.715904999999992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48.203105999999998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47.690306999999997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47.177508000000003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46.664709000000002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46.151910000000001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2" priority="35">
      <formula>F47&gt;0</formula>
    </cfRule>
    <cfRule type="expression" dxfId="1891" priority="36">
      <formula>F47&lt;0</formula>
    </cfRule>
  </conditionalFormatting>
  <conditionalFormatting sqref="Q7">
    <cfRule type="expression" dxfId="1890" priority="33">
      <formula>Q7&gt;0</formula>
    </cfRule>
    <cfRule type="expression" dxfId="1889" priority="34">
      <formula>Q7&lt;0</formula>
    </cfRule>
  </conditionalFormatting>
  <conditionalFormatting sqref="Q8">
    <cfRule type="expression" dxfId="1888" priority="31">
      <formula>Q8&gt;0</formula>
    </cfRule>
    <cfRule type="expression" dxfId="1887" priority="32">
      <formula>Q8&lt;0</formula>
    </cfRule>
  </conditionalFormatting>
  <conditionalFormatting sqref="F30:F46">
    <cfRule type="expression" dxfId="1886" priority="29">
      <formula>F30&gt;0</formula>
    </cfRule>
    <cfRule type="expression" dxfId="1885" priority="30">
      <formula>F30&lt;0</formula>
    </cfRule>
  </conditionalFormatting>
  <conditionalFormatting sqref="H30:H46">
    <cfRule type="expression" dxfId="1884" priority="27">
      <formula>H30&gt;0</formula>
    </cfRule>
    <cfRule type="expression" dxfId="1883" priority="28">
      <formula>H30&lt;0</formula>
    </cfRule>
  </conditionalFormatting>
  <conditionalFormatting sqref="Q10">
    <cfRule type="expression" dxfId="1882" priority="25">
      <formula>Q10&gt;0</formula>
    </cfRule>
    <cfRule type="expression" dxfId="1881" priority="26">
      <formula>Q10&lt;0</formula>
    </cfRule>
  </conditionalFormatting>
  <conditionalFormatting sqref="J25:J38">
    <cfRule type="expression" dxfId="1880" priority="23">
      <formula>J25&gt;0</formula>
    </cfRule>
    <cfRule type="expression" dxfId="1879" priority="24">
      <formula>J25&lt;0</formula>
    </cfRule>
  </conditionalFormatting>
  <conditionalFormatting sqref="K25:K38">
    <cfRule type="expression" dxfId="1878" priority="21">
      <formula>K25&gt;0</formula>
    </cfRule>
    <cfRule type="expression" dxfId="1877" priority="22">
      <formula>K25&lt;0</formula>
    </cfRule>
  </conditionalFormatting>
  <conditionalFormatting sqref="L25 L38">
    <cfRule type="expression" dxfId="1876" priority="19">
      <formula>L25&gt;0</formula>
    </cfRule>
    <cfRule type="expression" dxfId="1875" priority="20">
      <formula>L25&lt;0</formula>
    </cfRule>
  </conditionalFormatting>
  <conditionalFormatting sqref="F89:F110">
    <cfRule type="expression" dxfId="1874" priority="17">
      <formula>F89&gt;0</formula>
    </cfRule>
    <cfRule type="expression" dxfId="1873" priority="18">
      <formula>F89&lt;0</formula>
    </cfRule>
  </conditionalFormatting>
  <conditionalFormatting sqref="H89:H110">
    <cfRule type="expression" dxfId="1872" priority="15">
      <formula>H89&gt;0</formula>
    </cfRule>
    <cfRule type="expression" dxfId="1871" priority="16">
      <formula>H89&lt;0</formula>
    </cfRule>
  </conditionalFormatting>
  <conditionalFormatting sqref="J89:J102">
    <cfRule type="expression" dxfId="1870" priority="13">
      <formula>J89&gt;0</formula>
    </cfRule>
    <cfRule type="expression" dxfId="1869" priority="14">
      <formula>J89&lt;0</formula>
    </cfRule>
  </conditionalFormatting>
  <conditionalFormatting sqref="K89:K102">
    <cfRule type="expression" dxfId="1868" priority="11">
      <formula>K89&gt;0</formula>
    </cfRule>
    <cfRule type="expression" dxfId="1867" priority="12">
      <formula>K89&lt;0</formula>
    </cfRule>
  </conditionalFormatting>
  <conditionalFormatting sqref="L89:L102">
    <cfRule type="expression" dxfId="1866" priority="9">
      <formula>L89&gt;0</formula>
    </cfRule>
    <cfRule type="expression" dxfId="1865" priority="10">
      <formula>L89&lt;0</formula>
    </cfRule>
  </conditionalFormatting>
  <conditionalFormatting sqref="F25 F29">
    <cfRule type="expression" dxfId="1864" priority="7">
      <formula>F25&gt;0</formula>
    </cfRule>
    <cfRule type="expression" dxfId="1863" priority="8">
      <formula>F25&lt;0</formula>
    </cfRule>
  </conditionalFormatting>
  <conditionalFormatting sqref="H29 H25:H26">
    <cfRule type="expression" dxfId="1862" priority="5">
      <formula>H25&gt;0</formula>
    </cfRule>
    <cfRule type="expression" dxfId="1861" priority="6">
      <formula>H25&lt;0</formula>
    </cfRule>
  </conditionalFormatting>
  <conditionalFormatting sqref="F26:F28">
    <cfRule type="expression" dxfId="1860" priority="3">
      <formula>F26&gt;0</formula>
    </cfRule>
    <cfRule type="expression" dxfId="1859" priority="4">
      <formula>F26&lt;0</formula>
    </cfRule>
  </conditionalFormatting>
  <conditionalFormatting sqref="H27:H28">
    <cfRule type="expression" dxfId="1858" priority="1">
      <formula>H27&gt;0</formula>
    </cfRule>
    <cfRule type="expression" dxfId="1857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547</v>
      </c>
      <c r="AJ2">
        <f>$Q$2*$Q$4</f>
        <v>39240</v>
      </c>
      <c r="AK2">
        <f ca="1">AJ2*EXP(-$X$2 * AI2/365.25)</f>
        <v>45748.369675266717</v>
      </c>
      <c r="AM2" s="2">
        <f>Q10</f>
        <v>1747.9699999999939</v>
      </c>
      <c r="AO2">
        <f ca="1" xml:space="preserve"> (SUM(AB:AB) - SUM(AE:AE) - SUM(AH:AH) - SUM(AK:AK))/SUM(AB:AB)</f>
        <v>-1.5819080868935381E-2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28.324126666666682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26.16</v>
      </c>
      <c r="R4" s="222">
        <v>5.7999999999999996E-3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39240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42486.190000000024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-1498.2200000000375</v>
      </c>
      <c r="R7">
        <v>1000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-3246.1900000000314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-7.6405768556795275E-2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1.91131498470948E-2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12.760975609756098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28.776000000000003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28.514400000000002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28.252800000000001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27.991200000000003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27.729600000000001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27.468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27.206400000000002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26.944800000000001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26.683199999999999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26.421600000000002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26.16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25.898399999999999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25.636800000000001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25.3752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25.113599999999998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24.852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24.590399999999999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24.328800000000001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7">
        <v>300</v>
      </c>
      <c r="D41" s="43">
        <v>25.27</v>
      </c>
      <c r="E41" s="43">
        <v>0</v>
      </c>
      <c r="F41" s="43">
        <f t="shared" si="12"/>
        <v>7581</v>
      </c>
      <c r="G41" s="477"/>
      <c r="O41" s="81">
        <v>0.92</v>
      </c>
      <c r="P41" s="81">
        <f t="shared" si="11"/>
        <v>24.0672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23.805600000000002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23.544</v>
      </c>
      <c r="T43" s="816">
        <v>43221</v>
      </c>
      <c r="U43" t="s">
        <v>1060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8300</v>
      </c>
      <c r="I57" s="18"/>
      <c r="J57" s="18"/>
      <c r="K57" s="18">
        <f>SUM(K2:K56)</f>
        <v>211471.47999999995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8300</v>
      </c>
      <c r="D58" s="343"/>
      <c r="E58" s="343"/>
      <c r="F58" s="344">
        <f>SumByColor($A$58,F2:F56)</f>
        <v>210825</v>
      </c>
      <c r="G58" s="344"/>
      <c r="H58" s="747">
        <f>SumByColor($A$58,H2:H56)</f>
        <v>8300</v>
      </c>
      <c r="I58" s="343"/>
      <c r="J58" s="343"/>
      <c r="K58" s="344">
        <f>SumByColor($A$58,K2:K56)</f>
        <v>211475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9" si="229">C147*(E147-D147)</f>
        <v>-6923.3999999999969</v>
      </c>
      <c r="G147" s="39">
        <f t="shared" ref="G147:G149" si="230">D147*C147</f>
        <v>60647.4</v>
      </c>
      <c r="H147" s="222">
        <f t="shared" ref="H147:H149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9"/>
        <v>-3471</v>
      </c>
      <c r="G149" s="39">
        <f t="shared" si="230"/>
        <v>42486</v>
      </c>
      <c r="H149" s="222">
        <f t="shared" si="231"/>
        <v>-8.1697500353057478E-2</v>
      </c>
      <c r="I149" s="849" t="s">
        <v>1135</v>
      </c>
      <c r="J149" s="39"/>
      <c r="K149" s="39">
        <v>-1723</v>
      </c>
      <c r="L149" s="39">
        <v>12.69</v>
      </c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6" priority="93">
      <formula>F94&gt;0</formula>
    </cfRule>
    <cfRule type="expression" dxfId="1855" priority="94">
      <formula>F94&lt;0</formula>
    </cfRule>
  </conditionalFormatting>
  <conditionalFormatting sqref="F164:F177 F180:F224 F227:F228">
    <cfRule type="expression" dxfId="1854" priority="89">
      <formula>F164&gt;0</formula>
    </cfRule>
    <cfRule type="expression" dxfId="1853" priority="90">
      <formula>F164&lt;0</formula>
    </cfRule>
  </conditionalFormatting>
  <conditionalFormatting sqref="F164:F177 F180:F224 F227:F228">
    <cfRule type="expression" dxfId="1852" priority="91">
      <formula>F164&gt;0</formula>
    </cfRule>
    <cfRule type="expression" dxfId="1851" priority="92">
      <formula>F164&lt;0</formula>
    </cfRule>
  </conditionalFormatting>
  <conditionalFormatting sqref="H159:H177 H180:H224 H227:H228">
    <cfRule type="expression" dxfId="1850" priority="87">
      <formula>H159&gt;0</formula>
    </cfRule>
    <cfRule type="expression" dxfId="1849" priority="88">
      <formula>H159&lt;0</formula>
    </cfRule>
  </conditionalFormatting>
  <conditionalFormatting sqref="F155:F158">
    <cfRule type="expression" dxfId="1848" priority="81">
      <formula>F155&gt;0</formula>
    </cfRule>
    <cfRule type="expression" dxfId="1847" priority="82">
      <formula>F155&lt;0</formula>
    </cfRule>
  </conditionalFormatting>
  <conditionalFormatting sqref="H155:H158">
    <cfRule type="expression" dxfId="1846" priority="79">
      <formula>H155&gt;0</formula>
    </cfRule>
    <cfRule type="expression" dxfId="1845" priority="80">
      <formula>H155&lt;0</formula>
    </cfRule>
  </conditionalFormatting>
  <conditionalFormatting sqref="Q8">
    <cfRule type="expression" dxfId="1844" priority="75">
      <formula>Q8&gt;0</formula>
    </cfRule>
    <cfRule type="expression" dxfId="1843" priority="76">
      <formula>Q8&lt;0</formula>
    </cfRule>
  </conditionalFormatting>
  <conditionalFormatting sqref="Q7">
    <cfRule type="expression" dxfId="1842" priority="77">
      <formula>Q7&gt;0</formula>
    </cfRule>
    <cfRule type="expression" dxfId="1841" priority="78">
      <formula>Q7&lt;0</formula>
    </cfRule>
  </conditionalFormatting>
  <conditionalFormatting sqref="F178">
    <cfRule type="expression" dxfId="1840" priority="71">
      <formula>F178&gt;0</formula>
    </cfRule>
    <cfRule type="expression" dxfId="1839" priority="72">
      <formula>F178&lt;0</formula>
    </cfRule>
  </conditionalFormatting>
  <conditionalFormatting sqref="F178">
    <cfRule type="expression" dxfId="1838" priority="73">
      <formula>F178&gt;0</formula>
    </cfRule>
    <cfRule type="expression" dxfId="1837" priority="74">
      <formula>F178&lt;0</formula>
    </cfRule>
  </conditionalFormatting>
  <conditionalFormatting sqref="H178">
    <cfRule type="expression" dxfId="1836" priority="69">
      <formula>H178&gt;0</formula>
    </cfRule>
    <cfRule type="expression" dxfId="1835" priority="70">
      <formula>H178&lt;0</formula>
    </cfRule>
  </conditionalFormatting>
  <conditionalFormatting sqref="F179">
    <cfRule type="expression" dxfId="1834" priority="65">
      <formula>F179&gt;0</formula>
    </cfRule>
    <cfRule type="expression" dxfId="1833" priority="66">
      <formula>F179&lt;0</formula>
    </cfRule>
  </conditionalFormatting>
  <conditionalFormatting sqref="F179">
    <cfRule type="expression" dxfId="1832" priority="67">
      <formula>F179&gt;0</formula>
    </cfRule>
    <cfRule type="expression" dxfId="1831" priority="68">
      <formula>F179&lt;0</formula>
    </cfRule>
  </conditionalFormatting>
  <conditionalFormatting sqref="H179">
    <cfRule type="expression" dxfId="1830" priority="63">
      <formula>H179&gt;0</formula>
    </cfRule>
    <cfRule type="expression" dxfId="1829" priority="64">
      <formula>H179&lt;0</formula>
    </cfRule>
  </conditionalFormatting>
  <conditionalFormatting sqref="F225:F226">
    <cfRule type="expression" dxfId="1828" priority="59">
      <formula>F225&gt;0</formula>
    </cfRule>
    <cfRule type="expression" dxfId="1827" priority="60">
      <formula>F225&lt;0</formula>
    </cfRule>
  </conditionalFormatting>
  <conditionalFormatting sqref="F225:F226">
    <cfRule type="expression" dxfId="1826" priority="61">
      <formula>F225&gt;0</formula>
    </cfRule>
    <cfRule type="expression" dxfId="1825" priority="62">
      <formula>F225&lt;0</formula>
    </cfRule>
  </conditionalFormatting>
  <conditionalFormatting sqref="H225:H226">
    <cfRule type="expression" dxfId="1824" priority="57">
      <formula>H225&gt;0</formula>
    </cfRule>
    <cfRule type="expression" dxfId="1823" priority="58">
      <formula>H225&lt;0</formula>
    </cfRule>
  </conditionalFormatting>
  <conditionalFormatting sqref="F64:F79">
    <cfRule type="expression" dxfId="1822" priority="55">
      <formula>F64&gt;0</formula>
    </cfRule>
    <cfRule type="expression" dxfId="1821" priority="56">
      <formula>F64&lt;0</formula>
    </cfRule>
  </conditionalFormatting>
  <conditionalFormatting sqref="H64:H79">
    <cfRule type="expression" dxfId="1820" priority="53">
      <formula>H64&gt;0</formula>
    </cfRule>
    <cfRule type="expression" dxfId="1819" priority="54">
      <formula>H64&lt;0</formula>
    </cfRule>
  </conditionalFormatting>
  <conditionalFormatting sqref="Q10">
    <cfRule type="expression" dxfId="1818" priority="51">
      <formula>Q10&gt;0</formula>
    </cfRule>
    <cfRule type="expression" dxfId="1817" priority="52">
      <formula>Q10&lt;0</formula>
    </cfRule>
  </conditionalFormatting>
  <conditionalFormatting sqref="J74:K74">
    <cfRule type="expression" dxfId="1816" priority="49">
      <formula>J74&gt;0</formula>
    </cfRule>
    <cfRule type="expression" dxfId="1815" priority="50">
      <formula>J74&lt;0</formula>
    </cfRule>
  </conditionalFormatting>
  <conditionalFormatting sqref="K75">
    <cfRule type="expression" dxfId="1814" priority="47">
      <formula>K75&gt;0</formula>
    </cfRule>
    <cfRule type="expression" dxfId="1813" priority="48">
      <formula>K75&lt;0</formula>
    </cfRule>
  </conditionalFormatting>
  <conditionalFormatting sqref="K76:K89">
    <cfRule type="expression" dxfId="1812" priority="45">
      <formula>K76&gt;0</formula>
    </cfRule>
    <cfRule type="expression" dxfId="1811" priority="46">
      <formula>K76&lt;0</formula>
    </cfRule>
  </conditionalFormatting>
  <conditionalFormatting sqref="F81:F89">
    <cfRule type="expression" dxfId="1810" priority="43">
      <formula>F81&gt;0</formula>
    </cfRule>
    <cfRule type="expression" dxfId="1809" priority="44">
      <formula>F81&lt;0</formula>
    </cfRule>
  </conditionalFormatting>
  <conditionalFormatting sqref="H81:H89">
    <cfRule type="expression" dxfId="1808" priority="41">
      <formula>H81&gt;0</formula>
    </cfRule>
    <cfRule type="expression" dxfId="1807" priority="42">
      <formula>H81&lt;0</formula>
    </cfRule>
  </conditionalFormatting>
  <conditionalFormatting sqref="R4">
    <cfRule type="expression" dxfId="1806" priority="39">
      <formula>R4&gt;0</formula>
    </cfRule>
    <cfRule type="expression" dxfId="1805" priority="40">
      <formula>R4&lt;0</formula>
    </cfRule>
  </conditionalFormatting>
  <conditionalFormatting sqref="Q9">
    <cfRule type="expression" dxfId="1804" priority="37">
      <formula>Q9&gt;0</formula>
    </cfRule>
    <cfRule type="expression" dxfId="1803" priority="38">
      <formula>Q9&lt;0</formula>
    </cfRule>
  </conditionalFormatting>
  <conditionalFormatting sqref="K90:K93">
    <cfRule type="expression" dxfId="1802" priority="35">
      <formula>K90&gt;0</formula>
    </cfRule>
    <cfRule type="expression" dxfId="1801" priority="36">
      <formula>K90&lt;0</formula>
    </cfRule>
  </conditionalFormatting>
  <conditionalFormatting sqref="F90:F113">
    <cfRule type="expression" dxfId="1800" priority="33">
      <formula>F90&gt;0</formula>
    </cfRule>
    <cfRule type="expression" dxfId="1799" priority="34">
      <formula>F90&lt;0</formula>
    </cfRule>
  </conditionalFormatting>
  <conditionalFormatting sqref="H90:H113">
    <cfRule type="expression" dxfId="1798" priority="31">
      <formula>H90&gt;0</formula>
    </cfRule>
    <cfRule type="expression" dxfId="1797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6" priority="27">
      <formula>F114&gt;0</formula>
    </cfRule>
    <cfRule type="expression" dxfId="1795" priority="28">
      <formula>F114&lt;0</formula>
    </cfRule>
  </conditionalFormatting>
  <conditionalFormatting sqref="H114:H138">
    <cfRule type="expression" dxfId="1794" priority="25">
      <formula>H114&gt;0</formula>
    </cfRule>
    <cfRule type="expression" dxfId="1793" priority="26">
      <formula>H114&lt;0</formula>
    </cfRule>
  </conditionalFormatting>
  <conditionalFormatting sqref="K129:K131">
    <cfRule type="expression" dxfId="1792" priority="23">
      <formula>K129&gt;0</formula>
    </cfRule>
    <cfRule type="expression" dxfId="1791" priority="24">
      <formula>K129&lt;0</formula>
    </cfRule>
  </conditionalFormatting>
  <conditionalFormatting sqref="K133:K135">
    <cfRule type="expression" dxfId="1790" priority="21">
      <formula>K133&gt;0</formula>
    </cfRule>
    <cfRule type="expression" dxfId="1789" priority="22">
      <formula>K133&lt;0</formula>
    </cfRule>
  </conditionalFormatting>
  <conditionalFormatting sqref="K140">
    <cfRule type="expression" dxfId="1788" priority="17">
      <formula>K140&gt;0</formula>
    </cfRule>
    <cfRule type="expression" dxfId="1787" priority="18">
      <formula>K140&lt;0</formula>
    </cfRule>
  </conditionalFormatting>
  <conditionalFormatting sqref="K136:K138">
    <cfRule type="expression" dxfId="1786" priority="15">
      <formula>K136&gt;0</formula>
    </cfRule>
    <cfRule type="expression" dxfId="1785" priority="16">
      <formula>K136&lt;0</formula>
    </cfRule>
  </conditionalFormatting>
  <conditionalFormatting sqref="K139">
    <cfRule type="expression" dxfId="1784" priority="9">
      <formula>K139&gt;0</formula>
    </cfRule>
    <cfRule type="expression" dxfId="1783" priority="10">
      <formula>K139&lt;0</formula>
    </cfRule>
  </conditionalFormatting>
  <conditionalFormatting sqref="H148:H149 F148:F149 K148:K149">
    <cfRule type="expression" dxfId="1782" priority="7">
      <formula>F148&gt;0</formula>
    </cfRule>
    <cfRule type="expression" dxfId="1781" priority="8">
      <formula>F148&lt;0</formula>
    </cfRule>
  </conditionalFormatting>
  <conditionalFormatting sqref="H143:H147 F143:F147 K143:K147">
    <cfRule type="expression" dxfId="1780" priority="5">
      <formula>F143&gt;0</formula>
    </cfRule>
    <cfRule type="expression" dxfId="1779" priority="6">
      <formula>F143&lt;0</formula>
    </cfRule>
  </conditionalFormatting>
  <conditionalFormatting sqref="F80">
    <cfRule type="expression" dxfId="1778" priority="3">
      <formula>F80&gt;0</formula>
    </cfRule>
    <cfRule type="expression" dxfId="1777" priority="4">
      <formula>F80&lt;0</formula>
    </cfRule>
  </conditionalFormatting>
  <conditionalFormatting sqref="H80">
    <cfRule type="expression" dxfId="1776" priority="1">
      <formula>H80&gt;0</formula>
    </cfRule>
    <cfRule type="expression" dxfId="1775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4" priority="31">
      <formula>Q7&gt;0</formula>
    </cfRule>
    <cfRule type="expression" dxfId="1773" priority="32">
      <formula>Q7&lt;0</formula>
    </cfRule>
  </conditionalFormatting>
  <conditionalFormatting sqref="Q8">
    <cfRule type="expression" dxfId="1772" priority="29">
      <formula>Q8&gt;0</formula>
    </cfRule>
    <cfRule type="expression" dxfId="1771" priority="30">
      <formula>Q8&lt;0</formula>
    </cfRule>
  </conditionalFormatting>
  <conditionalFormatting sqref="F62:F65">
    <cfRule type="expression" dxfId="1770" priority="21">
      <formula>F62&gt;0</formula>
    </cfRule>
    <cfRule type="expression" dxfId="1769" priority="22">
      <formula>F62&lt;0</formula>
    </cfRule>
  </conditionalFormatting>
  <conditionalFormatting sqref="F66:F74 F78:F98 F102:F106">
    <cfRule type="expression" dxfId="1768" priority="17">
      <formula>F66&gt;0</formula>
    </cfRule>
    <cfRule type="expression" dxfId="1767" priority="18">
      <formula>F66&lt;0</formula>
    </cfRule>
  </conditionalFormatting>
  <conditionalFormatting sqref="F66:F74 F78:F98 F102:F106">
    <cfRule type="expression" dxfId="1766" priority="19">
      <formula>F66&gt;0</formula>
    </cfRule>
    <cfRule type="expression" dxfId="1765" priority="20">
      <formula>F66&lt;0</formula>
    </cfRule>
  </conditionalFormatting>
  <conditionalFormatting sqref="H62:H74 H78:H98 H102:H106">
    <cfRule type="expression" dxfId="1764" priority="15">
      <formula>H62&gt;0</formula>
    </cfRule>
    <cfRule type="expression" dxfId="1763" priority="16">
      <formula>H62&lt;0</formula>
    </cfRule>
  </conditionalFormatting>
  <conditionalFormatting sqref="F57:F61">
    <cfRule type="expression" dxfId="1762" priority="13">
      <formula>F57&gt;0</formula>
    </cfRule>
    <cfRule type="expression" dxfId="1761" priority="14">
      <formula>F57&lt;0</formula>
    </cfRule>
  </conditionalFormatting>
  <conditionalFormatting sqref="H57:H61">
    <cfRule type="expression" dxfId="1760" priority="11">
      <formula>H57&gt;0</formula>
    </cfRule>
    <cfRule type="expression" dxfId="1759" priority="12">
      <formula>H57&lt;0</formula>
    </cfRule>
  </conditionalFormatting>
  <conditionalFormatting sqref="F75:F77">
    <cfRule type="expression" dxfId="1758" priority="7">
      <formula>F75&gt;0</formula>
    </cfRule>
    <cfRule type="expression" dxfId="1757" priority="8">
      <formula>F75&lt;0</formula>
    </cfRule>
  </conditionalFormatting>
  <conditionalFormatting sqref="F75:F77">
    <cfRule type="expression" dxfId="1756" priority="9">
      <formula>F75&gt;0</formula>
    </cfRule>
    <cfRule type="expression" dxfId="1755" priority="10">
      <formula>F75&lt;0</formula>
    </cfRule>
  </conditionalFormatting>
  <conditionalFormatting sqref="H75:H77">
    <cfRule type="expression" dxfId="1754" priority="5">
      <formula>H75&gt;0</formula>
    </cfRule>
    <cfRule type="expression" dxfId="1753" priority="6">
      <formula>H75&lt;0</formula>
    </cfRule>
  </conditionalFormatting>
  <conditionalFormatting sqref="F22:F30">
    <cfRule type="expression" dxfId="1752" priority="3">
      <formula>F22&gt;0</formula>
    </cfRule>
    <cfRule type="expression" dxfId="1751" priority="4">
      <formula>F22&lt;0</formula>
    </cfRule>
  </conditionalFormatting>
  <conditionalFormatting sqref="F99:F101">
    <cfRule type="expression" dxfId="1750" priority="1">
      <formula>F99&gt;0</formula>
    </cfRule>
    <cfRule type="expression" dxfId="17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122.41</v>
      </c>
      <c r="R4" s="475">
        <v>-1.8E-3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6120.5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281.27999999999975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2.1104437771104437E-2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134.65100000000001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133.42690000000002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132.2028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130.9787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129.75460000000001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128.53049999999999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127.3064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126.0823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124.8582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123.6341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122.41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121.18589999999999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119.9618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118.73769999999999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117.5136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116.28949999999999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115.0654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113.8413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112.6172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111.3931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110.169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8" priority="19">
      <formula>F25&gt;0</formula>
    </cfRule>
    <cfRule type="expression" dxfId="1747" priority="20">
      <formula>F25&lt;0</formula>
    </cfRule>
  </conditionalFormatting>
  <conditionalFormatting sqref="Q7">
    <cfRule type="expression" dxfId="1746" priority="17">
      <formula>Q7&gt;0</formula>
    </cfRule>
    <cfRule type="expression" dxfId="1745" priority="18">
      <formula>Q7&lt;0</formula>
    </cfRule>
  </conditionalFormatting>
  <conditionalFormatting sqref="Q8">
    <cfRule type="expression" dxfId="1744" priority="15">
      <formula>Q8&gt;0</formula>
    </cfRule>
    <cfRule type="expression" dxfId="1743" priority="16">
      <formula>Q8&lt;0</formula>
    </cfRule>
  </conditionalFormatting>
  <conditionalFormatting sqref="M74">
    <cfRule type="expression" dxfId="1742" priority="9">
      <formula>M74&gt;0</formula>
    </cfRule>
    <cfRule type="expression" dxfId="1741" priority="10">
      <formula>M74&lt;0</formula>
    </cfRule>
  </conditionalFormatting>
  <conditionalFormatting sqref="F113:F149 H113:H149">
    <cfRule type="expression" dxfId="1740" priority="7">
      <formula>F113&gt;0</formula>
    </cfRule>
    <cfRule type="expression" dxfId="1739" priority="8">
      <formula>F113&lt;0</formula>
    </cfRule>
  </conditionalFormatting>
  <conditionalFormatting sqref="F105:F112">
    <cfRule type="expression" dxfId="1738" priority="5">
      <formula>F105&gt;0</formula>
    </cfRule>
    <cfRule type="expression" dxfId="1737" priority="6">
      <formula>F105&lt;0</formula>
    </cfRule>
  </conditionalFormatting>
  <conditionalFormatting sqref="H105:H112">
    <cfRule type="expression" dxfId="1736" priority="3">
      <formula>H105&gt;0</formula>
    </cfRule>
    <cfRule type="expression" dxfId="1735" priority="4">
      <formula>H105&lt;0</formula>
    </cfRule>
  </conditionalFormatting>
  <conditionalFormatting sqref="Q10">
    <cfRule type="expression" dxfId="1734" priority="1">
      <formula>Q10&gt;0</formula>
    </cfRule>
    <cfRule type="expression" dxfId="17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246.59989999999999</v>
      </c>
      <c r="R4" s="495">
        <v>-3.7000000000000002E-3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11096.995499999999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4160.8654999999908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3936.0954999999904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0.54966491642111825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25.183813316993465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271.25988999999998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268.79389100000003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266.32789200000002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263.86189300000001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261.395894</v>
      </c>
    </row>
    <row r="22" spans="1:21" x14ac:dyDescent="0.25">
      <c r="O22" s="81">
        <v>1.05</v>
      </c>
      <c r="P22" s="81">
        <f t="shared" si="4"/>
        <v>258.92989499999999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256.46389599999998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253.99789699999999</v>
      </c>
    </row>
    <row r="25" spans="1:21" x14ac:dyDescent="0.25">
      <c r="O25" s="81">
        <v>1.02</v>
      </c>
      <c r="P25" s="81">
        <f t="shared" si="4"/>
        <v>251.53189799999998</v>
      </c>
    </row>
    <row r="26" spans="1:21" x14ac:dyDescent="0.25">
      <c r="O26" s="81">
        <v>1.01</v>
      </c>
      <c r="P26" s="81">
        <f t="shared" si="4"/>
        <v>249.065899</v>
      </c>
    </row>
    <row r="27" spans="1:21" x14ac:dyDescent="0.25">
      <c r="O27" s="81">
        <v>1</v>
      </c>
      <c r="P27" s="81">
        <f t="shared" si="4"/>
        <v>246.59989999999999</v>
      </c>
    </row>
    <row r="28" spans="1:21" x14ac:dyDescent="0.25">
      <c r="O28" s="81">
        <v>0.99</v>
      </c>
      <c r="P28" s="81">
        <f t="shared" si="4"/>
        <v>244.13390099999998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241.667902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239.20190299999999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236.73590399999998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234.26990499999999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231.80390599999998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229.337907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226.87190799999999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224.40590900000001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221.93991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2" priority="39">
      <formula>Q7&gt;0</formula>
    </cfRule>
    <cfRule type="expression" dxfId="1731" priority="40">
      <formula>Q7&lt;0</formula>
    </cfRule>
  </conditionalFormatting>
  <conditionalFormatting sqref="Q8">
    <cfRule type="expression" dxfId="1730" priority="37">
      <formula>Q8&gt;0</formula>
    </cfRule>
    <cfRule type="expression" dxfId="1729" priority="38">
      <formula>Q8&lt;0</formula>
    </cfRule>
  </conditionalFormatting>
  <conditionalFormatting sqref="F35:F54 F57:F69">
    <cfRule type="expression" dxfId="1728" priority="35">
      <formula>F35&gt;0</formula>
    </cfRule>
    <cfRule type="expression" dxfId="1727" priority="36">
      <formula>F35&lt;0</formula>
    </cfRule>
  </conditionalFormatting>
  <conditionalFormatting sqref="H35:H54 H57:H69">
    <cfRule type="expression" dxfId="1726" priority="33">
      <formula>H35&gt;0</formula>
    </cfRule>
    <cfRule type="expression" dxfId="1725" priority="34">
      <formula>H35&lt;0</formula>
    </cfRule>
  </conditionalFormatting>
  <conditionalFormatting sqref="Q10">
    <cfRule type="expression" dxfId="1724" priority="27">
      <formula>Q10&gt;0</formula>
    </cfRule>
    <cfRule type="expression" dxfId="1723" priority="28">
      <formula>Q10&lt;0</formula>
    </cfRule>
  </conditionalFormatting>
  <conditionalFormatting sqref="J30:J54 J57:J69">
    <cfRule type="expression" dxfId="1722" priority="25">
      <formula>J30&gt;0</formula>
    </cfRule>
    <cfRule type="expression" dxfId="1721" priority="26">
      <formula>J30&lt;0</formula>
    </cfRule>
  </conditionalFormatting>
  <conditionalFormatting sqref="K30:K43">
    <cfRule type="expression" dxfId="1720" priority="23">
      <formula>K30&gt;0</formula>
    </cfRule>
    <cfRule type="expression" dxfId="1719" priority="24">
      <formula>K30&lt;0</formula>
    </cfRule>
  </conditionalFormatting>
  <conditionalFormatting sqref="L30:L43">
    <cfRule type="expression" dxfId="1718" priority="21">
      <formula>L30&gt;0</formula>
    </cfRule>
    <cfRule type="expression" dxfId="1717" priority="22">
      <formula>L30&lt;0</formula>
    </cfRule>
  </conditionalFormatting>
  <conditionalFormatting sqref="F94:F115">
    <cfRule type="expression" dxfId="1716" priority="19">
      <formula>F94&gt;0</formula>
    </cfRule>
    <cfRule type="expression" dxfId="1715" priority="20">
      <formula>F94&lt;0</formula>
    </cfRule>
  </conditionalFormatting>
  <conditionalFormatting sqref="H94:H115">
    <cfRule type="expression" dxfId="1714" priority="17">
      <formula>H94&gt;0</formula>
    </cfRule>
    <cfRule type="expression" dxfId="1713" priority="18">
      <formula>H94&lt;0</formula>
    </cfRule>
  </conditionalFormatting>
  <conditionalFormatting sqref="J94:J107">
    <cfRule type="expression" dxfId="1712" priority="15">
      <formula>J94&gt;0</formula>
    </cfRule>
    <cfRule type="expression" dxfId="1711" priority="16">
      <formula>J94&lt;0</formula>
    </cfRule>
  </conditionalFormatting>
  <conditionalFormatting sqref="K94:K107">
    <cfRule type="expression" dxfId="1710" priority="13">
      <formula>K94&gt;0</formula>
    </cfRule>
    <cfRule type="expression" dxfId="1709" priority="14">
      <formula>K94&lt;0</formula>
    </cfRule>
  </conditionalFormatting>
  <conditionalFormatting sqref="L94:L107">
    <cfRule type="expression" dxfId="1708" priority="11">
      <formula>L94&gt;0</formula>
    </cfRule>
    <cfRule type="expression" dxfId="1707" priority="12">
      <formula>L94&lt;0</formula>
    </cfRule>
  </conditionalFormatting>
  <conditionalFormatting sqref="F30:F34">
    <cfRule type="expression" dxfId="1706" priority="9">
      <formula>F30&gt;0</formula>
    </cfRule>
    <cfRule type="expression" dxfId="1705" priority="10">
      <formula>F30&lt;0</formula>
    </cfRule>
  </conditionalFormatting>
  <conditionalFormatting sqref="H30:H34">
    <cfRule type="expression" dxfId="1704" priority="7">
      <formula>H30&gt;0</formula>
    </cfRule>
    <cfRule type="expression" dxfId="1703" priority="8">
      <formula>H30&lt;0</formula>
    </cfRule>
  </conditionalFormatting>
  <conditionalFormatting sqref="F55:F56">
    <cfRule type="expression" dxfId="1702" priority="5">
      <formula>F55&gt;0</formula>
    </cfRule>
    <cfRule type="expression" dxfId="1701" priority="6">
      <formula>F55&lt;0</formula>
    </cfRule>
  </conditionalFormatting>
  <conditionalFormatting sqref="H55:H56">
    <cfRule type="expression" dxfId="1700" priority="3">
      <formula>H55&gt;0</formula>
    </cfRule>
    <cfRule type="expression" dxfId="1699" priority="4">
      <formula>H55&lt;0</formula>
    </cfRule>
  </conditionalFormatting>
  <conditionalFormatting sqref="J55:J56">
    <cfRule type="expression" dxfId="1698" priority="1">
      <formula>J55&gt;0</formula>
    </cfRule>
    <cfRule type="expression" dxfId="1697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6" priority="21">
      <formula>F47&gt;0</formula>
    </cfRule>
    <cfRule type="expression" dxfId="1695" priority="22">
      <formula>F47&lt;0</formula>
    </cfRule>
  </conditionalFormatting>
  <conditionalFormatting sqref="Q7">
    <cfRule type="expression" dxfId="1694" priority="19">
      <formula>Q7&gt;0</formula>
    </cfRule>
    <cfRule type="expression" dxfId="1693" priority="20">
      <formula>Q7&lt;0</formula>
    </cfRule>
  </conditionalFormatting>
  <conditionalFormatting sqref="Q8">
    <cfRule type="expression" dxfId="1692" priority="17">
      <formula>Q8&gt;0</formula>
    </cfRule>
    <cfRule type="expression" dxfId="1691" priority="18">
      <formula>Q8&lt;0</formula>
    </cfRule>
  </conditionalFormatting>
  <conditionalFormatting sqref="F25:F46">
    <cfRule type="expression" dxfId="1690" priority="15">
      <formula>F25&gt;0</formula>
    </cfRule>
    <cfRule type="expression" dxfId="1689" priority="16">
      <formula>F25&lt;0</formula>
    </cfRule>
  </conditionalFormatting>
  <conditionalFormatting sqref="H25:H46">
    <cfRule type="expression" dxfId="1688" priority="13">
      <formula>H25&gt;0</formula>
    </cfRule>
    <cfRule type="expression" dxfId="1687" priority="14">
      <formula>H25&lt;0</formula>
    </cfRule>
  </conditionalFormatting>
  <conditionalFormatting sqref="F89:F110">
    <cfRule type="expression" dxfId="1686" priority="11">
      <formula>F89&gt;0</formula>
    </cfRule>
    <cfRule type="expression" dxfId="1685" priority="12">
      <formula>F89&lt;0</formula>
    </cfRule>
  </conditionalFormatting>
  <conditionalFormatting sqref="H89:H110">
    <cfRule type="expression" dxfId="1684" priority="9">
      <formula>H89&gt;0</formula>
    </cfRule>
    <cfRule type="expression" dxfId="1683" priority="10">
      <formula>H89&lt;0</formula>
    </cfRule>
  </conditionalFormatting>
  <conditionalFormatting sqref="Q10">
    <cfRule type="expression" dxfId="1682" priority="7">
      <formula>Q10&gt;0</formula>
    </cfRule>
    <cfRule type="expression" dxfId="1681" priority="8">
      <formula>Q10&lt;0</formula>
    </cfRule>
  </conditionalFormatting>
  <conditionalFormatting sqref="J25:J38">
    <cfRule type="expression" dxfId="1680" priority="5">
      <formula>J25&gt;0</formula>
    </cfRule>
    <cfRule type="expression" dxfId="1679" priority="6">
      <formula>J25&lt;0</formula>
    </cfRule>
  </conditionalFormatting>
  <conditionalFormatting sqref="K25:K38">
    <cfRule type="expression" dxfId="1678" priority="3">
      <formula>K25&gt;0</formula>
    </cfRule>
    <cfRule type="expression" dxfId="167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6" priority="25">
      <formula>F7&gt;0</formula>
    </cfRule>
    <cfRule type="expression" dxfId="1675" priority="26">
      <formula>F7&lt;0</formula>
    </cfRule>
  </conditionalFormatting>
  <conditionalFormatting sqref="Q8">
    <cfRule type="expression" dxfId="1674" priority="23">
      <formula>Q8&gt;0</formula>
    </cfRule>
    <cfRule type="expression" dxfId="1673" priority="24">
      <formula>Q8&lt;0</formula>
    </cfRule>
  </conditionalFormatting>
  <conditionalFormatting sqref="F93:F114">
    <cfRule type="expression" dxfId="1672" priority="17">
      <formula>F93&gt;0</formula>
    </cfRule>
    <cfRule type="expression" dxfId="1671" priority="18">
      <formula>F93&lt;0</formula>
    </cfRule>
  </conditionalFormatting>
  <conditionalFormatting sqref="H93:H114">
    <cfRule type="expression" dxfId="1670" priority="15">
      <formula>H93&gt;0</formula>
    </cfRule>
    <cfRule type="expression" dxfId="1669" priority="16">
      <formula>H93&lt;0</formula>
    </cfRule>
  </conditionalFormatting>
  <conditionalFormatting sqref="Q10">
    <cfRule type="expression" dxfId="1668" priority="13">
      <formula>Q10&gt;0</formula>
    </cfRule>
    <cfRule type="expression" dxfId="1667" priority="14">
      <formula>Q10&lt;0</formula>
    </cfRule>
  </conditionalFormatting>
  <conditionalFormatting sqref="J25:J38">
    <cfRule type="expression" dxfId="1666" priority="11">
      <formula>J25&gt;0</formula>
    </cfRule>
    <cfRule type="expression" dxfId="1665" priority="12">
      <formula>J25&lt;0</formula>
    </cfRule>
  </conditionalFormatting>
  <conditionalFormatting sqref="K25:K38">
    <cfRule type="expression" dxfId="1664" priority="9">
      <formula>K25&gt;0</formula>
    </cfRule>
    <cfRule type="expression" dxfId="1663" priority="10">
      <formula>K25&lt;0</formula>
    </cfRule>
  </conditionalFormatting>
  <conditionalFormatting sqref="L25:L34">
    <cfRule type="expression" dxfId="1662" priority="7">
      <formula>L25&gt;0</formula>
    </cfRule>
    <cfRule type="expression" dxfId="1661" priority="8">
      <formula>L25&lt;0</formula>
    </cfRule>
  </conditionalFormatting>
  <conditionalFormatting sqref="J43">
    <cfRule type="expression" dxfId="1660" priority="5">
      <formula>J43&gt;0</formula>
    </cfRule>
    <cfRule type="expression" dxfId="1659" priority="6">
      <formula>J43&lt;0</formula>
    </cfRule>
  </conditionalFormatting>
  <conditionalFormatting sqref="M25:M34">
    <cfRule type="expression" dxfId="1658" priority="3">
      <formula>M25&gt;0</formula>
    </cfRule>
    <cfRule type="expression" dxfId="1657" priority="4">
      <formula>M25&lt;0</formula>
    </cfRule>
  </conditionalFormatting>
  <conditionalFormatting sqref="H61:H64 F61:F64">
    <cfRule type="expression" dxfId="1656" priority="1">
      <formula>F61&gt;0</formula>
    </cfRule>
    <cfRule type="expression" dxfId="165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32.680733333333336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33.82</v>
      </c>
      <c r="R4" s="495">
        <v>4.6399999999999997E-2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5073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4902.1100000000006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170.88999999999942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170.88999999999942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3.486049884641499E-2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13.528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250</v>
      </c>
      <c r="I18" s="18"/>
      <c r="J18" s="18"/>
      <c r="K18" s="18">
        <f>SUM(K2:K5)</f>
        <v>8216.89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8217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37.202000000000005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36.863800000000005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36.525600000000004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36.187400000000004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35.849200000000003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35.511000000000003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35.172800000000002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34.834600000000002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34.496400000000001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34.158200000000001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33.82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:F35" si="15">C34*(E34-D34)</f>
        <v>-315.00000000000125</v>
      </c>
      <c r="G34" s="39">
        <f t="shared" ref="G34:G35" si="16">D34*C34</f>
        <v>9939</v>
      </c>
      <c r="H34" s="222">
        <f t="shared" ref="H34:H35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33.4818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33.143599999999999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32.805399999999999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32.467199999999998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32.128999999999998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31.790799999999997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31.4526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31.114400000000003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30.776200000000003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30.438000000000002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3">
      <formula>F47&gt;0</formula>
    </cfRule>
    <cfRule type="expression" dxfId="1653" priority="34">
      <formula>F47&lt;0</formula>
    </cfRule>
  </conditionalFormatting>
  <conditionalFormatting sqref="Q7">
    <cfRule type="expression" dxfId="1652" priority="31">
      <formula>Q7&gt;0</formula>
    </cfRule>
    <cfRule type="expression" dxfId="1651" priority="32">
      <formula>Q7&lt;0</formula>
    </cfRule>
  </conditionalFormatting>
  <conditionalFormatting sqref="Q8">
    <cfRule type="expression" dxfId="1650" priority="29">
      <formula>Q8&gt;0</formula>
    </cfRule>
    <cfRule type="expression" dxfId="1649" priority="30">
      <formula>Q8&lt;0</formula>
    </cfRule>
  </conditionalFormatting>
  <conditionalFormatting sqref="F30:F46">
    <cfRule type="expression" dxfId="1648" priority="27">
      <formula>F30&gt;0</formula>
    </cfRule>
    <cfRule type="expression" dxfId="1647" priority="28">
      <formula>F30&lt;0</formula>
    </cfRule>
  </conditionalFormatting>
  <conditionalFormatting sqref="H30:H46">
    <cfRule type="expression" dxfId="1646" priority="25">
      <formula>H30&gt;0</formula>
    </cfRule>
    <cfRule type="expression" dxfId="1645" priority="26">
      <formula>H30&lt;0</formula>
    </cfRule>
  </conditionalFormatting>
  <conditionalFormatting sqref="Q10">
    <cfRule type="expression" dxfId="1644" priority="23">
      <formula>Q10&gt;0</formula>
    </cfRule>
    <cfRule type="expression" dxfId="1643" priority="24">
      <formula>Q10&lt;0</formula>
    </cfRule>
  </conditionalFormatting>
  <conditionalFormatting sqref="J25:J38">
    <cfRule type="expression" dxfId="1642" priority="21">
      <formula>J25&gt;0</formula>
    </cfRule>
    <cfRule type="expression" dxfId="1641" priority="22">
      <formula>J25&lt;0</formula>
    </cfRule>
  </conditionalFormatting>
  <conditionalFormatting sqref="K25:K33 K36:K38">
    <cfRule type="expression" dxfId="1640" priority="19">
      <formula>K25&gt;0</formula>
    </cfRule>
    <cfRule type="expression" dxfId="1639" priority="20">
      <formula>K25&lt;0</formula>
    </cfRule>
  </conditionalFormatting>
  <conditionalFormatting sqref="L25:L38">
    <cfRule type="expression" dxfId="1638" priority="17">
      <formula>L25&gt;0</formula>
    </cfRule>
    <cfRule type="expression" dxfId="1637" priority="18">
      <formula>L25&lt;0</formula>
    </cfRule>
  </conditionalFormatting>
  <conditionalFormatting sqref="F89:F110">
    <cfRule type="expression" dxfId="1636" priority="15">
      <formula>F89&gt;0</formula>
    </cfRule>
    <cfRule type="expression" dxfId="1635" priority="16">
      <formula>F89&lt;0</formula>
    </cfRule>
  </conditionalFormatting>
  <conditionalFormatting sqref="H89:H110">
    <cfRule type="expression" dxfId="1634" priority="13">
      <formula>H89&gt;0</formula>
    </cfRule>
    <cfRule type="expression" dxfId="1633" priority="14">
      <formula>H89&lt;0</formula>
    </cfRule>
  </conditionalFormatting>
  <conditionalFormatting sqref="J89:J102">
    <cfRule type="expression" dxfId="1632" priority="11">
      <formula>J89&gt;0</formula>
    </cfRule>
    <cfRule type="expression" dxfId="1631" priority="12">
      <formula>J89&lt;0</formula>
    </cfRule>
  </conditionalFormatting>
  <conditionalFormatting sqref="K89:K102">
    <cfRule type="expression" dxfId="1630" priority="9">
      <formula>K89&gt;0</formula>
    </cfRule>
    <cfRule type="expression" dxfId="1629" priority="10">
      <formula>K89&lt;0</formula>
    </cfRule>
  </conditionalFormatting>
  <conditionalFormatting sqref="L89:L102">
    <cfRule type="expression" dxfId="1628" priority="7">
      <formula>L89&gt;0</formula>
    </cfRule>
    <cfRule type="expression" dxfId="1627" priority="8">
      <formula>L89&lt;0</formula>
    </cfRule>
  </conditionalFormatting>
  <conditionalFormatting sqref="F25:F29">
    <cfRule type="expression" dxfId="1626" priority="5">
      <formula>F25&gt;0</formula>
    </cfRule>
    <cfRule type="expression" dxfId="1625" priority="6">
      <formula>F25&lt;0</formula>
    </cfRule>
  </conditionalFormatting>
  <conditionalFormatting sqref="H25:H29">
    <cfRule type="expression" dxfId="1624" priority="3">
      <formula>H25&gt;0</formula>
    </cfRule>
    <cfRule type="expression" dxfId="1623" priority="4">
      <formula>H25&lt;0</formula>
    </cfRule>
  </conditionalFormatting>
  <conditionalFormatting sqref="F29">
    <cfRule type="expression" dxfId="1622" priority="1">
      <formula>F29&gt;0</formula>
    </cfRule>
    <cfRule type="expression" dxfId="162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0" priority="31">
      <formula>F47&gt;0</formula>
    </cfRule>
    <cfRule type="expression" dxfId="1619" priority="32">
      <formula>F47&lt;0</formula>
    </cfRule>
  </conditionalFormatting>
  <conditionalFormatting sqref="Q7">
    <cfRule type="expression" dxfId="1618" priority="29">
      <formula>Q7&gt;0</formula>
    </cfRule>
    <cfRule type="expression" dxfId="1617" priority="30">
      <formula>Q7&lt;0</formula>
    </cfRule>
  </conditionalFormatting>
  <conditionalFormatting sqref="Q8">
    <cfRule type="expression" dxfId="1616" priority="27">
      <formula>Q8&gt;0</formula>
    </cfRule>
    <cfRule type="expression" dxfId="1615" priority="28">
      <formula>Q8&lt;0</formula>
    </cfRule>
  </conditionalFormatting>
  <conditionalFormatting sqref="F30:F46">
    <cfRule type="expression" dxfId="1614" priority="25">
      <formula>F30&gt;0</formula>
    </cfRule>
    <cfRule type="expression" dxfId="1613" priority="26">
      <formula>F30&lt;0</formula>
    </cfRule>
  </conditionalFormatting>
  <conditionalFormatting sqref="H30:H46">
    <cfRule type="expression" dxfId="1612" priority="23">
      <formula>H30&gt;0</formula>
    </cfRule>
    <cfRule type="expression" dxfId="1611" priority="24">
      <formula>H30&lt;0</formula>
    </cfRule>
  </conditionalFormatting>
  <conditionalFormatting sqref="Q10">
    <cfRule type="expression" dxfId="1610" priority="21">
      <formula>Q10&gt;0</formula>
    </cfRule>
    <cfRule type="expression" dxfId="1609" priority="22">
      <formula>Q10&lt;0</formula>
    </cfRule>
  </conditionalFormatting>
  <conditionalFormatting sqref="J25:J38">
    <cfRule type="expression" dxfId="1608" priority="19">
      <formula>J25&gt;0</formula>
    </cfRule>
    <cfRule type="expression" dxfId="1607" priority="20">
      <formula>J25&lt;0</formula>
    </cfRule>
  </conditionalFormatting>
  <conditionalFormatting sqref="K25:K38">
    <cfRule type="expression" dxfId="1606" priority="17">
      <formula>K25&gt;0</formula>
    </cfRule>
    <cfRule type="expression" dxfId="1605" priority="18">
      <formula>K25&lt;0</formula>
    </cfRule>
  </conditionalFormatting>
  <conditionalFormatting sqref="L25:L38">
    <cfRule type="expression" dxfId="1604" priority="15">
      <formula>L25&gt;0</formula>
    </cfRule>
    <cfRule type="expression" dxfId="1603" priority="16">
      <formula>L25&lt;0</formula>
    </cfRule>
  </conditionalFormatting>
  <conditionalFormatting sqref="F89:F110">
    <cfRule type="expression" dxfId="1602" priority="13">
      <formula>F89&gt;0</formula>
    </cfRule>
    <cfRule type="expression" dxfId="1601" priority="14">
      <formula>F89&lt;0</formula>
    </cfRule>
  </conditionalFormatting>
  <conditionalFormatting sqref="H89:H110">
    <cfRule type="expression" dxfId="1600" priority="11">
      <formula>H89&gt;0</formula>
    </cfRule>
    <cfRule type="expression" dxfId="1599" priority="12">
      <formula>H89&lt;0</formula>
    </cfRule>
  </conditionalFormatting>
  <conditionalFormatting sqref="J89:J102">
    <cfRule type="expression" dxfId="1598" priority="9">
      <formula>J89&gt;0</formula>
    </cfRule>
    <cfRule type="expression" dxfId="1597" priority="10">
      <formula>J89&lt;0</formula>
    </cfRule>
  </conditionalFormatting>
  <conditionalFormatting sqref="K89:K102">
    <cfRule type="expression" dxfId="1596" priority="7">
      <formula>K89&gt;0</formula>
    </cfRule>
    <cfRule type="expression" dxfId="1595" priority="8">
      <formula>K89&lt;0</formula>
    </cfRule>
  </conditionalFormatting>
  <conditionalFormatting sqref="L89:L102">
    <cfRule type="expression" dxfId="1594" priority="5">
      <formula>L89&gt;0</formula>
    </cfRule>
    <cfRule type="expression" dxfId="1593" priority="6">
      <formula>L89&lt;0</formula>
    </cfRule>
  </conditionalFormatting>
  <conditionalFormatting sqref="F25:F29">
    <cfRule type="expression" dxfId="1592" priority="3">
      <formula>F25&gt;0</formula>
    </cfRule>
    <cfRule type="expression" dxfId="1591" priority="4">
      <formula>F25&lt;0</formula>
    </cfRule>
  </conditionalFormatting>
  <conditionalFormatting sqref="H25:H29">
    <cfRule type="expression" dxfId="1590" priority="1">
      <formula>H25&gt;0</formula>
    </cfRule>
    <cfRule type="expression" dxfId="15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56.7</v>
      </c>
      <c r="R4" s="495">
        <v>-1.2699999999999999E-2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8505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-471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-471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-5.2473262032085563E-2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4.656084656084656E-2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14.300126103404793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62.370000000000012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61.803000000000004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61.236000000000004</v>
      </c>
    </row>
    <row r="20" spans="1:16" x14ac:dyDescent="0.25">
      <c r="O20" s="81">
        <v>1.07</v>
      </c>
      <c r="P20" s="81">
        <f t="shared" si="1"/>
        <v>60.669000000000004</v>
      </c>
    </row>
    <row r="21" spans="1:16" x14ac:dyDescent="0.25">
      <c r="O21" s="81">
        <v>1.06</v>
      </c>
      <c r="P21" s="81">
        <f t="shared" si="1"/>
        <v>60.102000000000004</v>
      </c>
    </row>
    <row r="22" spans="1:16" x14ac:dyDescent="0.25">
      <c r="O22" s="81">
        <v>1.05</v>
      </c>
      <c r="P22" s="81">
        <f t="shared" si="1"/>
        <v>59.535000000000004</v>
      </c>
    </row>
    <row r="23" spans="1:16" x14ac:dyDescent="0.25">
      <c r="O23" s="81">
        <v>1.04</v>
      </c>
      <c r="P23" s="81">
        <f t="shared" si="1"/>
        <v>58.968000000000004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58.401000000000003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57.834000000000003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57.267000000000003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56.7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56.133000000000003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55.566000000000003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54.999000000000002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54.432000000000002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53.865000000000002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53.298000000000002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52.731000000000009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52.164000000000001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51.597000000000001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8" priority="35">
      <formula>F47&gt;0</formula>
    </cfRule>
    <cfRule type="expression" dxfId="1587" priority="36">
      <formula>F47&lt;0</formula>
    </cfRule>
  </conditionalFormatting>
  <conditionalFormatting sqref="Q7">
    <cfRule type="expression" dxfId="1586" priority="33">
      <formula>Q7&gt;0</formula>
    </cfRule>
    <cfRule type="expression" dxfId="1585" priority="34">
      <formula>Q7&lt;0</formula>
    </cfRule>
  </conditionalFormatting>
  <conditionalFormatting sqref="Q8">
    <cfRule type="expression" dxfId="1584" priority="31">
      <formula>Q8&gt;0</formula>
    </cfRule>
    <cfRule type="expression" dxfId="1583" priority="32">
      <formula>Q8&lt;0</formula>
    </cfRule>
  </conditionalFormatting>
  <conditionalFormatting sqref="F30:F46">
    <cfRule type="expression" dxfId="1582" priority="29">
      <formula>F30&gt;0</formula>
    </cfRule>
    <cfRule type="expression" dxfId="1581" priority="30">
      <formula>F30&lt;0</formula>
    </cfRule>
  </conditionalFormatting>
  <conditionalFormatting sqref="H30:H46">
    <cfRule type="expression" dxfId="1580" priority="27">
      <formula>H30&gt;0</formula>
    </cfRule>
    <cfRule type="expression" dxfId="1579" priority="28">
      <formula>H30&lt;0</formula>
    </cfRule>
  </conditionalFormatting>
  <conditionalFormatting sqref="Q10">
    <cfRule type="expression" dxfId="1578" priority="25">
      <formula>Q10&gt;0</formula>
    </cfRule>
    <cfRule type="expression" dxfId="1577" priority="26">
      <formula>Q10&lt;0</formula>
    </cfRule>
  </conditionalFormatting>
  <conditionalFormatting sqref="J25:J38">
    <cfRule type="expression" dxfId="1576" priority="23">
      <formula>J25&gt;0</formula>
    </cfRule>
    <cfRule type="expression" dxfId="1575" priority="24">
      <formula>J25&lt;0</formula>
    </cfRule>
  </conditionalFormatting>
  <conditionalFormatting sqref="K25:K38">
    <cfRule type="expression" dxfId="1574" priority="21">
      <formula>K25&gt;0</formula>
    </cfRule>
    <cfRule type="expression" dxfId="1573" priority="22">
      <formula>K25&lt;0</formula>
    </cfRule>
  </conditionalFormatting>
  <conditionalFormatting sqref="L25 L38">
    <cfRule type="expression" dxfId="1572" priority="19">
      <formula>L25&gt;0</formula>
    </cfRule>
    <cfRule type="expression" dxfId="1571" priority="20">
      <formula>L25&lt;0</formula>
    </cfRule>
  </conditionalFormatting>
  <conditionalFormatting sqref="F89:F110">
    <cfRule type="expression" dxfId="1570" priority="17">
      <formula>F89&gt;0</formula>
    </cfRule>
    <cfRule type="expression" dxfId="1569" priority="18">
      <formula>F89&lt;0</formula>
    </cfRule>
  </conditionalFormatting>
  <conditionalFormatting sqref="H89:H110">
    <cfRule type="expression" dxfId="1568" priority="15">
      <formula>H89&gt;0</formula>
    </cfRule>
    <cfRule type="expression" dxfId="1567" priority="16">
      <formula>H89&lt;0</formula>
    </cfRule>
  </conditionalFormatting>
  <conditionalFormatting sqref="J89:J102">
    <cfRule type="expression" dxfId="1566" priority="13">
      <formula>J89&gt;0</formula>
    </cfRule>
    <cfRule type="expression" dxfId="1565" priority="14">
      <formula>J89&lt;0</formula>
    </cfRule>
  </conditionalFormatting>
  <conditionalFormatting sqref="K89:K102">
    <cfRule type="expression" dxfId="1564" priority="11">
      <formula>K89&gt;0</formula>
    </cfRule>
    <cfRule type="expression" dxfId="1563" priority="12">
      <formula>K89&lt;0</formula>
    </cfRule>
  </conditionalFormatting>
  <conditionalFormatting sqref="L89:L102">
    <cfRule type="expression" dxfId="1562" priority="9">
      <formula>L89&gt;0</formula>
    </cfRule>
    <cfRule type="expression" dxfId="1561" priority="10">
      <formula>L89&lt;0</formula>
    </cfRule>
  </conditionalFormatting>
  <conditionalFormatting sqref="F25 F29">
    <cfRule type="expression" dxfId="1560" priority="7">
      <formula>F25&gt;0</formula>
    </cfRule>
    <cfRule type="expression" dxfId="1559" priority="8">
      <formula>F25&lt;0</formula>
    </cfRule>
  </conditionalFormatting>
  <conditionalFormatting sqref="H25 H29">
    <cfRule type="expression" dxfId="1558" priority="5">
      <formula>H25&gt;0</formula>
    </cfRule>
    <cfRule type="expression" dxfId="1557" priority="6">
      <formula>H25&lt;0</formula>
    </cfRule>
  </conditionalFormatting>
  <conditionalFormatting sqref="F26:F28">
    <cfRule type="expression" dxfId="1556" priority="3">
      <formula>F26&gt;0</formula>
    </cfRule>
    <cfRule type="expression" dxfId="1555" priority="4">
      <formula>F26&lt;0</formula>
    </cfRule>
  </conditionalFormatting>
  <conditionalFormatting sqref="H26:H28">
    <cfRule type="expression" dxfId="1554" priority="1">
      <formula>H26&gt;0</formula>
    </cfRule>
    <cfRule type="expression" dxfId="155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32.5199</v>
      </c>
      <c r="R4" s="495">
        <v>9.2999999999999992E-3</v>
      </c>
      <c r="T4" s="772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3251.99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30.829999999999927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30.829999999999927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9.5710861925517293E-3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3.0750402061506955E-2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9.3717291066282407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6493</v>
      </c>
      <c r="G19" s="343"/>
      <c r="H19" s="343">
        <f>SumByColor($A$19,H2:H17)</f>
        <v>200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35.771890000000006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35.446691000000001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35.121492000000003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34.796292999999999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34.471094000000001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34.145895000000003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33.820695999999998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33.495497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33.170298000000003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32.845098999999998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32.5199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32.194701000000002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31.869502000000001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31.544302999999999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31.219103999999998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30.893904999999997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30.568705999999999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30.243507000000001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29.918308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29.593109000000002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29.267910000000001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2" priority="31">
      <formula>F47&gt;0</formula>
    </cfRule>
    <cfRule type="expression" dxfId="1551" priority="32">
      <formula>F47&lt;0</formula>
    </cfRule>
  </conditionalFormatting>
  <conditionalFormatting sqref="Q7">
    <cfRule type="expression" dxfId="1550" priority="29">
      <formula>Q7&gt;0</formula>
    </cfRule>
    <cfRule type="expression" dxfId="1549" priority="30">
      <formula>Q7&lt;0</formula>
    </cfRule>
  </conditionalFormatting>
  <conditionalFormatting sqref="Q8">
    <cfRule type="expression" dxfId="1548" priority="27">
      <formula>Q8&gt;0</formula>
    </cfRule>
    <cfRule type="expression" dxfId="1547" priority="28">
      <formula>Q8&lt;0</formula>
    </cfRule>
  </conditionalFormatting>
  <conditionalFormatting sqref="F30:F46">
    <cfRule type="expression" dxfId="1546" priority="25">
      <formula>F30&gt;0</formula>
    </cfRule>
    <cfRule type="expression" dxfId="1545" priority="26">
      <formula>F30&lt;0</formula>
    </cfRule>
  </conditionalFormatting>
  <conditionalFormatting sqref="H30:H46">
    <cfRule type="expression" dxfId="1544" priority="23">
      <formula>H30&gt;0</formula>
    </cfRule>
    <cfRule type="expression" dxfId="1543" priority="24">
      <formula>H30&lt;0</formula>
    </cfRule>
  </conditionalFormatting>
  <conditionalFormatting sqref="Q10">
    <cfRule type="expression" dxfId="1542" priority="21">
      <formula>Q10&gt;0</formula>
    </cfRule>
    <cfRule type="expression" dxfId="1541" priority="22">
      <formula>Q10&lt;0</formula>
    </cfRule>
  </conditionalFormatting>
  <conditionalFormatting sqref="J25:J38">
    <cfRule type="expression" dxfId="1540" priority="19">
      <formula>J25&gt;0</formula>
    </cfRule>
    <cfRule type="expression" dxfId="1539" priority="20">
      <formula>J25&lt;0</formula>
    </cfRule>
  </conditionalFormatting>
  <conditionalFormatting sqref="K25:K38">
    <cfRule type="expression" dxfId="1538" priority="17">
      <formula>K25&gt;0</formula>
    </cfRule>
    <cfRule type="expression" dxfId="1537" priority="18">
      <formula>K25&lt;0</formula>
    </cfRule>
  </conditionalFormatting>
  <conditionalFormatting sqref="L25:L38">
    <cfRule type="expression" dxfId="1536" priority="15">
      <formula>L25&gt;0</formula>
    </cfRule>
    <cfRule type="expression" dxfId="1535" priority="16">
      <formula>L25&lt;0</formula>
    </cfRule>
  </conditionalFormatting>
  <conditionalFormatting sqref="F89:F110">
    <cfRule type="expression" dxfId="1534" priority="13">
      <formula>F89&gt;0</formula>
    </cfRule>
    <cfRule type="expression" dxfId="1533" priority="14">
      <formula>F89&lt;0</formula>
    </cfRule>
  </conditionalFormatting>
  <conditionalFormatting sqref="H89:H110">
    <cfRule type="expression" dxfId="1532" priority="11">
      <formula>H89&gt;0</formula>
    </cfRule>
    <cfRule type="expression" dxfId="1531" priority="12">
      <formula>H89&lt;0</formula>
    </cfRule>
  </conditionalFormatting>
  <conditionalFormatting sqref="J89:J102">
    <cfRule type="expression" dxfId="1530" priority="9">
      <formula>J89&gt;0</formula>
    </cfRule>
    <cfRule type="expression" dxfId="1529" priority="10">
      <formula>J89&lt;0</formula>
    </cfRule>
  </conditionalFormatting>
  <conditionalFormatting sqref="K89:K102">
    <cfRule type="expression" dxfId="1528" priority="7">
      <formula>K89&gt;0</formula>
    </cfRule>
    <cfRule type="expression" dxfId="1527" priority="8">
      <formula>K89&lt;0</formula>
    </cfRule>
  </conditionalFormatting>
  <conditionalFormatting sqref="L89:L102">
    <cfRule type="expression" dxfId="1526" priority="5">
      <formula>L89&gt;0</formula>
    </cfRule>
    <cfRule type="expression" dxfId="1525" priority="6">
      <formula>L89&lt;0</formula>
    </cfRule>
  </conditionalFormatting>
  <conditionalFormatting sqref="F25:F29">
    <cfRule type="expression" dxfId="1524" priority="3">
      <formula>F25&gt;0</formula>
    </cfRule>
    <cfRule type="expression" dxfId="1523" priority="4">
      <formula>F25&lt;0</formula>
    </cfRule>
  </conditionalFormatting>
  <conditionalFormatting sqref="H25:H29">
    <cfRule type="expression" dxfId="1522" priority="1">
      <formula>H25&gt;0</formula>
    </cfRule>
    <cfRule type="expression" dxfId="15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205.1199</v>
      </c>
      <c r="R4" s="495">
        <v>5.0000000000000001E-3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4102.3980000000001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1385.6280000000011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1242.5980000000009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0.43450521015455668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2.4375986922770534E-3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29.900860058309036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225.63189000000003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223.58069100000003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221.529492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219.47829300000001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217.42709400000001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215.37589500000001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213.32469600000002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211.27349700000002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209.22229799999999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207.171099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205.1199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203.068701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201.01750200000001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198.96630299999998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196.91510399999999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194.86390499999999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192.81270599999999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190.76150700000002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188.710308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186.659109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184.60791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0" priority="24">
      <formula>F47&gt;0</formula>
    </cfRule>
    <cfRule type="expression" dxfId="1519" priority="25">
      <formula>F47&lt;0</formula>
    </cfRule>
  </conditionalFormatting>
  <conditionalFormatting sqref="Q7">
    <cfRule type="expression" dxfId="1518" priority="22">
      <formula>Q7&gt;0</formula>
    </cfRule>
    <cfRule type="expression" dxfId="1517" priority="23">
      <formula>Q7&lt;0</formula>
    </cfRule>
  </conditionalFormatting>
  <conditionalFormatting sqref="Q8">
    <cfRule type="expression" dxfId="1516" priority="20">
      <formula>Q8&gt;0</formula>
    </cfRule>
    <cfRule type="expression" dxfId="1515" priority="21">
      <formula>Q8&lt;0</formula>
    </cfRule>
  </conditionalFormatting>
  <conditionalFormatting sqref="F25:F46">
    <cfRule type="expression" dxfId="1514" priority="18">
      <formula>F25&gt;0</formula>
    </cfRule>
    <cfRule type="expression" dxfId="1513" priority="19">
      <formula>F25&lt;0</formula>
    </cfRule>
  </conditionalFormatting>
  <conditionalFormatting sqref="H25:H46">
    <cfRule type="expression" dxfId="1512" priority="16">
      <formula>H25&gt;0</formula>
    </cfRule>
    <cfRule type="expression" dxfId="1511" priority="17">
      <formula>H25&lt;0</formula>
    </cfRule>
  </conditionalFormatting>
  <conditionalFormatting sqref="F89:F110">
    <cfRule type="expression" dxfId="1510" priority="14">
      <formula>F89&gt;0</formula>
    </cfRule>
    <cfRule type="expression" dxfId="1509" priority="15">
      <formula>F89&lt;0</formula>
    </cfRule>
  </conditionalFormatting>
  <conditionalFormatting sqref="H89:H110">
    <cfRule type="expression" dxfId="1508" priority="12">
      <formula>H89&gt;0</formula>
    </cfRule>
    <cfRule type="expression" dxfId="1507" priority="13">
      <formula>H89&lt;0</formula>
    </cfRule>
  </conditionalFormatting>
  <conditionalFormatting sqref="Q10">
    <cfRule type="expression" dxfId="1506" priority="10">
      <formula>Q10&gt;0</formula>
    </cfRule>
    <cfRule type="expression" dxfId="1505" priority="11">
      <formula>Q10&lt;0</formula>
    </cfRule>
  </conditionalFormatting>
  <conditionalFormatting sqref="J25:J39">
    <cfRule type="expression" dxfId="1504" priority="8">
      <formula>J25&gt;0</formula>
    </cfRule>
    <cfRule type="expression" dxfId="1503" priority="9">
      <formula>J25&lt;0</formula>
    </cfRule>
  </conditionalFormatting>
  <conditionalFormatting sqref="K25:K38">
    <cfRule type="expression" dxfId="1502" priority="6">
      <formula>K25&gt;0</formula>
    </cfRule>
    <cfRule type="expression" dxfId="1501" priority="7">
      <formula>K25&lt;0</formula>
    </cfRule>
  </conditionalFormatting>
  <conditionalFormatting sqref="L25:L38">
    <cfRule type="expression" dxfId="1500" priority="4">
      <formula>L25&gt;0</formula>
    </cfRule>
    <cfRule type="expression" dxfId="149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8" priority="1">
      <formula>J40&gt;0</formula>
    </cfRule>
    <cfRule type="expression" dxfId="149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3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3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6" priority="74">
      <formula>F12&gt;0</formula>
    </cfRule>
    <cfRule type="expression" dxfId="149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4" priority="67">
      <formula>F124&gt;0</formula>
    </cfRule>
    <cfRule type="expression" dxfId="1493" priority="68">
      <formula>F124&lt;0</formula>
    </cfRule>
  </conditionalFormatting>
  <conditionalFormatting sqref="H124:H130">
    <cfRule type="expression" dxfId="1492" priority="55">
      <formula>H124&gt;0</formula>
    </cfRule>
    <cfRule type="expression" dxfId="1491" priority="56">
      <formula>H124&lt;0</formula>
    </cfRule>
  </conditionalFormatting>
  <conditionalFormatting sqref="H131">
    <cfRule type="expression" dxfId="1490" priority="53">
      <formula>H131&gt;0</formula>
    </cfRule>
    <cfRule type="expression" dxfId="1489" priority="54">
      <formula>H131&lt;0</formula>
    </cfRule>
  </conditionalFormatting>
  <conditionalFormatting sqref="H132">
    <cfRule type="expression" dxfId="1488" priority="51">
      <formula>H132&gt;0</formula>
    </cfRule>
    <cfRule type="expression" dxfId="1487" priority="52">
      <formula>H132&lt;0</formula>
    </cfRule>
  </conditionalFormatting>
  <conditionalFormatting sqref="H133:H135">
    <cfRule type="expression" dxfId="1486" priority="49">
      <formula>H133&gt;0</formula>
    </cfRule>
    <cfRule type="expression" dxfId="1485" priority="50">
      <formula>H133&lt;0</formula>
    </cfRule>
  </conditionalFormatting>
  <conditionalFormatting sqref="H136">
    <cfRule type="expression" dxfId="1484" priority="45">
      <formula>H136&gt;0</formula>
    </cfRule>
    <cfRule type="expression" dxfId="1483" priority="46">
      <formula>H136&lt;0</formula>
    </cfRule>
  </conditionalFormatting>
  <conditionalFormatting sqref="Q7">
    <cfRule type="expression" dxfId="1482" priority="39">
      <formula>Q7&gt;0</formula>
    </cfRule>
    <cfRule type="expression" dxfId="1481" priority="40">
      <formula>Q7&lt;0</formula>
    </cfRule>
  </conditionalFormatting>
  <conditionalFormatting sqref="Q8">
    <cfRule type="expression" dxfId="1480" priority="37">
      <formula>Q8&gt;0</formula>
    </cfRule>
    <cfRule type="expression" dxfId="1479" priority="38">
      <formula>Q8&lt;0</formula>
    </cfRule>
  </conditionalFormatting>
  <conditionalFormatting sqref="F167:F178 H167:H178">
    <cfRule type="expression" dxfId="1478" priority="35">
      <formula>F167&gt;0</formula>
    </cfRule>
    <cfRule type="expression" dxfId="1477" priority="36">
      <formula>F167&lt;0</formula>
    </cfRule>
  </conditionalFormatting>
  <conditionalFormatting sqref="F183:F197 H183:H197">
    <cfRule type="expression" dxfId="1476" priority="33">
      <formula>F183&gt;0</formula>
    </cfRule>
    <cfRule type="expression" dxfId="1475" priority="34">
      <formula>F183&lt;0</formula>
    </cfRule>
  </conditionalFormatting>
  <conditionalFormatting sqref="F198:F206 H198:H206">
    <cfRule type="expression" dxfId="1474" priority="31">
      <formula>F198&gt;0</formula>
    </cfRule>
    <cfRule type="expression" dxfId="1473" priority="32">
      <formula>F198&lt;0</formula>
    </cfRule>
  </conditionalFormatting>
  <conditionalFormatting sqref="F141:F147 H141:H147">
    <cfRule type="expression" dxfId="1472" priority="29">
      <formula>F141&gt;0</formula>
    </cfRule>
    <cfRule type="expression" dxfId="1471" priority="30">
      <formula>F141&lt;0</formula>
    </cfRule>
  </conditionalFormatting>
  <conditionalFormatting sqref="H149:H152 F149:F152">
    <cfRule type="expression" dxfId="1470" priority="27">
      <formula>F149&gt;0</formula>
    </cfRule>
    <cfRule type="expression" dxfId="1469" priority="28">
      <formula>F149&lt;0</formula>
    </cfRule>
  </conditionalFormatting>
  <conditionalFormatting sqref="F226 H215:H218 H257:H260 F257:F260 H226 H231:H233 F231:F233 F235:F244 H235:H244">
    <cfRule type="expression" dxfId="1468" priority="25">
      <formula>F215&gt;0</formula>
    </cfRule>
    <cfRule type="expression" dxfId="1467" priority="26">
      <formula>F215&lt;0</formula>
    </cfRule>
  </conditionalFormatting>
  <conditionalFormatting sqref="F207:F218">
    <cfRule type="expression" dxfId="1466" priority="23">
      <formula>F207&gt;0</formula>
    </cfRule>
    <cfRule type="expression" dxfId="1465" priority="24">
      <formula>F207&lt;0</formula>
    </cfRule>
  </conditionalFormatting>
  <conditionalFormatting sqref="H207:H208">
    <cfRule type="expression" dxfId="1464" priority="21">
      <formula>H207&gt;0</formula>
    </cfRule>
    <cfRule type="expression" dxfId="1463" priority="22">
      <formula>H207&lt;0</formula>
    </cfRule>
  </conditionalFormatting>
  <conditionalFormatting sqref="H209">
    <cfRule type="expression" dxfId="1462" priority="19">
      <formula>H209&gt;0</formula>
    </cfRule>
    <cfRule type="expression" dxfId="1461" priority="20">
      <formula>H209&lt;0</formula>
    </cfRule>
  </conditionalFormatting>
  <conditionalFormatting sqref="H210">
    <cfRule type="expression" dxfId="1460" priority="17">
      <formula>H210&gt;0</formula>
    </cfRule>
    <cfRule type="expression" dxfId="1459" priority="18">
      <formula>H210&lt;0</formula>
    </cfRule>
  </conditionalFormatting>
  <conditionalFormatting sqref="H211:H213">
    <cfRule type="expression" dxfId="1458" priority="15">
      <formula>H211&gt;0</formula>
    </cfRule>
    <cfRule type="expression" dxfId="1457" priority="16">
      <formula>H211&lt;0</formula>
    </cfRule>
  </conditionalFormatting>
  <conditionalFormatting sqref="H214">
    <cfRule type="expression" dxfId="1456" priority="13">
      <formula>H214&gt;0</formula>
    </cfRule>
    <cfRule type="expression" dxfId="1455" priority="14">
      <formula>H214&lt;0</formula>
    </cfRule>
  </conditionalFormatting>
  <conditionalFormatting sqref="F245:F256 H245:H256">
    <cfRule type="expression" dxfId="1454" priority="11">
      <formula>F245&gt;0</formula>
    </cfRule>
    <cfRule type="expression" dxfId="1453" priority="12">
      <formula>F245&lt;0</formula>
    </cfRule>
  </conditionalFormatting>
  <conditionalFormatting sqref="F261:F275 H261:H275">
    <cfRule type="expression" dxfId="1452" priority="9">
      <formula>F261&gt;0</formula>
    </cfRule>
    <cfRule type="expression" dxfId="1451" priority="10">
      <formula>F261&lt;0</formula>
    </cfRule>
  </conditionalFormatting>
  <conditionalFormatting sqref="F276:F283 H276:H283">
    <cfRule type="expression" dxfId="1450" priority="7">
      <formula>F276&gt;0</formula>
    </cfRule>
    <cfRule type="expression" dxfId="1449" priority="8">
      <formula>F276&lt;0</formula>
    </cfRule>
  </conditionalFormatting>
  <conditionalFormatting sqref="F219:F225 H219:H225">
    <cfRule type="expression" dxfId="1448" priority="5">
      <formula>F219&gt;0</formula>
    </cfRule>
    <cfRule type="expression" dxfId="1447" priority="6">
      <formula>F219&lt;0</formula>
    </cfRule>
  </conditionalFormatting>
  <conditionalFormatting sqref="H227:H230 F227:F230">
    <cfRule type="expression" dxfId="1446" priority="3">
      <formula>F227&gt;0</formula>
    </cfRule>
    <cfRule type="expression" dxfId="1445" priority="4">
      <formula>F227&lt;0</formula>
    </cfRule>
  </conditionalFormatting>
  <conditionalFormatting sqref="H234 F234">
    <cfRule type="expression" dxfId="1444" priority="1">
      <formula>F234&gt;0</formula>
    </cfRule>
    <cfRule type="expression" dxfId="144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2" priority="43">
      <formula>F33&gt;0</formula>
    </cfRule>
    <cfRule type="expression" dxfId="1441" priority="44">
      <formula>F33&lt;0</formula>
    </cfRule>
  </conditionalFormatting>
  <conditionalFormatting sqref="Q7">
    <cfRule type="expression" dxfId="1440" priority="41">
      <formula>Q7&gt;0</formula>
    </cfRule>
    <cfRule type="expression" dxfId="1439" priority="42">
      <formula>Q7&lt;0</formula>
    </cfRule>
  </conditionalFormatting>
  <conditionalFormatting sqref="Q8">
    <cfRule type="expression" dxfId="1438" priority="39">
      <formula>Q8&gt;0</formula>
    </cfRule>
    <cfRule type="expression" dxfId="1437" priority="40">
      <formula>Q8&lt;0</formula>
    </cfRule>
  </conditionalFormatting>
  <conditionalFormatting sqref="F29 F32">
    <cfRule type="expression" dxfId="1436" priority="37">
      <formula>F29&gt;0</formula>
    </cfRule>
    <cfRule type="expression" dxfId="1435" priority="38">
      <formula>F29&lt;0</formula>
    </cfRule>
  </conditionalFormatting>
  <conditionalFormatting sqref="H29 H32">
    <cfRule type="expression" dxfId="1434" priority="35">
      <formula>H29&gt;0</formula>
    </cfRule>
    <cfRule type="expression" dxfId="1433" priority="36">
      <formula>H29&lt;0</formula>
    </cfRule>
  </conditionalFormatting>
  <conditionalFormatting sqref="F30:F31">
    <cfRule type="expression" dxfId="1432" priority="33">
      <formula>F30&gt;0</formula>
    </cfRule>
    <cfRule type="expression" dxfId="1431" priority="34">
      <formula>F30&lt;0</formula>
    </cfRule>
  </conditionalFormatting>
  <conditionalFormatting sqref="H30:H31">
    <cfRule type="expression" dxfId="1430" priority="31">
      <formula>H30&gt;0</formula>
    </cfRule>
    <cfRule type="expression" dxfId="1429" priority="32">
      <formula>H30&lt;0</formula>
    </cfRule>
  </conditionalFormatting>
  <conditionalFormatting sqref="F105:F140 H105:H140">
    <cfRule type="expression" dxfId="1428" priority="29">
      <formula>F105&gt;0</formula>
    </cfRule>
    <cfRule type="expression" dxfId="1427" priority="30">
      <formula>F105&lt;0</formula>
    </cfRule>
  </conditionalFormatting>
  <conditionalFormatting sqref="F96:F99">
    <cfRule type="expression" dxfId="1426" priority="27">
      <formula>F96&gt;0</formula>
    </cfRule>
    <cfRule type="expression" dxfId="1425" priority="28">
      <formula>F96&lt;0</formula>
    </cfRule>
  </conditionalFormatting>
  <conditionalFormatting sqref="H96:H99">
    <cfRule type="expression" dxfId="1424" priority="25">
      <formula>H96&gt;0</formula>
    </cfRule>
    <cfRule type="expression" dxfId="1423" priority="26">
      <formula>H96&lt;0</formula>
    </cfRule>
  </conditionalFormatting>
  <conditionalFormatting sqref="F25:F28">
    <cfRule type="expression" dxfId="1422" priority="19">
      <formula>F25&gt;0</formula>
    </cfRule>
    <cfRule type="expression" dxfId="1421" priority="20">
      <formula>F25&lt;0</formula>
    </cfRule>
  </conditionalFormatting>
  <conditionalFormatting sqref="H25:H28">
    <cfRule type="expression" dxfId="1420" priority="17">
      <formula>H25&gt;0</formula>
    </cfRule>
    <cfRule type="expression" dxfId="1419" priority="18">
      <formula>H25&lt;0</formula>
    </cfRule>
  </conditionalFormatting>
  <conditionalFormatting sqref="J27">
    <cfRule type="expression" dxfId="1418" priority="15">
      <formula>J27&gt;0</formula>
    </cfRule>
    <cfRule type="expression" dxfId="1417" priority="16">
      <formula>J27&lt;0</formula>
    </cfRule>
  </conditionalFormatting>
  <conditionalFormatting sqref="F104">
    <cfRule type="expression" dxfId="1416" priority="13">
      <formula>F104&gt;0</formula>
    </cfRule>
    <cfRule type="expression" dxfId="1415" priority="14">
      <formula>F104&lt;0</formula>
    </cfRule>
  </conditionalFormatting>
  <conditionalFormatting sqref="H104">
    <cfRule type="expression" dxfId="1414" priority="11">
      <formula>H104&gt;0</formula>
    </cfRule>
    <cfRule type="expression" dxfId="1413" priority="12">
      <formula>H104&lt;0</formula>
    </cfRule>
  </conditionalFormatting>
  <conditionalFormatting sqref="F100:F103">
    <cfRule type="expression" dxfId="1412" priority="9">
      <formula>F100&gt;0</formula>
    </cfRule>
    <cfRule type="expression" dxfId="1411" priority="10">
      <formula>F100&lt;0</formula>
    </cfRule>
  </conditionalFormatting>
  <conditionalFormatting sqref="H100:H103">
    <cfRule type="expression" dxfId="1410" priority="7">
      <formula>H100&gt;0</formula>
    </cfRule>
    <cfRule type="expression" dxfId="1409" priority="8">
      <formula>H100&lt;0</formula>
    </cfRule>
  </conditionalFormatting>
  <conditionalFormatting sqref="J102">
    <cfRule type="expression" dxfId="1408" priority="5">
      <formula>J102&gt;0</formula>
    </cfRule>
    <cfRule type="expression" dxfId="1407" priority="6">
      <formula>J102&lt;0</formula>
    </cfRule>
  </conditionalFormatting>
  <conditionalFormatting sqref="Q10">
    <cfRule type="expression" dxfId="1406" priority="3">
      <formula>Q10&gt;0</formula>
    </cfRule>
    <cfRule type="expression" dxfId="1405" priority="4">
      <formula>Q10&lt;0</formula>
    </cfRule>
  </conditionalFormatting>
  <conditionalFormatting sqref="M71">
    <cfRule type="expression" dxfId="1404" priority="1">
      <formula>M71&gt;0</formula>
    </cfRule>
    <cfRule type="expression" dxfId="140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2" priority="33">
      <formula>F34&gt;0</formula>
    </cfRule>
    <cfRule type="expression" dxfId="1401" priority="34">
      <formula>F34&lt;0</formula>
    </cfRule>
  </conditionalFormatting>
  <conditionalFormatting sqref="Q7">
    <cfRule type="expression" dxfId="1400" priority="31">
      <formula>Q7&gt;0</formula>
    </cfRule>
    <cfRule type="expression" dxfId="1399" priority="32">
      <formula>Q7&lt;0</formula>
    </cfRule>
  </conditionalFormatting>
  <conditionalFormatting sqref="Q8">
    <cfRule type="expression" dxfId="1398" priority="29">
      <formula>Q8&gt;0</formula>
    </cfRule>
    <cfRule type="expression" dxfId="1397" priority="30">
      <formula>Q8&lt;0</formula>
    </cfRule>
  </conditionalFormatting>
  <conditionalFormatting sqref="F27:F33">
    <cfRule type="expression" dxfId="1396" priority="27">
      <formula>F27&gt;0</formula>
    </cfRule>
    <cfRule type="expression" dxfId="1395" priority="28">
      <formula>F27&lt;0</formula>
    </cfRule>
  </conditionalFormatting>
  <conditionalFormatting sqref="H27:H33">
    <cfRule type="expression" dxfId="1394" priority="25">
      <formula>H27&gt;0</formula>
    </cfRule>
    <cfRule type="expression" dxfId="1393" priority="26">
      <formula>H27&lt;0</formula>
    </cfRule>
  </conditionalFormatting>
  <conditionalFormatting sqref="M46">
    <cfRule type="expression" dxfId="1392" priority="23">
      <formula>M46&gt;0</formula>
    </cfRule>
    <cfRule type="expression" dxfId="1391" priority="24">
      <formula>M46&lt;0</formula>
    </cfRule>
  </conditionalFormatting>
  <conditionalFormatting sqref="F79:F87 H79:H87">
    <cfRule type="expression" dxfId="1390" priority="21">
      <formula>F79&gt;0</formula>
    </cfRule>
    <cfRule type="expression" dxfId="1389" priority="22">
      <formula>F79&lt;0</formula>
    </cfRule>
  </conditionalFormatting>
  <conditionalFormatting sqref="F73 F77:F78">
    <cfRule type="expression" dxfId="1388" priority="19">
      <formula>F73&gt;0</formula>
    </cfRule>
    <cfRule type="expression" dxfId="1387" priority="20">
      <formula>F73&lt;0</formula>
    </cfRule>
  </conditionalFormatting>
  <conditionalFormatting sqref="H73 H77:H78">
    <cfRule type="expression" dxfId="1386" priority="17">
      <formula>H73&gt;0</formula>
    </cfRule>
    <cfRule type="expression" dxfId="1385" priority="18">
      <formula>H73&lt;0</formula>
    </cfRule>
  </conditionalFormatting>
  <conditionalFormatting sqref="F70:F72">
    <cfRule type="expression" dxfId="1384" priority="15">
      <formula>F70&gt;0</formula>
    </cfRule>
    <cfRule type="expression" dxfId="1383" priority="16">
      <formula>F70&lt;0</formula>
    </cfRule>
  </conditionalFormatting>
  <conditionalFormatting sqref="H70:H72">
    <cfRule type="expression" dxfId="1382" priority="13">
      <formula>H70&gt;0</formula>
    </cfRule>
    <cfRule type="expression" dxfId="1381" priority="14">
      <formula>H70&lt;0</formula>
    </cfRule>
  </conditionalFormatting>
  <conditionalFormatting sqref="F25:F26">
    <cfRule type="expression" dxfId="1380" priority="11">
      <formula>F25&gt;0</formula>
    </cfRule>
    <cfRule type="expression" dxfId="1379" priority="12">
      <formula>F25&lt;0</formula>
    </cfRule>
  </conditionalFormatting>
  <conditionalFormatting sqref="H25:H26">
    <cfRule type="expression" dxfId="1378" priority="9">
      <formula>H25&gt;0</formula>
    </cfRule>
    <cfRule type="expression" dxfId="1377" priority="10">
      <formula>H25&lt;0</formula>
    </cfRule>
  </conditionalFormatting>
  <conditionalFormatting sqref="F76">
    <cfRule type="expression" dxfId="1376" priority="7">
      <formula>F76&gt;0</formula>
    </cfRule>
    <cfRule type="expression" dxfId="1375" priority="8">
      <formula>F76&lt;0</formula>
    </cfRule>
  </conditionalFormatting>
  <conditionalFormatting sqref="H76">
    <cfRule type="expression" dxfId="1374" priority="5">
      <formula>H76&gt;0</formula>
    </cfRule>
    <cfRule type="expression" dxfId="1373" priority="6">
      <formula>H76&lt;0</formula>
    </cfRule>
  </conditionalFormatting>
  <conditionalFormatting sqref="F74:F75">
    <cfRule type="expression" dxfId="1372" priority="3">
      <formula>F74&gt;0</formula>
    </cfRule>
    <cfRule type="expression" dxfId="1371" priority="4">
      <formula>F74&lt;0</formula>
    </cfRule>
  </conditionalFormatting>
  <conditionalFormatting sqref="H74:H75">
    <cfRule type="expression" dxfId="1370" priority="1">
      <formula>H74&gt;0</formula>
    </cfRule>
    <cfRule type="expression" dxfId="136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177.59989999999999</v>
      </c>
      <c r="R4" s="495">
        <v>1.01E-2</v>
      </c>
      <c r="T4" s="772">
        <v>43256</v>
      </c>
      <c r="U4" s="848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7103.9959999999992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1004.2859999999964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1004.2859999999964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0.16464487655970464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7.2072112653216586E-3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195.35989000000001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193.58389099999999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191.80789200000001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190.031893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188.25589400000001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186.479895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184.70389599999999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182.927897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181.15189799999999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179.375899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177.59989999999999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175.82390099999998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174.04790199999999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172.27190299999998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170.495904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168.71990499999998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166.94390599999997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165.16790700000001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163.391908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161.61590899999999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159.83991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8" priority="37">
      <formula>F47&gt;0</formula>
    </cfRule>
    <cfRule type="expression" dxfId="1367" priority="38">
      <formula>F47&lt;0</formula>
    </cfRule>
  </conditionalFormatting>
  <conditionalFormatting sqref="Q7">
    <cfRule type="expression" dxfId="1366" priority="35">
      <formula>Q7&gt;0</formula>
    </cfRule>
    <cfRule type="expression" dxfId="1365" priority="36">
      <formula>Q7&lt;0</formula>
    </cfRule>
  </conditionalFormatting>
  <conditionalFormatting sqref="Q8">
    <cfRule type="expression" dxfId="1364" priority="33">
      <formula>Q8&gt;0</formula>
    </cfRule>
    <cfRule type="expression" dxfId="1363" priority="34">
      <formula>Q8&lt;0</formula>
    </cfRule>
  </conditionalFormatting>
  <conditionalFormatting sqref="F31:F46">
    <cfRule type="expression" dxfId="1362" priority="31">
      <formula>F31&gt;0</formula>
    </cfRule>
    <cfRule type="expression" dxfId="1361" priority="32">
      <formula>F31&lt;0</formula>
    </cfRule>
  </conditionalFormatting>
  <conditionalFormatting sqref="H31:H46">
    <cfRule type="expression" dxfId="1360" priority="29">
      <formula>H31&gt;0</formula>
    </cfRule>
    <cfRule type="expression" dxfId="1359" priority="30">
      <formula>H31&lt;0</formula>
    </cfRule>
  </conditionalFormatting>
  <conditionalFormatting sqref="Q10">
    <cfRule type="expression" dxfId="1358" priority="27">
      <formula>Q10&gt;0</formula>
    </cfRule>
    <cfRule type="expression" dxfId="1357" priority="28">
      <formula>Q10&lt;0</formula>
    </cfRule>
  </conditionalFormatting>
  <conditionalFormatting sqref="J25:J38">
    <cfRule type="expression" dxfId="1356" priority="25">
      <formula>J25&gt;0</formula>
    </cfRule>
    <cfRule type="expression" dxfId="1355" priority="26">
      <formula>J25&lt;0</formula>
    </cfRule>
  </conditionalFormatting>
  <conditionalFormatting sqref="K25:K38">
    <cfRule type="expression" dxfId="1354" priority="23">
      <formula>K25&gt;0</formula>
    </cfRule>
    <cfRule type="expression" dxfId="1353" priority="24">
      <formula>K25&lt;0</formula>
    </cfRule>
  </conditionalFormatting>
  <conditionalFormatting sqref="L25:L38">
    <cfRule type="expression" dxfId="1352" priority="21">
      <formula>L25&gt;0</formula>
    </cfRule>
    <cfRule type="expression" dxfId="1351" priority="22">
      <formula>L25&lt;0</formula>
    </cfRule>
  </conditionalFormatting>
  <conditionalFormatting sqref="F89:F110">
    <cfRule type="expression" dxfId="1350" priority="19">
      <formula>F89&gt;0</formula>
    </cfRule>
    <cfRule type="expression" dxfId="1349" priority="20">
      <formula>F89&lt;0</formula>
    </cfRule>
  </conditionalFormatting>
  <conditionalFormatting sqref="H89:H110">
    <cfRule type="expression" dxfId="1348" priority="17">
      <formula>H89&gt;0</formula>
    </cfRule>
    <cfRule type="expression" dxfId="1347" priority="18">
      <formula>H89&lt;0</formula>
    </cfRule>
  </conditionalFormatting>
  <conditionalFormatting sqref="J89:J102">
    <cfRule type="expression" dxfId="1346" priority="15">
      <formula>J89&gt;0</formula>
    </cfRule>
    <cfRule type="expression" dxfId="1345" priority="16">
      <formula>J89&lt;0</formula>
    </cfRule>
  </conditionalFormatting>
  <conditionalFormatting sqref="K89:K102">
    <cfRule type="expression" dxfId="1344" priority="13">
      <formula>K89&gt;0</formula>
    </cfRule>
    <cfRule type="expression" dxfId="1343" priority="14">
      <formula>K89&lt;0</formula>
    </cfRule>
  </conditionalFormatting>
  <conditionalFormatting sqref="L89:L102">
    <cfRule type="expression" dxfId="1342" priority="11">
      <formula>L89&gt;0</formula>
    </cfRule>
    <cfRule type="expression" dxfId="1341" priority="12">
      <formula>L89&lt;0</formula>
    </cfRule>
  </conditionalFormatting>
  <conditionalFormatting sqref="F25:F28">
    <cfRule type="expression" dxfId="1340" priority="9">
      <formula>F25&gt;0</formula>
    </cfRule>
    <cfRule type="expression" dxfId="1339" priority="10">
      <formula>F25&lt;0</formula>
    </cfRule>
  </conditionalFormatting>
  <conditionalFormatting sqref="H25:H28">
    <cfRule type="expression" dxfId="1338" priority="7">
      <formula>H25&gt;0</formula>
    </cfRule>
    <cfRule type="expression" dxfId="1337" priority="8">
      <formula>H25&lt;0</formula>
    </cfRule>
  </conditionalFormatting>
  <conditionalFormatting sqref="F29:F30">
    <cfRule type="expression" dxfId="1336" priority="3">
      <formula>F29&gt;0</formula>
    </cfRule>
    <cfRule type="expression" dxfId="1335" priority="4">
      <formula>F29&lt;0</formula>
    </cfRule>
  </conditionalFormatting>
  <conditionalFormatting sqref="H29:H30">
    <cfRule type="expression" dxfId="1334" priority="1">
      <formula>H29&gt;0</formula>
    </cfRule>
    <cfRule type="expression" dxfId="1333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topLeftCell="H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64.869900000000001</v>
      </c>
      <c r="R4" s="495">
        <v>1.4999999999999999E-2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19460.97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-408.68000000000029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-408.68000000000029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-2.0568052280739733E-2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2.46647520652876E-2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10.902504201680674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51" t="s">
        <v>78</v>
      </c>
      <c r="P21" s="851"/>
      <c r="V21" s="134"/>
    </row>
    <row r="22" spans="1:22" ht="15.75" thickTop="1" x14ac:dyDescent="0.25">
      <c r="O22" s="81">
        <v>1.1000000000000001</v>
      </c>
      <c r="P22" s="81">
        <f>O22*$Q$4</f>
        <v>71.356890000000007</v>
      </c>
      <c r="V22" s="134"/>
    </row>
    <row r="23" spans="1:22" x14ac:dyDescent="0.25">
      <c r="O23" s="81">
        <v>1.0900000000000001</v>
      </c>
      <c r="P23" s="81">
        <f t="shared" ref="P23:P42" si="2">O23*$Q$4</f>
        <v>70.708191000000014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70.059492000000006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69.410793000000012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68.762094000000005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68.113395000000011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67.464696000000004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66.81599700000001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66.167298000000002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65.518599000000009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64.869900000000001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64.221200999999994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63.572502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62.923802999999999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62.275103999999999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61.626404999999998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60.977705999999998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60.329007000000004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59.680308000000004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59.031609000000003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58.382910000000003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0" si="42">C55*(E55-D55)</f>
        <v>-380.00000000000114</v>
      </c>
      <c r="G55" s="39">
        <f t="shared" ref="G55:G60" si="43">D55*C55</f>
        <v>13802.000000000002</v>
      </c>
      <c r="H55" s="222">
        <f t="shared" ref="H55:H60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2" priority="21">
      <formula>Q7&gt;0</formula>
    </cfRule>
    <cfRule type="expression" dxfId="1331" priority="22">
      <formula>Q7&lt;0</formula>
    </cfRule>
  </conditionalFormatting>
  <conditionalFormatting sqref="Q8">
    <cfRule type="expression" dxfId="1330" priority="19">
      <formula>Q8&gt;0</formula>
    </cfRule>
    <cfRule type="expression" dxfId="1329" priority="20">
      <formula>Q8&lt;0</formula>
    </cfRule>
  </conditionalFormatting>
  <conditionalFormatting sqref="F25:F64">
    <cfRule type="expression" dxfId="1328" priority="17">
      <formula>F25&gt;0</formula>
    </cfRule>
    <cfRule type="expression" dxfId="1327" priority="18">
      <formula>F25&lt;0</formula>
    </cfRule>
  </conditionalFormatting>
  <conditionalFormatting sqref="H25:H64">
    <cfRule type="expression" dxfId="1326" priority="15">
      <formula>H25&gt;0</formula>
    </cfRule>
    <cfRule type="expression" dxfId="1325" priority="16">
      <formula>H25&lt;0</formula>
    </cfRule>
  </conditionalFormatting>
  <conditionalFormatting sqref="F89:F110">
    <cfRule type="expression" dxfId="1324" priority="13">
      <formula>F89&gt;0</formula>
    </cfRule>
    <cfRule type="expression" dxfId="1323" priority="14">
      <formula>F89&lt;0</formula>
    </cfRule>
  </conditionalFormatting>
  <conditionalFormatting sqref="H89:H110">
    <cfRule type="expression" dxfId="1322" priority="11">
      <formula>H89&gt;0</formula>
    </cfRule>
    <cfRule type="expression" dxfId="1321" priority="12">
      <formula>H89&lt;0</formula>
    </cfRule>
  </conditionalFormatting>
  <conditionalFormatting sqref="Q10">
    <cfRule type="expression" dxfId="1320" priority="9">
      <formula>Q10&gt;0</formula>
    </cfRule>
    <cfRule type="expression" dxfId="1319" priority="10">
      <formula>Q10&lt;0</formula>
    </cfRule>
  </conditionalFormatting>
  <conditionalFormatting sqref="J25:J38">
    <cfRule type="expression" dxfId="1318" priority="7">
      <formula>J25&gt;0</formula>
    </cfRule>
    <cfRule type="expression" dxfId="1317" priority="8">
      <formula>J25&lt;0</formula>
    </cfRule>
  </conditionalFormatting>
  <conditionalFormatting sqref="K25:K38">
    <cfRule type="expression" dxfId="1316" priority="5">
      <formula>K25&gt;0</formula>
    </cfRule>
    <cfRule type="expression" dxfId="1315" priority="6">
      <formula>K25&lt;0</formula>
    </cfRule>
  </conditionalFormatting>
  <conditionalFormatting sqref="L25:L29 L31:L38">
    <cfRule type="expression" dxfId="1314" priority="3">
      <formula>L25&gt;0</formula>
    </cfRule>
    <cfRule type="expression" dxfId="1313" priority="4">
      <formula>L25&lt;0</formula>
    </cfRule>
  </conditionalFormatting>
  <conditionalFormatting sqref="M25:M38">
    <cfRule type="expression" dxfId="1312" priority="1">
      <formula>M25&gt;0</formula>
    </cfRule>
    <cfRule type="expression" dxfId="1311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0" priority="21">
      <formula>F47&gt;0</formula>
    </cfRule>
    <cfRule type="expression" dxfId="1309" priority="22">
      <formula>F47&lt;0</formula>
    </cfRule>
  </conditionalFormatting>
  <conditionalFormatting sqref="Q7">
    <cfRule type="expression" dxfId="1308" priority="19">
      <formula>Q7&gt;0</formula>
    </cfRule>
    <cfRule type="expression" dxfId="1307" priority="20">
      <formula>Q7&lt;0</formula>
    </cfRule>
  </conditionalFormatting>
  <conditionalFormatting sqref="Q8">
    <cfRule type="expression" dxfId="1306" priority="17">
      <formula>Q8&gt;0</formula>
    </cfRule>
    <cfRule type="expression" dxfId="1305" priority="18">
      <formula>Q8&lt;0</formula>
    </cfRule>
  </conditionalFormatting>
  <conditionalFormatting sqref="F25:F46">
    <cfRule type="expression" dxfId="1304" priority="15">
      <formula>F25&gt;0</formula>
    </cfRule>
    <cfRule type="expression" dxfId="1303" priority="16">
      <formula>F25&lt;0</formula>
    </cfRule>
  </conditionalFormatting>
  <conditionalFormatting sqref="H25:H46">
    <cfRule type="expression" dxfId="1302" priority="13">
      <formula>H25&gt;0</formula>
    </cfRule>
    <cfRule type="expression" dxfId="1301" priority="14">
      <formula>H25&lt;0</formula>
    </cfRule>
  </conditionalFormatting>
  <conditionalFormatting sqref="F89:F110">
    <cfRule type="expression" dxfId="1300" priority="11">
      <formula>F89&gt;0</formula>
    </cfRule>
    <cfRule type="expression" dxfId="1299" priority="12">
      <formula>F89&lt;0</formula>
    </cfRule>
  </conditionalFormatting>
  <conditionalFormatting sqref="H89:H110">
    <cfRule type="expression" dxfId="1298" priority="9">
      <formula>H89&gt;0</formula>
    </cfRule>
    <cfRule type="expression" dxfId="1297" priority="10">
      <formula>H89&lt;0</formula>
    </cfRule>
  </conditionalFormatting>
  <conditionalFormatting sqref="Q10">
    <cfRule type="expression" dxfId="1296" priority="7">
      <formula>Q10&gt;0</formula>
    </cfRule>
    <cfRule type="expression" dxfId="1295" priority="8">
      <formula>Q10&lt;0</formula>
    </cfRule>
  </conditionalFormatting>
  <conditionalFormatting sqref="J25:J38">
    <cfRule type="expression" dxfId="1294" priority="5">
      <formula>J25&gt;0</formula>
    </cfRule>
    <cfRule type="expression" dxfId="1293" priority="6">
      <formula>J25&lt;0</formula>
    </cfRule>
  </conditionalFormatting>
  <conditionalFormatting sqref="K25:K38">
    <cfRule type="expression" dxfId="1292" priority="3">
      <formula>K25&gt;0</formula>
    </cfRule>
    <cfRule type="expression" dxfId="1291" priority="4">
      <formula>K25&lt;0</formula>
    </cfRule>
  </conditionalFormatting>
  <conditionalFormatting sqref="L25:L38">
    <cfRule type="expression" dxfId="1290" priority="1">
      <formula>L25&gt;0</formula>
    </cfRule>
    <cfRule type="expression" dxfId="12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57.649900000000002</v>
      </c>
      <c r="R4" s="495">
        <v>7.4999999999999997E-3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2882.4949999999999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2131.3549999999987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2131.3549999999987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2.8374936762787164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2.3937595728700307E-2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13.10225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63.414890000000007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62.838391000000009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62.261892000000003</v>
      </c>
    </row>
    <row r="20" spans="1:16" x14ac:dyDescent="0.25">
      <c r="O20" s="81">
        <v>1.07</v>
      </c>
      <c r="P20" s="81">
        <f t="shared" si="2"/>
        <v>61.685393000000005</v>
      </c>
    </row>
    <row r="21" spans="1:16" x14ac:dyDescent="0.25">
      <c r="O21" s="81">
        <v>1.06</v>
      </c>
      <c r="P21" s="81">
        <f t="shared" si="2"/>
        <v>61.108894000000006</v>
      </c>
    </row>
    <row r="22" spans="1:16" x14ac:dyDescent="0.25">
      <c r="O22" s="81">
        <v>1.05</v>
      </c>
      <c r="P22" s="81">
        <f t="shared" si="2"/>
        <v>60.532395000000008</v>
      </c>
    </row>
    <row r="23" spans="1:16" x14ac:dyDescent="0.25">
      <c r="O23" s="81">
        <v>1.04</v>
      </c>
      <c r="P23" s="81">
        <f t="shared" si="2"/>
        <v>59.955896000000003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59.379397000000004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58.802898000000006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58.226399000000001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57.649900000000002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57.073401000000004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56.496901999999999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55.920403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55.343904000000002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54.767404999999997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54.190905999999998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53.614407000000007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53.037908000000002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52.461409000000003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51.884910000000005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3:F46">
    <cfRule type="expression" dxfId="1282" priority="29">
      <formula>F33&gt;0</formula>
    </cfRule>
    <cfRule type="expression" dxfId="1281" priority="30">
      <formula>F33&lt;0</formula>
    </cfRule>
  </conditionalFormatting>
  <conditionalFormatting sqref="H33:H46">
    <cfRule type="expression" dxfId="1280" priority="27">
      <formula>H33&gt;0</formula>
    </cfRule>
    <cfRule type="expression" dxfId="1279" priority="28">
      <formula>H33&lt;0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9:F32">
    <cfRule type="expression" dxfId="1260" priority="7">
      <formula>F29&gt;0</formula>
    </cfRule>
    <cfRule type="expression" dxfId="1259" priority="8">
      <formula>F29&lt;0</formula>
    </cfRule>
  </conditionalFormatting>
  <conditionalFormatting sqref="H29:H32">
    <cfRule type="expression" dxfId="1258" priority="5">
      <formula>H29&gt;0</formula>
    </cfRule>
    <cfRule type="expression" dxfId="1257" priority="6">
      <formula>H29&lt;0</formula>
    </cfRule>
  </conditionalFormatting>
  <conditionalFormatting sqref="F25:F28">
    <cfRule type="expression" dxfId="1256" priority="3">
      <formula>F25&gt;0</formula>
    </cfRule>
    <cfRule type="expression" dxfId="1255" priority="4">
      <formula>F25&lt;0</formula>
    </cfRule>
  </conditionalFormatting>
  <conditionalFormatting sqref="H25:H28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2" priority="31">
      <formula>F47&gt;0</formula>
    </cfRule>
    <cfRule type="expression" dxfId="1251" priority="32">
      <formula>F47&lt;0</formula>
    </cfRule>
  </conditionalFormatting>
  <conditionalFormatting sqref="Q7">
    <cfRule type="expression" dxfId="1250" priority="29">
      <formula>Q7&gt;0</formula>
    </cfRule>
    <cfRule type="expression" dxfId="1249" priority="30">
      <formula>Q7&lt;0</formula>
    </cfRule>
  </conditionalFormatting>
  <conditionalFormatting sqref="Q8">
    <cfRule type="expression" dxfId="1248" priority="27">
      <formula>Q8&gt;0</formula>
    </cfRule>
    <cfRule type="expression" dxfId="1247" priority="28">
      <formula>Q8&lt;0</formula>
    </cfRule>
  </conditionalFormatting>
  <conditionalFormatting sqref="F30:F46">
    <cfRule type="expression" dxfId="1246" priority="25">
      <formula>F30&gt;0</formula>
    </cfRule>
    <cfRule type="expression" dxfId="1245" priority="26">
      <formula>F30&lt;0</formula>
    </cfRule>
  </conditionalFormatting>
  <conditionalFormatting sqref="H30:H46">
    <cfRule type="expression" dxfId="1244" priority="23">
      <formula>H30&gt;0</formula>
    </cfRule>
    <cfRule type="expression" dxfId="1243" priority="24">
      <formula>H30&lt;0</formula>
    </cfRule>
  </conditionalFormatting>
  <conditionalFormatting sqref="Q10">
    <cfRule type="expression" dxfId="1242" priority="21">
      <formula>Q10&gt;0</formula>
    </cfRule>
    <cfRule type="expression" dxfId="1241" priority="22">
      <formula>Q10&lt;0</formula>
    </cfRule>
  </conditionalFormatting>
  <conditionalFormatting sqref="J25:J38">
    <cfRule type="expression" dxfId="1240" priority="19">
      <formula>J25&gt;0</formula>
    </cfRule>
    <cfRule type="expression" dxfId="1239" priority="20">
      <formula>J25&lt;0</formula>
    </cfRule>
  </conditionalFormatting>
  <conditionalFormatting sqref="K25:K38">
    <cfRule type="expression" dxfId="1238" priority="17">
      <formula>K25&gt;0</formula>
    </cfRule>
    <cfRule type="expression" dxfId="1237" priority="18">
      <formula>K25&lt;0</formula>
    </cfRule>
  </conditionalFormatting>
  <conditionalFormatting sqref="L25:L38">
    <cfRule type="expression" dxfId="1236" priority="15">
      <formula>L25&gt;0</formula>
    </cfRule>
    <cfRule type="expression" dxfId="1235" priority="16">
      <formula>L25&lt;0</formula>
    </cfRule>
  </conditionalFormatting>
  <conditionalFormatting sqref="F89:F110">
    <cfRule type="expression" dxfId="1234" priority="13">
      <formula>F89&gt;0</formula>
    </cfRule>
    <cfRule type="expression" dxfId="1233" priority="14">
      <formula>F89&lt;0</formula>
    </cfRule>
  </conditionalFormatting>
  <conditionalFormatting sqref="H89:H110">
    <cfRule type="expression" dxfId="1232" priority="11">
      <formula>H89&gt;0</formula>
    </cfRule>
    <cfRule type="expression" dxfId="1231" priority="12">
      <formula>H89&lt;0</formula>
    </cfRule>
  </conditionalFormatting>
  <conditionalFormatting sqref="J89:J102">
    <cfRule type="expression" dxfId="1230" priority="9">
      <formula>J89&gt;0</formula>
    </cfRule>
    <cfRule type="expression" dxfId="1229" priority="10">
      <formula>J89&lt;0</formula>
    </cfRule>
  </conditionalFormatting>
  <conditionalFormatting sqref="K89:K102">
    <cfRule type="expression" dxfId="1228" priority="7">
      <formula>K89&gt;0</formula>
    </cfRule>
    <cfRule type="expression" dxfId="1227" priority="8">
      <formula>K89&lt;0</formula>
    </cfRule>
  </conditionalFormatting>
  <conditionalFormatting sqref="L89:L102">
    <cfRule type="expression" dxfId="1226" priority="5">
      <formula>L89&gt;0</formula>
    </cfRule>
    <cfRule type="expression" dxfId="1225" priority="6">
      <formula>L89&lt;0</formula>
    </cfRule>
  </conditionalFormatting>
  <conditionalFormatting sqref="F25:F29">
    <cfRule type="expression" dxfId="1224" priority="3">
      <formula>F25&gt;0</formula>
    </cfRule>
    <cfRule type="expression" dxfId="1223" priority="4">
      <formula>F25&lt;0</formula>
    </cfRule>
  </conditionalFormatting>
  <conditionalFormatting sqref="H25:H29">
    <cfRule type="expression" dxfId="1222" priority="1">
      <formula>H25&gt;0</formula>
    </cfRule>
    <cfRule type="expression" dxfId="1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60.67</v>
      </c>
      <c r="R4" s="495">
        <v>9.4999999999999998E-3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6067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-367.75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-367.75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-5.7150627452503981E-2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4.1206527113894838E-2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16.007915567282321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66.737000000000009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66.130300000000005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65.523600000000002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64.916900000000012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64.310200000000009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63.703500000000005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63.096800000000002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62.490100000000005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61.883400000000002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61.276700000000005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60.67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60.063299999999998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59.456600000000002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58.849899999999998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58.243200000000002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57.636499999999998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57.029800000000002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56.423100000000005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55.816400000000002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55.209700000000005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54.603000000000002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0" priority="31">
      <formula>F47&gt;0</formula>
    </cfRule>
    <cfRule type="expression" dxfId="1219" priority="32">
      <formula>F47&lt;0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0:F46">
    <cfRule type="expression" dxfId="1214" priority="25">
      <formula>F30&gt;0</formula>
    </cfRule>
    <cfRule type="expression" dxfId="1213" priority="26">
      <formula>F30&lt;0</formula>
    </cfRule>
  </conditionalFormatting>
  <conditionalFormatting sqref="H30:H46">
    <cfRule type="expression" dxfId="1212" priority="23">
      <formula>H30&gt;0</formula>
    </cfRule>
    <cfRule type="expression" dxfId="1211" priority="24">
      <formula>H30&lt;0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29">
    <cfRule type="expression" dxfId="1192" priority="3">
      <formula>F25&gt;0</formula>
    </cfRule>
    <cfRule type="expression" dxfId="1191" priority="4">
      <formula>F25&lt;0</formula>
    </cfRule>
  </conditionalFormatting>
  <conditionalFormatting sqref="H25:H29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5">
      <formula>F47&gt;0</formula>
    </cfRule>
    <cfRule type="expression" dxfId="1187" priority="36">
      <formula>F47&lt;0</formula>
    </cfRule>
  </conditionalFormatting>
  <conditionalFormatting sqref="Q7">
    <cfRule type="expression" dxfId="1186" priority="33">
      <formula>Q7&gt;0</formula>
    </cfRule>
    <cfRule type="expression" dxfId="1185" priority="34">
      <formula>Q7&lt;0</formula>
    </cfRule>
  </conditionalFormatting>
  <conditionalFormatting sqref="Q8">
    <cfRule type="expression" dxfId="1184" priority="31">
      <formula>Q8&gt;0</formula>
    </cfRule>
    <cfRule type="expression" dxfId="1183" priority="32">
      <formula>Q8&lt;0</formula>
    </cfRule>
  </conditionalFormatting>
  <conditionalFormatting sqref="F32:F46">
    <cfRule type="expression" dxfId="1182" priority="29">
      <formula>F32&gt;0</formula>
    </cfRule>
    <cfRule type="expression" dxfId="1181" priority="30">
      <formula>F32&lt;0</formula>
    </cfRule>
  </conditionalFormatting>
  <conditionalFormatting sqref="H32:H46">
    <cfRule type="expression" dxfId="1180" priority="27">
      <formula>H32&gt;0</formula>
    </cfRule>
    <cfRule type="expression" dxfId="1179" priority="28">
      <formula>H32&lt;0</formula>
    </cfRule>
  </conditionalFormatting>
  <conditionalFormatting sqref="Q10">
    <cfRule type="expression" dxfId="1178" priority="25">
      <formula>Q10&gt;0</formula>
    </cfRule>
    <cfRule type="expression" dxfId="1177" priority="26">
      <formula>Q10&lt;0</formula>
    </cfRule>
  </conditionalFormatting>
  <conditionalFormatting sqref="J25:J38">
    <cfRule type="expression" dxfId="1176" priority="23">
      <formula>J25&gt;0</formula>
    </cfRule>
    <cfRule type="expression" dxfId="1175" priority="24">
      <formula>J25&lt;0</formula>
    </cfRule>
  </conditionalFormatting>
  <conditionalFormatting sqref="K25:K38">
    <cfRule type="expression" dxfId="1174" priority="21">
      <formula>K25&gt;0</formula>
    </cfRule>
    <cfRule type="expression" dxfId="1173" priority="22">
      <formula>K25&lt;0</formula>
    </cfRule>
  </conditionalFormatting>
  <conditionalFormatting sqref="L25:L38">
    <cfRule type="expression" dxfId="1172" priority="19">
      <formula>L25&gt;0</formula>
    </cfRule>
    <cfRule type="expression" dxfId="1171" priority="20">
      <formula>L25&lt;0</formula>
    </cfRule>
  </conditionalFormatting>
  <conditionalFormatting sqref="F89:F110">
    <cfRule type="expression" dxfId="1170" priority="17">
      <formula>F89&gt;0</formula>
    </cfRule>
    <cfRule type="expression" dxfId="1169" priority="18">
      <formula>F89&lt;0</formula>
    </cfRule>
  </conditionalFormatting>
  <conditionalFormatting sqref="H89:H110">
    <cfRule type="expression" dxfId="1168" priority="15">
      <formula>H89&gt;0</formula>
    </cfRule>
    <cfRule type="expression" dxfId="1167" priority="16">
      <formula>H89&lt;0</formula>
    </cfRule>
  </conditionalFormatting>
  <conditionalFormatting sqref="J89:J102">
    <cfRule type="expression" dxfId="1166" priority="13">
      <formula>J89&gt;0</formula>
    </cfRule>
    <cfRule type="expression" dxfId="1165" priority="14">
      <formula>J89&lt;0</formula>
    </cfRule>
  </conditionalFormatting>
  <conditionalFormatting sqref="K89:K102">
    <cfRule type="expression" dxfId="1164" priority="11">
      <formula>K89&gt;0</formula>
    </cfRule>
    <cfRule type="expression" dxfId="1163" priority="12">
      <formula>K89&lt;0</formula>
    </cfRule>
  </conditionalFormatting>
  <conditionalFormatting sqref="L89:L102">
    <cfRule type="expression" dxfId="1162" priority="9">
      <formula>L89&gt;0</formula>
    </cfRule>
    <cfRule type="expression" dxfId="1161" priority="10">
      <formula>L89&lt;0</formula>
    </cfRule>
  </conditionalFormatting>
  <conditionalFormatting sqref="F25:F28">
    <cfRule type="expression" dxfId="1160" priority="7">
      <formula>F25&gt;0</formula>
    </cfRule>
    <cfRule type="expression" dxfId="1159" priority="8">
      <formula>F25&lt;0</formula>
    </cfRule>
  </conditionalFormatting>
  <conditionalFormatting sqref="H25:H28">
    <cfRule type="expression" dxfId="1158" priority="5">
      <formula>H25&gt;0</formula>
    </cfRule>
    <cfRule type="expression" dxfId="1157" priority="6">
      <formula>H25&lt;0</formula>
    </cfRule>
  </conditionalFormatting>
  <conditionalFormatting sqref="F29:F31">
    <cfRule type="expression" dxfId="1156" priority="3">
      <formula>F29&gt;0</formula>
    </cfRule>
    <cfRule type="expression" dxfId="1155" priority="4">
      <formula>F29&lt;0</formula>
    </cfRule>
  </conditionalFormatting>
  <conditionalFormatting sqref="H29:H31">
    <cfRule type="expression" dxfId="1154" priority="1">
      <formula>H29&gt;0</formula>
    </cfRule>
    <cfRule type="expression" dxfId="11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120.77</v>
      </c>
      <c r="R4" s="495">
        <v>-2.3E-2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12077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-1081.3700000000008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-1081.3700000000008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-8.2181151616803644E-2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4.305705059203445E-3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14.010440835266822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132.84700000000001</v>
      </c>
    </row>
    <row r="20" spans="1:21" x14ac:dyDescent="0.25">
      <c r="O20" s="81">
        <v>1.0900000000000001</v>
      </c>
      <c r="P20" s="81">
        <f t="shared" ref="P20:P39" si="1">O20*$Q$4</f>
        <v>131.63929999999999</v>
      </c>
    </row>
    <row r="21" spans="1:21" x14ac:dyDescent="0.25">
      <c r="O21" s="81">
        <v>1.08</v>
      </c>
      <c r="P21" s="81">
        <f t="shared" si="1"/>
        <v>130.4316</v>
      </c>
    </row>
    <row r="22" spans="1:21" x14ac:dyDescent="0.25">
      <c r="O22" s="81">
        <v>1.07</v>
      </c>
      <c r="P22" s="81">
        <f t="shared" si="1"/>
        <v>129.22390000000001</v>
      </c>
    </row>
    <row r="23" spans="1:21" x14ac:dyDescent="0.25">
      <c r="O23" s="81">
        <v>1.06</v>
      </c>
      <c r="P23" s="81">
        <f t="shared" si="1"/>
        <v>128.0162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126.8085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125.60080000000001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124.3931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123.1854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121.9777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120.77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119.56229999999999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118.35459999999999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117.14689999999999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115.93919999999999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114.7315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113.52379999999999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112.31610000000001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111.1084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109.9007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108.693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1">
      <formula>F47&gt;0</formula>
    </cfRule>
    <cfRule type="expression" dxfId="1151" priority="32">
      <formula>F47&lt;0</formula>
    </cfRule>
  </conditionalFormatting>
  <conditionalFormatting sqref="Q7">
    <cfRule type="expression" dxfId="1150" priority="29">
      <formula>Q7&gt;0</formula>
    </cfRule>
    <cfRule type="expression" dxfId="1149" priority="30">
      <formula>Q7&lt;0</formula>
    </cfRule>
  </conditionalFormatting>
  <conditionalFormatting sqref="Q8">
    <cfRule type="expression" dxfId="1148" priority="27">
      <formula>Q8&gt;0</formula>
    </cfRule>
    <cfRule type="expression" dxfId="1147" priority="28">
      <formula>Q8&lt;0</formula>
    </cfRule>
  </conditionalFormatting>
  <conditionalFormatting sqref="F34:F46">
    <cfRule type="expression" dxfId="1146" priority="25">
      <formula>F34&gt;0</formula>
    </cfRule>
    <cfRule type="expression" dxfId="1145" priority="26">
      <formula>F34&lt;0</formula>
    </cfRule>
  </conditionalFormatting>
  <conditionalFormatting sqref="H34:H46">
    <cfRule type="expression" dxfId="1144" priority="23">
      <formula>H34&gt;0</formula>
    </cfRule>
    <cfRule type="expression" dxfId="1143" priority="24">
      <formula>H34&lt;0</formula>
    </cfRule>
  </conditionalFormatting>
  <conditionalFormatting sqref="Q10">
    <cfRule type="expression" dxfId="1142" priority="21">
      <formula>Q10&gt;0</formula>
    </cfRule>
    <cfRule type="expression" dxfId="1141" priority="22">
      <formula>Q10&lt;0</formula>
    </cfRule>
  </conditionalFormatting>
  <conditionalFormatting sqref="J25:J38">
    <cfRule type="expression" dxfId="1140" priority="19">
      <formula>J25&gt;0</formula>
    </cfRule>
    <cfRule type="expression" dxfId="1139" priority="20">
      <formula>J25&lt;0</formula>
    </cfRule>
  </conditionalFormatting>
  <conditionalFormatting sqref="K25:K35 K37:K38">
    <cfRule type="expression" dxfId="1138" priority="17">
      <formula>K25&gt;0</formula>
    </cfRule>
    <cfRule type="expression" dxfId="1137" priority="18">
      <formula>K25&lt;0</formula>
    </cfRule>
  </conditionalFormatting>
  <conditionalFormatting sqref="L25">
    <cfRule type="expression" dxfId="1136" priority="15">
      <formula>L25&gt;0</formula>
    </cfRule>
    <cfRule type="expression" dxfId="1135" priority="16">
      <formula>L25&lt;0</formula>
    </cfRule>
  </conditionalFormatting>
  <conditionalFormatting sqref="F89:F110">
    <cfRule type="expression" dxfId="1134" priority="13">
      <formula>F89&gt;0</formula>
    </cfRule>
    <cfRule type="expression" dxfId="1133" priority="14">
      <formula>F89&lt;0</formula>
    </cfRule>
  </conditionalFormatting>
  <conditionalFormatting sqref="H89:H110">
    <cfRule type="expression" dxfId="1132" priority="11">
      <formula>H89&gt;0</formula>
    </cfRule>
    <cfRule type="expression" dxfId="1131" priority="12">
      <formula>H89&lt;0</formula>
    </cfRule>
  </conditionalFormatting>
  <conditionalFormatting sqref="J89:J102">
    <cfRule type="expression" dxfId="1130" priority="9">
      <formula>J89&gt;0</formula>
    </cfRule>
    <cfRule type="expression" dxfId="1129" priority="10">
      <formula>J89&lt;0</formula>
    </cfRule>
  </conditionalFormatting>
  <conditionalFormatting sqref="K89:K102">
    <cfRule type="expression" dxfId="1128" priority="7">
      <formula>K89&gt;0</formula>
    </cfRule>
    <cfRule type="expression" dxfId="1127" priority="8">
      <formula>K89&lt;0</formula>
    </cfRule>
  </conditionalFormatting>
  <conditionalFormatting sqref="L89:L102">
    <cfRule type="expression" dxfId="1126" priority="5">
      <formula>L89&gt;0</formula>
    </cfRule>
    <cfRule type="expression" dxfId="1125" priority="6">
      <formula>L89&lt;0</formula>
    </cfRule>
  </conditionalFormatting>
  <conditionalFormatting sqref="F25:F33">
    <cfRule type="expression" dxfId="1124" priority="3">
      <formula>F25&gt;0</formula>
    </cfRule>
    <cfRule type="expression" dxfId="1123" priority="4">
      <formula>F25&lt;0</formula>
    </cfRule>
  </conditionalFormatting>
  <conditionalFormatting sqref="H25:H33">
    <cfRule type="expression" dxfId="1122" priority="1">
      <formula>H25&gt;0</formula>
    </cfRule>
    <cfRule type="expression" dxfId="11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251.98990000000001</v>
      </c>
      <c r="R4" s="495">
        <v>-8.0000000000000004E-4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7559.6970000000001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675.49700000000121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675.49700000000121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9.8122802940065854E-2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277.18889000000001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274.66899100000001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272.149092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269.62919300000004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267.10929400000003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264.58939500000002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262.06949600000002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259.54959700000001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257.029698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254.50979900000002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251.98990000000001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249.470001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246.95010200000002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244.43020300000001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241.910304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239.39040499999999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236.87050600000001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234.35060700000002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231.83070800000002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229.31080900000001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226.79091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0" priority="31">
      <formula>F47&gt;0</formula>
    </cfRule>
    <cfRule type="expression" dxfId="1119" priority="32">
      <formula>F47&lt;0</formula>
    </cfRule>
  </conditionalFormatting>
  <conditionalFormatting sqref="Q7">
    <cfRule type="expression" dxfId="1118" priority="29">
      <formula>Q7&gt;0</formula>
    </cfRule>
    <cfRule type="expression" dxfId="1117" priority="30">
      <formula>Q7&lt;0</formula>
    </cfRule>
  </conditionalFormatting>
  <conditionalFormatting sqref="Q8">
    <cfRule type="expression" dxfId="1116" priority="27">
      <formula>Q8&gt;0</formula>
    </cfRule>
    <cfRule type="expression" dxfId="1115" priority="28">
      <formula>Q8&lt;0</formula>
    </cfRule>
  </conditionalFormatting>
  <conditionalFormatting sqref="F32:F46">
    <cfRule type="expression" dxfId="1114" priority="25">
      <formula>F32&gt;0</formula>
    </cfRule>
    <cfRule type="expression" dxfId="1113" priority="26">
      <formula>F32&lt;0</formula>
    </cfRule>
  </conditionalFormatting>
  <conditionalFormatting sqref="H32:H46">
    <cfRule type="expression" dxfId="1112" priority="23">
      <formula>H32&gt;0</formula>
    </cfRule>
    <cfRule type="expression" dxfId="1111" priority="24">
      <formula>H32&lt;0</formula>
    </cfRule>
  </conditionalFormatting>
  <conditionalFormatting sqref="Q10">
    <cfRule type="expression" dxfId="1110" priority="21">
      <formula>Q10&gt;0</formula>
    </cfRule>
    <cfRule type="expression" dxfId="1109" priority="22">
      <formula>Q10&lt;0</formula>
    </cfRule>
  </conditionalFormatting>
  <conditionalFormatting sqref="J25:J38">
    <cfRule type="expression" dxfId="1108" priority="19">
      <formula>J25&gt;0</formula>
    </cfRule>
    <cfRule type="expression" dxfId="1107" priority="20">
      <formula>J25&lt;0</formula>
    </cfRule>
  </conditionalFormatting>
  <conditionalFormatting sqref="K25:K38">
    <cfRule type="expression" dxfId="1106" priority="17">
      <formula>K25&gt;0</formula>
    </cfRule>
    <cfRule type="expression" dxfId="1105" priority="18">
      <formula>K25&lt;0</formula>
    </cfRule>
  </conditionalFormatting>
  <conditionalFormatting sqref="L25:L38">
    <cfRule type="expression" dxfId="1104" priority="15">
      <formula>L25&gt;0</formula>
    </cfRule>
    <cfRule type="expression" dxfId="1103" priority="16">
      <formula>L25&lt;0</formula>
    </cfRule>
  </conditionalFormatting>
  <conditionalFormatting sqref="F89:F110">
    <cfRule type="expression" dxfId="1102" priority="13">
      <formula>F89&gt;0</formula>
    </cfRule>
    <cfRule type="expression" dxfId="1101" priority="14">
      <formula>F89&lt;0</formula>
    </cfRule>
  </conditionalFormatting>
  <conditionalFormatting sqref="H89:H110">
    <cfRule type="expression" dxfId="1100" priority="11">
      <formula>H89&gt;0</formula>
    </cfRule>
    <cfRule type="expression" dxfId="1099" priority="12">
      <formula>H89&lt;0</formula>
    </cfRule>
  </conditionalFormatting>
  <conditionalFormatting sqref="J89:J102">
    <cfRule type="expression" dxfId="1098" priority="9">
      <formula>J89&gt;0</formula>
    </cfRule>
    <cfRule type="expression" dxfId="1097" priority="10">
      <formula>J89&lt;0</formula>
    </cfRule>
  </conditionalFormatting>
  <conditionalFormatting sqref="K89:K102">
    <cfRule type="expression" dxfId="1096" priority="7">
      <formula>K89&gt;0</formula>
    </cfRule>
    <cfRule type="expression" dxfId="1095" priority="8">
      <formula>K89&lt;0</formula>
    </cfRule>
  </conditionalFormatting>
  <conditionalFormatting sqref="L89:L102">
    <cfRule type="expression" dxfId="1094" priority="5">
      <formula>L89&gt;0</formula>
    </cfRule>
    <cfRule type="expression" dxfId="1093" priority="6">
      <formula>L89&lt;0</formula>
    </cfRule>
  </conditionalFormatting>
  <conditionalFormatting sqref="F25:F31">
    <cfRule type="expression" dxfId="1092" priority="3">
      <formula>F25&gt;0</formula>
    </cfRule>
    <cfRule type="expression" dxfId="1091" priority="4">
      <formula>F25&lt;0</formula>
    </cfRule>
  </conditionalFormatting>
  <conditionalFormatting sqref="H25:H31">
    <cfRule type="expression" dxfId="1090" priority="1">
      <formula>H25&gt;0</formula>
    </cfRule>
    <cfRule type="expression" dxfId="10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74.52</v>
      </c>
      <c r="R4" s="495">
        <v>-4.7000000000000002E-3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4471.2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521.15999999999985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521.15999999999985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0.13193790442628425</v>
      </c>
      <c r="T9" s="772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1.2882447665056361E-2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20.991549295774647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81.972000000000008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81.226799999999997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80.4816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79.736400000000003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78.991200000000006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78.245999999999995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77.500799999999998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76.755600000000001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76.010400000000004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75.265199999999993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74.52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73.774799999999999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73.029599999999988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72.284399999999991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71.539199999999994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70.793999999999997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70.048799999999986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69.303600000000003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68.558400000000006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67.813199999999995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67.067999999999998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30:F46">
    <cfRule type="expression" dxfId="1082" priority="25">
      <formula>F30&gt;0</formula>
    </cfRule>
    <cfRule type="expression" dxfId="1081" priority="26">
      <formula>F30&lt;0</formula>
    </cfRule>
  </conditionalFormatting>
  <conditionalFormatting sqref="H30:H46">
    <cfRule type="expression" dxfId="1080" priority="23">
      <formula>H30&gt;0</formula>
    </cfRule>
    <cfRule type="expression" dxfId="1079" priority="24">
      <formula>H30&lt;0</formula>
    </cfRule>
  </conditionalFormatting>
  <conditionalFormatting sqref="Q10">
    <cfRule type="expression" dxfId="1078" priority="21">
      <formula>Q10&gt;0</formula>
    </cfRule>
    <cfRule type="expression" dxfId="1077" priority="22">
      <formula>Q10&lt;0</formula>
    </cfRule>
  </conditionalFormatting>
  <conditionalFormatting sqref="J25:J38">
    <cfRule type="expression" dxfId="1076" priority="19">
      <formula>J25&gt;0</formula>
    </cfRule>
    <cfRule type="expression" dxfId="1075" priority="20">
      <formula>J25&lt;0</formula>
    </cfRule>
  </conditionalFormatting>
  <conditionalFormatting sqref="K25:K38">
    <cfRule type="expression" dxfId="1074" priority="17">
      <formula>K25&gt;0</formula>
    </cfRule>
    <cfRule type="expression" dxfId="1073" priority="18">
      <formula>K25&lt;0</formula>
    </cfRule>
  </conditionalFormatting>
  <conditionalFormatting sqref="L25:L38">
    <cfRule type="expression" dxfId="1072" priority="15">
      <formula>L25&gt;0</formula>
    </cfRule>
    <cfRule type="expression" dxfId="1071" priority="16">
      <formula>L25&lt;0</formula>
    </cfRule>
  </conditionalFormatting>
  <conditionalFormatting sqref="F89:F110">
    <cfRule type="expression" dxfId="1070" priority="13">
      <formula>F89&gt;0</formula>
    </cfRule>
    <cfRule type="expression" dxfId="1069" priority="14">
      <formula>F89&lt;0</formula>
    </cfRule>
  </conditionalFormatting>
  <conditionalFormatting sqref="H89:H110">
    <cfRule type="expression" dxfId="1068" priority="11">
      <formula>H89&gt;0</formula>
    </cfRule>
    <cfRule type="expression" dxfId="1067" priority="12">
      <formula>H89&lt;0</formula>
    </cfRule>
  </conditionalFormatting>
  <conditionalFormatting sqref="J89:J102">
    <cfRule type="expression" dxfId="1066" priority="9">
      <formula>J89&gt;0</formula>
    </cfRule>
    <cfRule type="expression" dxfId="1065" priority="10">
      <formula>J89&lt;0</formula>
    </cfRule>
  </conditionalFormatting>
  <conditionalFormatting sqref="K89:K102">
    <cfRule type="expression" dxfId="1064" priority="7">
      <formula>K89&gt;0</formula>
    </cfRule>
    <cfRule type="expression" dxfId="1063" priority="8">
      <formula>K89&lt;0</formula>
    </cfRule>
  </conditionalFormatting>
  <conditionalFormatting sqref="L89:L102">
    <cfRule type="expression" dxfId="1062" priority="5">
      <formula>L89&gt;0</formula>
    </cfRule>
    <cfRule type="expression" dxfId="1061" priority="6">
      <formula>L89&lt;0</formula>
    </cfRule>
  </conditionalFormatting>
  <conditionalFormatting sqref="F25:F29">
    <cfRule type="expression" dxfId="1060" priority="3">
      <formula>F25&gt;0</formula>
    </cfRule>
    <cfRule type="expression" dxfId="1059" priority="4">
      <formula>F25&lt;0</formula>
    </cfRule>
  </conditionalFormatting>
  <conditionalFormatting sqref="H25:H29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6" priority="57">
      <formula>F27&gt;0</formula>
    </cfRule>
    <cfRule type="expression" dxfId="1055" priority="58">
      <formula>F27&lt;0</formula>
    </cfRule>
  </conditionalFormatting>
  <conditionalFormatting sqref="H28:H33">
    <cfRule type="expression" dxfId="1054" priority="53">
      <formula>H28&gt;0</formula>
    </cfRule>
    <cfRule type="expression" dxfId="1053" priority="54">
      <formula>H28&lt;0</formula>
    </cfRule>
  </conditionalFormatting>
  <conditionalFormatting sqref="F24:F26">
    <cfRule type="expression" dxfId="1052" priority="39">
      <formula>F24&gt;0</formula>
    </cfRule>
    <cfRule type="expression" dxfId="1051" priority="40">
      <formula>F24&lt;0</formula>
    </cfRule>
  </conditionalFormatting>
  <conditionalFormatting sqref="Q8">
    <cfRule type="expression" dxfId="1050" priority="33">
      <formula>Q8&gt;0</formula>
    </cfRule>
    <cfRule type="expression" dxfId="1049" priority="34">
      <formula>Q8&lt;0</formula>
    </cfRule>
  </conditionalFormatting>
  <conditionalFormatting sqref="Q7">
    <cfRule type="expression" dxfId="1048" priority="35">
      <formula>Q7&gt;0</formula>
    </cfRule>
    <cfRule type="expression" dxfId="1047" priority="36">
      <formula>Q7&lt;0</formula>
    </cfRule>
  </conditionalFormatting>
  <conditionalFormatting sqref="F34">
    <cfRule type="expression" dxfId="1046" priority="31">
      <formula>F34&gt;0</formula>
    </cfRule>
    <cfRule type="expression" dxfId="1045" priority="32">
      <formula>F34&lt;0</formula>
    </cfRule>
  </conditionalFormatting>
  <conditionalFormatting sqref="H34">
    <cfRule type="expression" dxfId="1044" priority="29">
      <formula>H34&gt;0</formula>
    </cfRule>
    <cfRule type="expression" dxfId="1043" priority="30">
      <formula>H34&lt;0</formula>
    </cfRule>
  </conditionalFormatting>
  <conditionalFormatting sqref="M36">
    <cfRule type="expression" dxfId="1042" priority="19">
      <formula>M36&gt;0</formula>
    </cfRule>
    <cfRule type="expression" dxfId="1041" priority="20">
      <formula>M36&lt;0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F23">
    <cfRule type="expression" dxfId="1038" priority="13">
      <formula>F23&gt;0</formula>
    </cfRule>
    <cfRule type="expression" dxfId="1037" priority="14">
      <formula>F23&lt;0</formula>
    </cfRule>
  </conditionalFormatting>
  <conditionalFormatting sqref="I25:J25">
    <cfRule type="expression" dxfId="1036" priority="9">
      <formula>I25&gt;0</formula>
    </cfRule>
    <cfRule type="expression" dxfId="1035" priority="10">
      <formula>I25&lt;0</formula>
    </cfRule>
  </conditionalFormatting>
  <conditionalFormatting sqref="I26:J27">
    <cfRule type="expression" dxfId="1034" priority="7">
      <formula>I26&gt;0</formula>
    </cfRule>
    <cfRule type="expression" dxfId="1033" priority="8">
      <formula>I26&lt;0</formula>
    </cfRule>
  </conditionalFormatting>
  <conditionalFormatting sqref="K25:K27">
    <cfRule type="expression" dxfId="1032" priority="5">
      <formula>K25&gt;0</formula>
    </cfRule>
    <cfRule type="expression" dxfId="1031" priority="6">
      <formula>K25&lt;0</formula>
    </cfRule>
  </conditionalFormatting>
  <conditionalFormatting sqref="I23:J23">
    <cfRule type="expression" dxfId="1030" priority="3">
      <formula>I23&gt;0</formula>
    </cfRule>
    <cfRule type="expression" dxfId="10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507</v>
      </c>
      <c r="AJ2">
        <f>$Q$2*$Q$4</f>
        <v>5895.9800000000005</v>
      </c>
      <c r="AK2">
        <f ca="1">AJ2*EXP(-$X$2 * AI2/365.25)</f>
        <v>4451.2389228702359</v>
      </c>
      <c r="AM2" s="2">
        <f>Q10</f>
        <v>1452.2599999999984</v>
      </c>
      <c r="AO2">
        <f ca="1" xml:space="preserve"> (SUM(AB:AB) - SUM(AE:AE) - SUM(AH:AH) - SUM(AK:AK))/SUM(AB:AB)</f>
        <v>-3.8470173909272197E-3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29.479900000000001</v>
      </c>
      <c r="R4" s="494">
        <v>-6.7000000000000002E-3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5895.9800000000005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5646.9300000000303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4194.6700000000319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2.4655530150296592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3.3921417643886175E-3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21.05707142857143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32.427890000000005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32.133091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31.838292000000003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31.543493000000002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31.248694000000004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30.953895000000003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30.659096000000002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30.364297000000001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30.069498000000003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29.774699000000002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29.479900000000001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29.185101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28.890301999999998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28.595503000000001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28.300704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28.005904999999998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27.711105999999997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27.416307000000003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27.121508000000002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26.826709000000001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26.53191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8" priority="72">
      <formula>F85&gt;0</formula>
    </cfRule>
    <cfRule type="expression" dxfId="1027" priority="73">
      <formula>F85&lt;0</formula>
    </cfRule>
  </conditionalFormatting>
  <conditionalFormatting sqref="Q7">
    <cfRule type="expression" dxfId="1026" priority="60">
      <formula>Q7&gt;0</formula>
    </cfRule>
    <cfRule type="expression" dxfId="1025" priority="61">
      <formula>Q7&lt;0</formula>
    </cfRule>
  </conditionalFormatting>
  <conditionalFormatting sqref="Q8">
    <cfRule type="expression" dxfId="1024" priority="58">
      <formula>Q8&gt;0</formula>
    </cfRule>
    <cfRule type="expression" dxfId="1023" priority="59">
      <formula>Q8&lt;0</formula>
    </cfRule>
  </conditionalFormatting>
  <conditionalFormatting sqref="F110:F122">
    <cfRule type="expression" dxfId="1022" priority="56">
      <formula>F110&gt;0</formula>
    </cfRule>
    <cfRule type="expression" dxfId="1021" priority="57">
      <formula>F110&lt;0</formula>
    </cfRule>
  </conditionalFormatting>
  <conditionalFormatting sqref="H110:H122">
    <cfRule type="expression" dxfId="1020" priority="54">
      <formula>H110&gt;0</formula>
    </cfRule>
    <cfRule type="expression" dxfId="1019" priority="55">
      <formula>H110&lt;0</formula>
    </cfRule>
  </conditionalFormatting>
  <conditionalFormatting sqref="H126:H129">
    <cfRule type="expression" dxfId="1018" priority="50">
      <formula>H126&gt;0</formula>
    </cfRule>
    <cfRule type="expression" dxfId="1017" priority="51">
      <formula>H126&lt;0</formula>
    </cfRule>
  </conditionalFormatting>
  <conditionalFormatting sqref="F126:F129">
    <cfRule type="expression" dxfId="1016" priority="52">
      <formula>F126&gt;0</formula>
    </cfRule>
    <cfRule type="expression" dxfId="1015" priority="53">
      <formula>F126&lt;0</formula>
    </cfRule>
  </conditionalFormatting>
  <conditionalFormatting sqref="M152">
    <cfRule type="expression" dxfId="1014" priority="48">
      <formula>M152&gt;0</formula>
    </cfRule>
    <cfRule type="expression" dxfId="1013" priority="49">
      <formula>M152&lt;0</formula>
    </cfRule>
  </conditionalFormatting>
  <conditionalFormatting sqref="F37:F38 F45:F82">
    <cfRule type="expression" dxfId="1012" priority="46">
      <formula>F37&gt;0</formula>
    </cfRule>
    <cfRule type="expression" dxfId="1011" priority="47">
      <formula>F37&lt;0</formula>
    </cfRule>
  </conditionalFormatting>
  <conditionalFormatting sqref="H37:H38 H45:H82">
    <cfRule type="expression" dxfId="1010" priority="44">
      <formula>H37&gt;0</formula>
    </cfRule>
    <cfRule type="expression" dxfId="1009" priority="45">
      <formula>H37&lt;0</formula>
    </cfRule>
  </conditionalFormatting>
  <conditionalFormatting sqref="Q10">
    <cfRule type="expression" dxfId="1008" priority="42">
      <formula>Q10&gt;0</formula>
    </cfRule>
    <cfRule type="expression" dxfId="1007" priority="43">
      <formula>Q10&lt;0</formula>
    </cfRule>
  </conditionalFormatting>
  <conditionalFormatting sqref="F39:F44">
    <cfRule type="expression" dxfId="1006" priority="40">
      <formula>F39&gt;0</formula>
    </cfRule>
    <cfRule type="expression" dxfId="1005" priority="41">
      <formula>F39&lt;0</formula>
    </cfRule>
  </conditionalFormatting>
  <conditionalFormatting sqref="H39:H44">
    <cfRule type="expression" dxfId="1004" priority="38">
      <formula>H39&gt;0</formula>
    </cfRule>
    <cfRule type="expression" dxfId="1003" priority="39">
      <formula>H39&lt;0</formula>
    </cfRule>
  </conditionalFormatting>
  <conditionalFormatting sqref="K42:K49">
    <cfRule type="expression" dxfId="1002" priority="36">
      <formula>K42&gt;0</formula>
    </cfRule>
    <cfRule type="expression" dxfId="1001" priority="37">
      <formula>K42&lt;0</formula>
    </cfRule>
  </conditionalFormatting>
  <conditionalFormatting sqref="K50:K82">
    <cfRule type="expression" dxfId="1000" priority="34">
      <formula>K50&gt;0</formula>
    </cfRule>
    <cfRule type="expression" dxfId="999" priority="35">
      <formula>K50&lt;0</formula>
    </cfRule>
  </conditionalFormatting>
  <conditionalFormatting sqref="F83:F84">
    <cfRule type="expression" dxfId="998" priority="31">
      <formula>F83&gt;0</formula>
    </cfRule>
    <cfRule type="expression" dxfId="997" priority="32">
      <formula>F83&lt;0</formula>
    </cfRule>
  </conditionalFormatting>
  <conditionalFormatting sqref="H83:H84">
    <cfRule type="expression" dxfId="996" priority="29">
      <formula>H83&gt;0</formula>
    </cfRule>
    <cfRule type="expression" dxfId="995" priority="30">
      <formula>H83&lt;0</formula>
    </cfRule>
  </conditionalFormatting>
  <conditionalFormatting sqref="K83:K84">
    <cfRule type="expression" dxfId="994" priority="27">
      <formula>K83&gt;0</formula>
    </cfRule>
    <cfRule type="expression" dxfId="993" priority="28">
      <formula>K83&lt;0</formula>
    </cfRule>
  </conditionalFormatting>
  <conditionalFormatting sqref="F93:F95 H93:H95 K93:K95">
    <cfRule type="expression" dxfId="992" priority="23">
      <formula>F93&gt;0</formula>
    </cfRule>
    <cfRule type="expression" dxfId="991" priority="24">
      <formula>F93&lt;0</formula>
    </cfRule>
  </conditionalFormatting>
  <conditionalFormatting sqref="L85:L91 L105:L107">
    <cfRule type="expression" dxfId="990" priority="21">
      <formula>L85&gt;0</formula>
    </cfRule>
    <cfRule type="expression" dxfId="989" priority="22">
      <formula>L85&lt;0</formula>
    </cfRule>
  </conditionalFormatting>
  <conditionalFormatting sqref="L42:L49">
    <cfRule type="expression" dxfId="988" priority="19">
      <formula>L42&gt;0</formula>
    </cfRule>
    <cfRule type="expression" dxfId="987" priority="20">
      <formula>L42&lt;0</formula>
    </cfRule>
  </conditionalFormatting>
  <conditionalFormatting sqref="L50:L82">
    <cfRule type="expression" dxfId="986" priority="17">
      <formula>L50&gt;0</formula>
    </cfRule>
    <cfRule type="expression" dxfId="985" priority="18">
      <formula>L50&lt;0</formula>
    </cfRule>
  </conditionalFormatting>
  <conditionalFormatting sqref="L83:L84">
    <cfRule type="expression" dxfId="984" priority="15">
      <formula>L83&gt;0</formula>
    </cfRule>
    <cfRule type="expression" dxfId="983" priority="16">
      <formula>L83&lt;0</formula>
    </cfRule>
  </conditionalFormatting>
  <conditionalFormatting sqref="L93:L95">
    <cfRule type="expression" dxfId="982" priority="13">
      <formula>L93&gt;0</formula>
    </cfRule>
    <cfRule type="expression" dxfId="981" priority="14">
      <formula>L93&lt;0</formula>
    </cfRule>
  </conditionalFormatting>
  <conditionalFormatting sqref="K102:K104 F102:F104 H102:H104">
    <cfRule type="expression" dxfId="980" priority="11">
      <formula>F102&gt;0</formula>
    </cfRule>
    <cfRule type="expression" dxfId="979" priority="12">
      <formula>F102&lt;0</formula>
    </cfRule>
  </conditionalFormatting>
  <conditionalFormatting sqref="L102:L104">
    <cfRule type="expression" dxfId="978" priority="9">
      <formula>L102&gt;0</formula>
    </cfRule>
    <cfRule type="expression" dxfId="977" priority="10">
      <formula>L102&lt;0</formula>
    </cfRule>
  </conditionalFormatting>
  <conditionalFormatting sqref="K99:K101 F99:F101 H99:H101">
    <cfRule type="expression" dxfId="976" priority="7">
      <formula>F99&gt;0</formula>
    </cfRule>
    <cfRule type="expression" dxfId="975" priority="8">
      <formula>F99&lt;0</formula>
    </cfRule>
  </conditionalFormatting>
  <conditionalFormatting sqref="L99:L101">
    <cfRule type="expression" dxfId="974" priority="5">
      <formula>L99&gt;0</formula>
    </cfRule>
    <cfRule type="expression" dxfId="973" priority="6">
      <formula>L99&lt;0</formula>
    </cfRule>
  </conditionalFormatting>
  <conditionalFormatting sqref="K96:K98 F96:F98 H96:H98">
    <cfRule type="expression" dxfId="972" priority="3">
      <formula>F96&gt;0</formula>
    </cfRule>
    <cfRule type="expression" dxfId="971" priority="4">
      <formula>F96&lt;0</formula>
    </cfRule>
  </conditionalFormatting>
  <conditionalFormatting sqref="L97:L98">
    <cfRule type="expression" dxfId="970" priority="1">
      <formula>L97&gt;0</formula>
    </cfRule>
    <cfRule type="expression" dxfId="96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8" priority="9">
      <formula>F39&gt;0</formula>
    </cfRule>
    <cfRule type="expression" dxfId="967" priority="10">
      <formula>F39&lt;0</formula>
    </cfRule>
  </conditionalFormatting>
  <conditionalFormatting sqref="F25:F38">
    <cfRule type="expression" dxfId="966" priority="7">
      <formula>F25&gt;0</formula>
    </cfRule>
    <cfRule type="expression" dxfId="965" priority="8">
      <formula>F25&lt;0</formula>
    </cfRule>
  </conditionalFormatting>
  <conditionalFormatting sqref="H25:H38">
    <cfRule type="expression" dxfId="964" priority="5">
      <formula>H25&gt;0</formula>
    </cfRule>
    <cfRule type="expression" dxfId="963" priority="6">
      <formula>H25&lt;0</formula>
    </cfRule>
  </conditionalFormatting>
  <conditionalFormatting sqref="Q7">
    <cfRule type="expression" dxfId="962" priority="3">
      <formula>Q7&gt;0</formula>
    </cfRule>
    <cfRule type="expression" dxfId="961" priority="4">
      <formula>Q7&lt;0</formula>
    </cfRule>
  </conditionalFormatting>
  <conditionalFormatting sqref="Q8">
    <cfRule type="expression" dxfId="960" priority="1">
      <formula>Q8&gt;0</formula>
    </cfRule>
    <cfRule type="expression" dxfId="95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8" priority="29">
      <formula>F29&gt;0</formula>
    </cfRule>
    <cfRule type="expression" dxfId="957" priority="30">
      <formula>F29&lt;0</formula>
    </cfRule>
  </conditionalFormatting>
  <conditionalFormatting sqref="Q7">
    <cfRule type="expression" dxfId="956" priority="27">
      <formula>Q7&gt;0</formula>
    </cfRule>
    <cfRule type="expression" dxfId="955" priority="28">
      <formula>Q7&lt;0</formula>
    </cfRule>
  </conditionalFormatting>
  <conditionalFormatting sqref="Q8">
    <cfRule type="expression" dxfId="954" priority="25">
      <formula>Q8&gt;0</formula>
    </cfRule>
    <cfRule type="expression" dxfId="953" priority="26">
      <formula>Q8&lt;0</formula>
    </cfRule>
  </conditionalFormatting>
  <conditionalFormatting sqref="F96:F110">
    <cfRule type="expression" dxfId="952" priority="19">
      <formula>F96&gt;0</formula>
    </cfRule>
    <cfRule type="expression" dxfId="951" priority="20">
      <formula>F96&lt;0</formula>
    </cfRule>
  </conditionalFormatting>
  <conditionalFormatting sqref="H96:H110">
    <cfRule type="expression" dxfId="950" priority="17">
      <formula>H96&gt;0</formula>
    </cfRule>
    <cfRule type="expression" dxfId="949" priority="18">
      <formula>H96&lt;0</formula>
    </cfRule>
  </conditionalFormatting>
  <conditionalFormatting sqref="Q10">
    <cfRule type="expression" dxfId="948" priority="15">
      <formula>Q10&gt;0</formula>
    </cfRule>
    <cfRule type="expression" dxfId="947" priority="16">
      <formula>Q10&lt;0</formula>
    </cfRule>
  </conditionalFormatting>
  <conditionalFormatting sqref="L29:L38">
    <cfRule type="expression" dxfId="946" priority="9">
      <formula>L29&gt;0</formula>
    </cfRule>
    <cfRule type="expression" dxfId="945" priority="10">
      <formula>L29&lt;0</formula>
    </cfRule>
  </conditionalFormatting>
  <conditionalFormatting sqref="F27:F29 H27:H29 J25:K29">
    <cfRule type="expression" dxfId="944" priority="7">
      <formula>F25&gt;0</formula>
    </cfRule>
    <cfRule type="expression" dxfId="943" priority="8">
      <formula>F25&lt;0</formula>
    </cfRule>
  </conditionalFormatting>
  <conditionalFormatting sqref="L25:L29">
    <cfRule type="expression" dxfId="942" priority="5">
      <formula>L25&gt;0</formula>
    </cfRule>
    <cfRule type="expression" dxfId="941" priority="6">
      <formula>L25&lt;0</formula>
    </cfRule>
  </conditionalFormatting>
  <conditionalFormatting sqref="F25:F26">
    <cfRule type="expression" dxfId="940" priority="3">
      <formula>F25&gt;0</formula>
    </cfRule>
    <cfRule type="expression" dxfId="939" priority="4">
      <formula>F25&lt;0</formula>
    </cfRule>
  </conditionalFormatting>
  <conditionalFormatting sqref="H25:H26">
    <cfRule type="expression" dxfId="938" priority="1">
      <formula>H25&gt;0</formula>
    </cfRule>
    <cfRule type="expression" dxfId="93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91.609899999999996</v>
      </c>
      <c r="R4" s="495">
        <v>9.4999999999999998E-3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3664.3959999999997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361.36600000000089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361.36600000000089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0.10940439535820175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2.4888139818949696E-2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19.245777310924371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100.77089000000001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99.854791000000006</v>
      </c>
      <c r="W20" s="134"/>
    </row>
    <row r="21" spans="1:23" x14ac:dyDescent="0.25">
      <c r="O21" s="81">
        <v>1.08</v>
      </c>
      <c r="P21" s="81">
        <f t="shared" si="0"/>
        <v>98.938692000000003</v>
      </c>
      <c r="W21" s="134"/>
    </row>
    <row r="22" spans="1:23" x14ac:dyDescent="0.25">
      <c r="O22" s="81">
        <v>1.07</v>
      </c>
      <c r="P22" s="81">
        <f t="shared" si="0"/>
        <v>98.022593000000001</v>
      </c>
      <c r="W22" s="134"/>
    </row>
    <row r="23" spans="1:23" x14ac:dyDescent="0.25">
      <c r="O23" s="81">
        <v>1.06</v>
      </c>
      <c r="P23" s="81">
        <f t="shared" si="0"/>
        <v>97.106493999999998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96.190394999999995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95.274295999999993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94.358197000000004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93.442098000000001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92.525998999999999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91.609899999999996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90.693800999999993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89.777701999999991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88.861602999999988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87.945504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87.029404999999997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86.113305999999994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85.197207000000006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84.281108000000003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83.365009000000001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82.448909999999998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6" priority="25">
      <formula>F47&gt;0</formula>
    </cfRule>
    <cfRule type="expression" dxfId="935" priority="26">
      <formula>F47&lt;0</formula>
    </cfRule>
  </conditionalFormatting>
  <conditionalFormatting sqref="Q7">
    <cfRule type="expression" dxfId="934" priority="23">
      <formula>Q7&gt;0</formula>
    </cfRule>
    <cfRule type="expression" dxfId="933" priority="24">
      <formula>Q7&lt;0</formula>
    </cfRule>
  </conditionalFormatting>
  <conditionalFormatting sqref="Q8">
    <cfRule type="expression" dxfId="932" priority="21">
      <formula>Q8&gt;0</formula>
    </cfRule>
    <cfRule type="expression" dxfId="931" priority="22">
      <formula>Q8&lt;0</formula>
    </cfRule>
  </conditionalFormatting>
  <conditionalFormatting sqref="F25:F29 F34:F46">
    <cfRule type="expression" dxfId="930" priority="19">
      <formula>F25&gt;0</formula>
    </cfRule>
    <cfRule type="expression" dxfId="929" priority="20">
      <formula>F25&lt;0</formula>
    </cfRule>
  </conditionalFormatting>
  <conditionalFormatting sqref="H25:H29 H34:H46">
    <cfRule type="expression" dxfId="928" priority="17">
      <formula>H25&gt;0</formula>
    </cfRule>
    <cfRule type="expression" dxfId="927" priority="18">
      <formula>H25&lt;0</formula>
    </cfRule>
  </conditionalFormatting>
  <conditionalFormatting sqref="F89:F110">
    <cfRule type="expression" dxfId="926" priority="15">
      <formula>F89&gt;0</formula>
    </cfRule>
    <cfRule type="expression" dxfId="925" priority="16">
      <formula>F89&lt;0</formula>
    </cfRule>
  </conditionalFormatting>
  <conditionalFormatting sqref="H89:H110">
    <cfRule type="expression" dxfId="924" priority="13">
      <formula>H89&gt;0</formula>
    </cfRule>
    <cfRule type="expression" dxfId="923" priority="14">
      <formula>H89&lt;0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25:J32 J34:J38">
    <cfRule type="expression" dxfId="920" priority="9">
      <formula>J25&gt;0</formula>
    </cfRule>
    <cfRule type="expression" dxfId="919" priority="10">
      <formula>J25&lt;0</formula>
    </cfRule>
  </conditionalFormatting>
  <conditionalFormatting sqref="K25:K30">
    <cfRule type="expression" dxfId="918" priority="7">
      <formula>K25&gt;0</formula>
    </cfRule>
    <cfRule type="expression" dxfId="917" priority="8">
      <formula>K25&lt;0</formula>
    </cfRule>
  </conditionalFormatting>
  <conditionalFormatting sqref="L25:L38">
    <cfRule type="expression" dxfId="916" priority="5">
      <formula>L25&gt;0</formula>
    </cfRule>
    <cfRule type="expression" dxfId="915" priority="6">
      <formula>L25&lt;0</formula>
    </cfRule>
  </conditionalFormatting>
  <conditionalFormatting sqref="F30:F33">
    <cfRule type="expression" dxfId="914" priority="3">
      <formula>F30&gt;0</formula>
    </cfRule>
    <cfRule type="expression" dxfId="913" priority="4">
      <formula>F30&lt;0</formula>
    </cfRule>
  </conditionalFormatting>
  <conditionalFormatting sqref="H30:H33">
    <cfRule type="expression" dxfId="912" priority="1">
      <formula>H30&gt;0</formula>
    </cfRule>
    <cfRule type="expression" dxfId="91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72.88</v>
      </c>
      <c r="R4" s="495">
        <v>7.6E-3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7288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811.31999999999971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352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5.0749711649365627E-2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17.840881272949815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80.168000000000006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79.4392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78.710400000000007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77.9816</v>
      </c>
      <c r="Q20" s="2"/>
      <c r="W20" s="134"/>
    </row>
    <row r="21" spans="1:23" x14ac:dyDescent="0.25">
      <c r="O21" s="81">
        <v>1.06</v>
      </c>
      <c r="P21" s="81">
        <f t="shared" si="0"/>
        <v>77.252799999999993</v>
      </c>
      <c r="Q21" s="2"/>
      <c r="W21" s="134"/>
    </row>
    <row r="22" spans="1:23" x14ac:dyDescent="0.25">
      <c r="O22" s="81">
        <v>1.05</v>
      </c>
      <c r="P22" s="81">
        <f t="shared" si="0"/>
        <v>76.524000000000001</v>
      </c>
      <c r="Q22" s="2"/>
      <c r="W22" s="134"/>
    </row>
    <row r="23" spans="1:23" x14ac:dyDescent="0.25">
      <c r="O23" s="81">
        <v>1.04</v>
      </c>
      <c r="P23" s="81">
        <f t="shared" si="0"/>
        <v>75.795199999999994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75.066400000000002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74.337599999999995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73.608800000000002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72.88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72.151199999999989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71.422399999999996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70.693599999999989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69.964799999999997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69.23599999999999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68.507199999999997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67.778400000000005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67.049599999999998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66.320799999999991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65.591999999999999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0" priority="29">
      <formula>F25&gt;0</formula>
    </cfRule>
    <cfRule type="expression" dxfId="909" priority="30">
      <formula>F25&lt;0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25:F43 F49 F51:F58">
    <cfRule type="expression" dxfId="904" priority="23">
      <formula>F25&gt;0</formula>
    </cfRule>
    <cfRule type="expression" dxfId="903" priority="24">
      <formula>F25&lt;0</formula>
    </cfRule>
  </conditionalFormatting>
  <conditionalFormatting sqref="H25:H43 H49 H51:H58">
    <cfRule type="expression" dxfId="902" priority="21">
      <formula>H25&gt;0</formula>
    </cfRule>
    <cfRule type="expression" dxfId="901" priority="22">
      <formula>H25&lt;0</formula>
    </cfRule>
  </conditionalFormatting>
  <conditionalFormatting sqref="F89:F110">
    <cfRule type="expression" dxfId="900" priority="19">
      <formula>F89&gt;0</formula>
    </cfRule>
    <cfRule type="expression" dxfId="899" priority="20">
      <formula>F89&lt;0</formula>
    </cfRule>
  </conditionalFormatting>
  <conditionalFormatting sqref="H89:H110">
    <cfRule type="expression" dxfId="898" priority="17">
      <formula>H89&gt;0</formula>
    </cfRule>
    <cfRule type="expression" dxfId="897" priority="18">
      <formula>H89&lt;0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J36:J38">
    <cfRule type="expression" dxfId="894" priority="13">
      <formula>J36&gt;0</formula>
    </cfRule>
    <cfRule type="expression" dxfId="893" priority="14">
      <formula>J36&lt;0</formula>
    </cfRule>
  </conditionalFormatting>
  <conditionalFormatting sqref="K36:K38">
    <cfRule type="expression" dxfId="892" priority="11">
      <formula>K36&gt;0</formula>
    </cfRule>
    <cfRule type="expression" dxfId="891" priority="12">
      <formula>K36&lt;0</formula>
    </cfRule>
  </conditionalFormatting>
  <conditionalFormatting sqref="L25:L38">
    <cfRule type="expression" dxfId="890" priority="9">
      <formula>L25&gt;0</formula>
    </cfRule>
    <cfRule type="expression" dxfId="889" priority="10">
      <formula>L25&lt;0</formula>
    </cfRule>
  </conditionalFormatting>
  <conditionalFormatting sqref="F44:F48">
    <cfRule type="expression" dxfId="888" priority="7">
      <formula>F44&gt;0</formula>
    </cfRule>
    <cfRule type="expression" dxfId="887" priority="8">
      <formula>F44&lt;0</formula>
    </cfRule>
  </conditionalFormatting>
  <conditionalFormatting sqref="H44:H48">
    <cfRule type="expression" dxfId="886" priority="5">
      <formula>H44&gt;0</formula>
    </cfRule>
    <cfRule type="expression" dxfId="885" priority="6">
      <formula>H44&lt;0</formula>
    </cfRule>
  </conditionalFormatting>
  <conditionalFormatting sqref="F50">
    <cfRule type="expression" dxfId="884" priority="3">
      <formula>F50&gt;0</formula>
    </cfRule>
    <cfRule type="expression" dxfId="883" priority="4">
      <formula>F50&lt;0</formula>
    </cfRule>
  </conditionalFormatting>
  <conditionalFormatting sqref="H50">
    <cfRule type="expression" dxfId="882" priority="1">
      <formula>H50&gt;0</formula>
    </cfRule>
    <cfRule type="expression" dxfId="881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167</v>
      </c>
      <c r="AJ2">
        <f>$Q$2*$Q$4</f>
        <v>13397.999999999998</v>
      </c>
      <c r="AK2">
        <f ca="1">AJ2*EXP(-$X$2 * AI2/365.25)</f>
        <v>21953.008904389655</v>
      </c>
      <c r="AM2" s="2">
        <f>Q10</f>
        <v>0</v>
      </c>
      <c r="AO2">
        <f ca="1" xml:space="preserve"> (SUM(AB:AB) - SUM(AE:AE) - SUM(AH:AH) - SUM(AK:AK))/SUM(AB:AB)</f>
        <v>-5.1118529935178056E-2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167</v>
      </c>
      <c r="AJ3">
        <f t="shared" ref="AJ3:AJ17" si="11">$Q$2*$Q$4</f>
        <v>13397.999999999998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22.33</v>
      </c>
      <c r="R4" s="495">
        <v>1.4E-3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167</v>
      </c>
      <c r="AJ4">
        <f t="shared" si="11"/>
        <v>13397.999999999998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13397.999999999998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167</v>
      </c>
      <c r="AJ5">
        <f t="shared" si="11"/>
        <v>13397.999999999998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167</v>
      </c>
      <c r="AJ6">
        <f t="shared" si="11"/>
        <v>13397.999999999998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-4084.5900000000056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167</v>
      </c>
      <c r="AJ7">
        <f t="shared" si="11"/>
        <v>13397.999999999998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-4084.5900000000056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167</v>
      </c>
      <c r="AJ8">
        <f t="shared" si="11"/>
        <v>13397.999999999998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-0.23363757887132311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167</v>
      </c>
      <c r="AJ9">
        <f t="shared" si="11"/>
        <v>13397.999999999998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167</v>
      </c>
      <c r="AJ10">
        <f t="shared" si="11"/>
        <v>13397.999999999998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4.6574115539632789E-2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167</v>
      </c>
      <c r="AJ11">
        <f t="shared" si="11"/>
        <v>13397.999999999998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167</v>
      </c>
      <c r="AJ12">
        <f t="shared" si="11"/>
        <v>13397.999999999998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13.135294117647058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167</v>
      </c>
      <c r="AJ13">
        <f t="shared" si="11"/>
        <v>13397.999999999998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167</v>
      </c>
      <c r="AJ14">
        <f t="shared" si="11"/>
        <v>13397.999999999998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167</v>
      </c>
      <c r="AJ15">
        <f t="shared" si="11"/>
        <v>13397.999999999998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167</v>
      </c>
      <c r="AJ16">
        <f t="shared" si="11"/>
        <v>13397.999999999998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167</v>
      </c>
      <c r="AJ17">
        <f t="shared" si="11"/>
        <v>13397.999999999998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1" t="s">
        <v>78</v>
      </c>
      <c r="P18" s="851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24.562999999999999</v>
      </c>
      <c r="W19" s="134"/>
    </row>
    <row r="20" spans="1:39" x14ac:dyDescent="0.25">
      <c r="O20" s="81">
        <v>1.0900000000000001</v>
      </c>
      <c r="P20" s="81">
        <f t="shared" ref="P20:P39" si="14">O20*$Q$4</f>
        <v>24.339700000000001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24.116399999999999</v>
      </c>
      <c r="W21" s="134"/>
    </row>
    <row r="22" spans="1:39" x14ac:dyDescent="0.25">
      <c r="O22" s="81">
        <v>1.07</v>
      </c>
      <c r="P22" s="81">
        <f t="shared" si="14"/>
        <v>23.8931</v>
      </c>
      <c r="W22" s="134"/>
    </row>
    <row r="23" spans="1:39" x14ac:dyDescent="0.25">
      <c r="O23" s="81">
        <v>1.06</v>
      </c>
      <c r="P23" s="81">
        <f t="shared" si="14"/>
        <v>23.669799999999999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23.4465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23.223199999999999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22.9999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22.776599999999998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22.5533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22.33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22.106699999999996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21.883399999999998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21.660099999999996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21.436799999999998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21.213499999999996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20.990199999999998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20.7669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20.543599999999998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20.3203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20.096999999999998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0" priority="21">
      <formula>F25&gt;0</formula>
    </cfRule>
    <cfRule type="expression" dxfId="879" priority="22">
      <formula>F25&lt;0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4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2" priority="137">
      <formula>F30&gt;0</formula>
    </cfRule>
    <cfRule type="expression" dxfId="861" priority="138">
      <formula>F30&lt;0</formula>
    </cfRule>
  </conditionalFormatting>
  <conditionalFormatting sqref="H47:H58">
    <cfRule type="expression" dxfId="860" priority="129">
      <formula>H47&gt;0</formula>
    </cfRule>
    <cfRule type="expression" dxfId="859" priority="130">
      <formula>H47&lt;0</formula>
    </cfRule>
  </conditionalFormatting>
  <conditionalFormatting sqref="H59">
    <cfRule type="expression" dxfId="858" priority="119">
      <formula>H59&gt;0</formula>
    </cfRule>
    <cfRule type="expression" dxfId="857" priority="120">
      <formula>H59&lt;0</formula>
    </cfRule>
  </conditionalFormatting>
  <conditionalFormatting sqref="H60">
    <cfRule type="expression" dxfId="856" priority="115">
      <formula>H60&gt;0</formula>
    </cfRule>
    <cfRule type="expression" dxfId="855" priority="116">
      <formula>H60&lt;0</formula>
    </cfRule>
  </conditionalFormatting>
  <conditionalFormatting sqref="H61:H66">
    <cfRule type="expression" dxfId="854" priority="111">
      <formula>H61&gt;0</formula>
    </cfRule>
    <cfRule type="expression" dxfId="853" priority="112">
      <formula>H61&lt;0</formula>
    </cfRule>
  </conditionalFormatting>
  <conditionalFormatting sqref="Q8">
    <cfRule type="expression" dxfId="852" priority="95">
      <formula>Q8&gt;0</formula>
    </cfRule>
    <cfRule type="expression" dxfId="851" priority="96">
      <formula>Q8&lt;0</formula>
    </cfRule>
  </conditionalFormatting>
  <conditionalFormatting sqref="Q7">
    <cfRule type="expression" dxfId="850" priority="97">
      <formula>Q7&gt;0</formula>
    </cfRule>
    <cfRule type="expression" dxfId="849" priority="98">
      <formula>Q7&lt;0</formula>
    </cfRule>
  </conditionalFormatting>
  <conditionalFormatting sqref="F178 H178">
    <cfRule type="expression" dxfId="848" priority="93">
      <formula>F178&gt;0</formula>
    </cfRule>
    <cfRule type="expression" dxfId="847" priority="94">
      <formula>F178&lt;0</formula>
    </cfRule>
  </conditionalFormatting>
  <conditionalFormatting sqref="Q10">
    <cfRule type="expression" dxfId="846" priority="87">
      <formula>Q10&gt;0</formula>
    </cfRule>
    <cfRule type="expression" dxfId="845" priority="88">
      <formula>Q10&lt;0</formula>
    </cfRule>
  </conditionalFormatting>
  <conditionalFormatting sqref="Q9">
    <cfRule type="expression" dxfId="844" priority="81">
      <formula>Q9&gt;0</formula>
    </cfRule>
    <cfRule type="expression" dxfId="843" priority="82">
      <formula>Q9&lt;0</formula>
    </cfRule>
  </conditionalFormatting>
  <conditionalFormatting sqref="F201:F248">
    <cfRule type="expression" dxfId="842" priority="41">
      <formula>F201&gt;0</formula>
    </cfRule>
    <cfRule type="expression" dxfId="841" priority="42">
      <formula>F201&lt;0</formula>
    </cfRule>
  </conditionalFormatting>
  <conditionalFormatting sqref="H201:H248">
    <cfRule type="expression" dxfId="840" priority="39">
      <formula>H201&gt;0</formula>
    </cfRule>
    <cfRule type="expression" dxfId="839" priority="40">
      <formula>H201&lt;0</formula>
    </cfRule>
  </conditionalFormatting>
  <conditionalFormatting sqref="J208">
    <cfRule type="expression" dxfId="838" priority="37">
      <formula>J208&gt;0</formula>
    </cfRule>
    <cfRule type="expression" dxfId="837" priority="38">
      <formula>J208&lt;0</formula>
    </cfRule>
  </conditionalFormatting>
  <conditionalFormatting sqref="J214:J215">
    <cfRule type="expression" dxfId="836" priority="35">
      <formula>J214&gt;0</formula>
    </cfRule>
    <cfRule type="expression" dxfId="835" priority="36">
      <formula>J214&lt;0</formula>
    </cfRule>
  </conditionalFormatting>
  <conditionalFormatting sqref="J216">
    <cfRule type="expression" dxfId="834" priority="33">
      <formula>J216&gt;0</formula>
    </cfRule>
    <cfRule type="expression" dxfId="833" priority="34">
      <formula>J216&lt;0</formula>
    </cfRule>
  </conditionalFormatting>
  <conditionalFormatting sqref="J217:J219 J221:J224">
    <cfRule type="expression" dxfId="832" priority="31">
      <formula>J217&gt;0</formula>
    </cfRule>
    <cfRule type="expression" dxfId="831" priority="32">
      <formula>J217&lt;0</formula>
    </cfRule>
  </conditionalFormatting>
  <conditionalFormatting sqref="K208">
    <cfRule type="expression" dxfId="830" priority="29">
      <formula>K208&gt;0</formula>
    </cfRule>
    <cfRule type="expression" dxfId="829" priority="30">
      <formula>K208&lt;0</formula>
    </cfRule>
  </conditionalFormatting>
  <conditionalFormatting sqref="K214:K215">
    <cfRule type="expression" dxfId="828" priority="27">
      <formula>K214&gt;0</formula>
    </cfRule>
    <cfRule type="expression" dxfId="827" priority="28">
      <formula>K214&lt;0</formula>
    </cfRule>
  </conditionalFormatting>
  <conditionalFormatting sqref="K216">
    <cfRule type="expression" dxfId="826" priority="25">
      <formula>K216&gt;0</formula>
    </cfRule>
    <cfRule type="expression" dxfId="825" priority="26">
      <formula>K216&lt;0</formula>
    </cfRule>
  </conditionalFormatting>
  <conditionalFormatting sqref="K217:K224">
    <cfRule type="expression" dxfId="824" priority="23">
      <formula>K217&gt;0</formula>
    </cfRule>
    <cfRule type="expression" dxfId="823" priority="24">
      <formula>K217&lt;0</formula>
    </cfRule>
  </conditionalFormatting>
  <conditionalFormatting sqref="L208">
    <cfRule type="expression" dxfId="822" priority="21">
      <formula>L208&gt;0</formula>
    </cfRule>
    <cfRule type="expression" dxfId="821" priority="22">
      <formula>L208&lt;0</formula>
    </cfRule>
  </conditionalFormatting>
  <conditionalFormatting sqref="L214:L215">
    <cfRule type="expression" dxfId="820" priority="19">
      <formula>L214&gt;0</formula>
    </cfRule>
    <cfRule type="expression" dxfId="819" priority="20">
      <formula>L214&lt;0</formula>
    </cfRule>
  </conditionalFormatting>
  <conditionalFormatting sqref="L216">
    <cfRule type="expression" dxfId="818" priority="17">
      <formula>L216&gt;0</formula>
    </cfRule>
    <cfRule type="expression" dxfId="817" priority="18">
      <formula>L216&lt;0</formula>
    </cfRule>
  </conditionalFormatting>
  <conditionalFormatting sqref="L217:L224">
    <cfRule type="expression" dxfId="816" priority="15">
      <formula>L217&gt;0</formula>
    </cfRule>
    <cfRule type="expression" dxfId="815" priority="16">
      <formula>L217&lt;0</formula>
    </cfRule>
  </conditionalFormatting>
  <conditionalFormatting sqref="K225">
    <cfRule type="expression" dxfId="814" priority="13">
      <formula>K225&gt;0</formula>
    </cfRule>
    <cfRule type="expression" dxfId="813" priority="14">
      <formula>K225&lt;0</formula>
    </cfRule>
  </conditionalFormatting>
  <conditionalFormatting sqref="L225:L232">
    <cfRule type="expression" dxfId="812" priority="11">
      <formula>L225&gt;0</formula>
    </cfRule>
    <cfRule type="expression" dxfId="811" priority="12">
      <formula>L225&lt;0</formula>
    </cfRule>
  </conditionalFormatting>
  <conditionalFormatting sqref="K226">
    <cfRule type="expression" dxfId="810" priority="9">
      <formula>K226&gt;0</formula>
    </cfRule>
    <cfRule type="expression" dxfId="809" priority="10">
      <formula>K226&lt;0</formula>
    </cfRule>
  </conditionalFormatting>
  <conditionalFormatting sqref="K227">
    <cfRule type="expression" dxfId="808" priority="7">
      <formula>K227&gt;0</formula>
    </cfRule>
    <cfRule type="expression" dxfId="807" priority="8">
      <formula>K227&lt;0</formula>
    </cfRule>
  </conditionalFormatting>
  <conditionalFormatting sqref="K228:K248">
    <cfRule type="expression" dxfId="806" priority="5">
      <formula>K228&gt;0</formula>
    </cfRule>
    <cfRule type="expression" dxfId="805" priority="6">
      <formula>K228&lt;0</formula>
    </cfRule>
  </conditionalFormatting>
  <conditionalFormatting sqref="L233:L237">
    <cfRule type="expression" dxfId="804" priority="3">
      <formula>L233&gt;0</formula>
    </cfRule>
    <cfRule type="expression" dxfId="803" priority="4">
      <formula>L233&lt;0</formula>
    </cfRule>
  </conditionalFormatting>
  <conditionalFormatting sqref="L238:L243">
    <cfRule type="expression" dxfId="802" priority="1">
      <formula>L238&gt;0</formula>
    </cfRule>
    <cfRule type="expression" dxfId="8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0" priority="11">
      <formula>F27&gt;0</formula>
    </cfRule>
    <cfRule type="expression" dxfId="799" priority="12">
      <formula>F27&lt;0</formula>
    </cfRule>
  </conditionalFormatting>
  <conditionalFormatting sqref="H27:H29">
    <cfRule type="expression" dxfId="798" priority="9">
      <formula>H27&gt;0</formula>
    </cfRule>
    <cfRule type="expression" dxfId="797" priority="10">
      <formula>H27&lt;0</formula>
    </cfRule>
  </conditionalFormatting>
  <conditionalFormatting sqref="F23:F26">
    <cfRule type="expression" dxfId="796" priority="7">
      <formula>F23&gt;0</formula>
    </cfRule>
    <cfRule type="expression" dxfId="795" priority="8">
      <formula>F23&lt;0</formula>
    </cfRule>
  </conditionalFormatting>
  <conditionalFormatting sqref="H23:H26">
    <cfRule type="expression" dxfId="794" priority="5">
      <formula>H23&gt;0</formula>
    </cfRule>
    <cfRule type="expression" dxfId="793" priority="6">
      <formula>H23&lt;0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8" priority="7">
      <formula>F21&gt;0</formula>
    </cfRule>
    <cfRule type="expression" dxfId="787" priority="8">
      <formula>F21&lt;0</formula>
    </cfRule>
  </conditionalFormatting>
  <conditionalFormatting sqref="F22">
    <cfRule type="expression" dxfId="786" priority="5">
      <formula>F22&gt;0</formula>
    </cfRule>
    <cfRule type="expression" dxfId="785" priority="6">
      <formula>F22&lt;0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0" priority="17">
      <formula>F38&gt;0</formula>
    </cfRule>
    <cfRule type="expression" dxfId="779" priority="18">
      <formula>F38&lt;0</formula>
    </cfRule>
  </conditionalFormatting>
  <conditionalFormatting sqref="H38:H72">
    <cfRule type="expression" dxfId="778" priority="9">
      <formula>H38&gt;0</formula>
    </cfRule>
    <cfRule type="expression" dxfId="777" priority="10">
      <formula>H38&lt;0</formula>
    </cfRule>
  </conditionalFormatting>
  <conditionalFormatting sqref="F21:F37">
    <cfRule type="expression" dxfId="776" priority="7">
      <formula>F21&gt;0</formula>
    </cfRule>
    <cfRule type="expression" dxfId="775" priority="8">
      <formula>F21&lt;0</formula>
    </cfRule>
  </conditionalFormatting>
  <conditionalFormatting sqref="H21:H37">
    <cfRule type="expression" dxfId="774" priority="5">
      <formula>H21&gt;0</formula>
    </cfRule>
    <cfRule type="expression" dxfId="773" priority="6">
      <formula>H21&lt;0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8" priority="11">
      <formula>F24&gt;0</formula>
    </cfRule>
    <cfRule type="expression" dxfId="767" priority="12">
      <formula>F24&lt;0</formula>
    </cfRule>
  </conditionalFormatting>
  <conditionalFormatting sqref="H27:H30">
    <cfRule type="expression" dxfId="766" priority="9">
      <formula>H27&gt;0</formula>
    </cfRule>
    <cfRule type="expression" dxfId="765" priority="10">
      <formula>H27&lt;0</formula>
    </cfRule>
  </conditionalFormatting>
  <conditionalFormatting sqref="F25">
    <cfRule type="expression" dxfId="764" priority="7">
      <formula>F25&gt;0</formula>
    </cfRule>
    <cfRule type="expression" dxfId="763" priority="8">
      <formula>F25&lt;0</formula>
    </cfRule>
  </conditionalFormatting>
  <conditionalFormatting sqref="H24:H26">
    <cfRule type="expression" dxfId="762" priority="5">
      <formula>H24&gt;0</formula>
    </cfRule>
    <cfRule type="expression" dxfId="761" priority="6">
      <formula>H24&lt;0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6" priority="17">
      <formula>F28&gt;0</formula>
    </cfRule>
    <cfRule type="expression" dxfId="755" priority="18">
      <formula>F28&lt;0</formula>
    </cfRule>
  </conditionalFormatting>
  <conditionalFormatting sqref="F28 F33:F35">
    <cfRule type="expression" dxfId="754" priority="19">
      <formula>F28&gt;0</formula>
    </cfRule>
    <cfRule type="expression" dxfId="753" priority="20">
      <formula>F28&lt;0</formula>
    </cfRule>
  </conditionalFormatting>
  <conditionalFormatting sqref="H28 H33:H35">
    <cfRule type="expression" dxfId="752" priority="15">
      <formula>H28&gt;0</formula>
    </cfRule>
    <cfRule type="expression" dxfId="751" priority="16">
      <formula>H28&lt;0</formula>
    </cfRule>
  </conditionalFormatting>
  <conditionalFormatting sqref="F21:F27">
    <cfRule type="expression" dxfId="750" priority="13">
      <formula>F21&gt;0</formula>
    </cfRule>
    <cfRule type="expression" dxfId="749" priority="14">
      <formula>F21&lt;0</formula>
    </cfRule>
  </conditionalFormatting>
  <conditionalFormatting sqref="H21:H27">
    <cfRule type="expression" dxfId="748" priority="11">
      <formula>H21&gt;0</formula>
    </cfRule>
    <cfRule type="expression" dxfId="747" priority="12">
      <formula>H21&lt;0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7">
    <cfRule type="expression" dxfId="744" priority="9">
      <formula>Q7&gt;0</formula>
    </cfRule>
    <cfRule type="expression" dxfId="743" priority="10">
      <formula>Q7&lt;0</formula>
    </cfRule>
  </conditionalFormatting>
  <conditionalFormatting sqref="F29:F32">
    <cfRule type="expression" dxfId="742" priority="5">
      <formula>F29&gt;0</formula>
    </cfRule>
    <cfRule type="expression" dxfId="741" priority="6">
      <formula>F29&lt;0</formula>
    </cfRule>
  </conditionalFormatting>
  <conditionalFormatting sqref="H29:H32">
    <cfRule type="expression" dxfId="740" priority="3">
      <formula>H29&gt;0</formula>
    </cfRule>
    <cfRule type="expression" dxfId="739" priority="4">
      <formula>H29&lt;0</formula>
    </cfRule>
  </conditionalFormatting>
  <conditionalFormatting sqref="M37">
    <cfRule type="expression" dxfId="738" priority="1">
      <formula>M37&gt;0</formula>
    </cfRule>
    <cfRule type="expression" dxfId="7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278.72989999999999</v>
      </c>
      <c r="R4" s="475">
        <v>2.5000000000000001E-3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13936.494999999999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1277.5049999999956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1116.6749999999956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8.7105357173501291E-2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306.60289</v>
      </c>
      <c r="R18" s="81"/>
    </row>
    <row r="19" spans="1:30" x14ac:dyDescent="0.25">
      <c r="P19" s="81">
        <v>1.0900000000000001</v>
      </c>
      <c r="Q19" s="81">
        <f t="shared" ref="Q19:Q38" si="3">P19*$Q$4</f>
        <v>303.81559099999998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301.02829200000002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298.240993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295.45369399999998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292.66639500000002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289.879096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287.09179699999999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284.30449799999997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281.51719900000001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278.72989999999999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275.94260099999997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273.15530200000001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270.36800299999999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267.58070399999997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264.79340499999995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262.00610599999999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259.21880700000003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256.43150800000001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253.64420899999999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250.85691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6" priority="45">
      <formula>F25&gt;0</formula>
    </cfRule>
    <cfRule type="expression" dxfId="735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4" priority="33">
      <formula>F21&gt;0</formula>
    </cfRule>
    <cfRule type="expression" dxfId="733" priority="34">
      <formula>F21&lt;0</formula>
    </cfRule>
  </conditionalFormatting>
  <conditionalFormatting sqref="H21:H24">
    <cfRule type="expression" dxfId="732" priority="31">
      <formula>H21&gt;0</formula>
    </cfRule>
    <cfRule type="expression" dxfId="731" priority="32">
      <formula>H21&lt;0</formula>
    </cfRule>
  </conditionalFormatting>
  <conditionalFormatting sqref="Q8">
    <cfRule type="expression" dxfId="730" priority="27">
      <formula>Q8&gt;0</formula>
    </cfRule>
    <cfRule type="expression" dxfId="729" priority="28">
      <formula>Q8&lt;0</formula>
    </cfRule>
  </conditionalFormatting>
  <conditionalFormatting sqref="Q7">
    <cfRule type="expression" dxfId="728" priority="29">
      <formula>Q7&gt;0</formula>
    </cfRule>
    <cfRule type="expression" dxfId="727" priority="30">
      <formula>Q7&lt;0</formula>
    </cfRule>
  </conditionalFormatting>
  <conditionalFormatting sqref="F71:F73">
    <cfRule type="expression" dxfId="726" priority="25">
      <formula>F71&gt;0</formula>
    </cfRule>
    <cfRule type="expression" dxfId="725" priority="26">
      <formula>F71&lt;0</formula>
    </cfRule>
  </conditionalFormatting>
  <conditionalFormatting sqref="F74:F81">
    <cfRule type="expression" dxfId="724" priority="21">
      <formula>F74&gt;0</formula>
    </cfRule>
    <cfRule type="expression" dxfId="723" priority="22">
      <formula>F74&lt;0</formula>
    </cfRule>
  </conditionalFormatting>
  <conditionalFormatting sqref="F74:F81">
    <cfRule type="expression" dxfId="722" priority="23">
      <formula>F74&gt;0</formula>
    </cfRule>
    <cfRule type="expression" dxfId="721" priority="24">
      <formula>F74&lt;0</formula>
    </cfRule>
  </conditionalFormatting>
  <conditionalFormatting sqref="H71:H81">
    <cfRule type="expression" dxfId="720" priority="19">
      <formula>H71&gt;0</formula>
    </cfRule>
    <cfRule type="expression" dxfId="719" priority="20">
      <formula>H71&lt;0</formula>
    </cfRule>
  </conditionalFormatting>
  <conditionalFormatting sqref="F67:F70">
    <cfRule type="expression" dxfId="718" priority="17">
      <formula>F67&gt;0</formula>
    </cfRule>
    <cfRule type="expression" dxfId="717" priority="18">
      <formula>F67&lt;0</formula>
    </cfRule>
  </conditionalFormatting>
  <conditionalFormatting sqref="H67:H70">
    <cfRule type="expression" dxfId="716" priority="15">
      <formula>H67&gt;0</formula>
    </cfRule>
    <cfRule type="expression" dxfId="715" priority="16">
      <formula>H67&lt;0</formula>
    </cfRule>
  </conditionalFormatting>
  <conditionalFormatting sqref="Q10">
    <cfRule type="expression" dxfId="714" priority="13">
      <formula>Q10&gt;0</formula>
    </cfRule>
    <cfRule type="expression" dxfId="713" priority="14">
      <formula>Q10&lt;0</formula>
    </cfRule>
  </conditionalFormatting>
  <conditionalFormatting sqref="H42 F42">
    <cfRule type="expression" dxfId="712" priority="9">
      <formula>F42&gt;0</formula>
    </cfRule>
    <cfRule type="expression" dxfId="711" priority="10">
      <formula>F42&lt;0</formula>
    </cfRule>
  </conditionalFormatting>
  <conditionalFormatting sqref="H36:H38 F36:F38">
    <cfRule type="expression" dxfId="710" priority="7">
      <formula>F36&gt;0</formula>
    </cfRule>
    <cfRule type="expression" dxfId="709" priority="8">
      <formula>F36&lt;0</formula>
    </cfRule>
  </conditionalFormatting>
  <conditionalFormatting sqref="H34:H35 F34:F35">
    <cfRule type="expression" dxfId="708" priority="5">
      <formula>F34&gt;0</formula>
    </cfRule>
    <cfRule type="expression" dxfId="707" priority="6">
      <formula>F34&lt;0</formula>
    </cfRule>
  </conditionalFormatting>
  <conditionalFormatting sqref="H40:H41 F40:F41 J39:J40">
    <cfRule type="expression" dxfId="706" priority="3">
      <formula>F39&gt;0</formula>
    </cfRule>
    <cfRule type="expression" dxfId="705" priority="4">
      <formula>F39&lt;0</formula>
    </cfRule>
  </conditionalFormatting>
  <conditionalFormatting sqref="H39 F39">
    <cfRule type="expression" dxfId="704" priority="1">
      <formula>F39&gt;0</formula>
    </cfRule>
    <cfRule type="expression" dxfId="703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2" priority="29">
      <formula>F40&gt;0</formula>
    </cfRule>
    <cfRule type="expression" dxfId="701" priority="30">
      <formula>F40&lt;0</formula>
    </cfRule>
  </conditionalFormatting>
  <conditionalFormatting sqref="F40:F45">
    <cfRule type="expression" dxfId="700" priority="31">
      <formula>F40&gt;0</formula>
    </cfRule>
    <cfRule type="expression" dxfId="699" priority="32">
      <formula>F40&lt;0</formula>
    </cfRule>
  </conditionalFormatting>
  <conditionalFormatting sqref="H40:H45">
    <cfRule type="expression" dxfId="698" priority="27">
      <formula>H40&gt;0</formula>
    </cfRule>
    <cfRule type="expression" dxfId="697" priority="28">
      <formula>H40&lt;0</formula>
    </cfRule>
  </conditionalFormatting>
  <conditionalFormatting sqref="F23:F39">
    <cfRule type="expression" dxfId="696" priority="13">
      <formula>F23&gt;0</formula>
    </cfRule>
    <cfRule type="expression" dxfId="695" priority="14">
      <formula>F23&lt;0</formula>
    </cfRule>
  </conditionalFormatting>
  <conditionalFormatting sqref="H23:H39">
    <cfRule type="expression" dxfId="694" priority="11">
      <formula>H23&gt;0</formula>
    </cfRule>
    <cfRule type="expression" dxfId="693" priority="12">
      <formula>H23&lt;0</formula>
    </cfRule>
  </conditionalFormatting>
  <conditionalFormatting sqref="Q7">
    <cfRule type="expression" dxfId="692" priority="9">
      <formula>Q7&gt;0</formula>
    </cfRule>
    <cfRule type="expression" dxfId="691" priority="10">
      <formula>Q7&lt;0</formula>
    </cfRule>
  </conditionalFormatting>
  <conditionalFormatting sqref="Q8">
    <cfRule type="expression" dxfId="690" priority="7">
      <formula>Q8&gt;0</formula>
    </cfRule>
    <cfRule type="expression" dxfId="689" priority="8">
      <formula>Q8&lt;0</formula>
    </cfRule>
  </conditionalFormatting>
  <conditionalFormatting sqref="Q10">
    <cfRule type="expression" dxfId="688" priority="1">
      <formula>Q10&gt;0</formula>
    </cfRule>
    <cfRule type="expression" dxfId="6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6" priority="39">
      <formula>Q12&gt;0</formula>
    </cfRule>
    <cfRule type="expression" dxfId="6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4" priority="33">
      <formula>F25&gt;0</formula>
    </cfRule>
    <cfRule type="expression" dxfId="683" priority="34">
      <formula>F25&lt;0</formula>
    </cfRule>
  </conditionalFormatting>
  <conditionalFormatting sqref="F30">
    <cfRule type="expression" dxfId="682" priority="31">
      <formula>F30&gt;0</formula>
    </cfRule>
    <cfRule type="expression" dxfId="681" priority="32">
      <formula>F30&lt;0</formula>
    </cfRule>
  </conditionalFormatting>
  <conditionalFormatting sqref="F31">
    <cfRule type="expression" dxfId="680" priority="29">
      <formula>F31&gt;0</formula>
    </cfRule>
    <cfRule type="expression" dxfId="679" priority="30">
      <formula>F31&lt;0</formula>
    </cfRule>
  </conditionalFormatting>
  <conditionalFormatting sqref="F32:F34">
    <cfRule type="expression" dxfId="678" priority="27">
      <formula>F32&gt;0</formula>
    </cfRule>
    <cfRule type="expression" dxfId="677" priority="28">
      <formula>F32&lt;0</formula>
    </cfRule>
  </conditionalFormatting>
  <conditionalFormatting sqref="H25:H29">
    <cfRule type="expression" dxfId="676" priority="25">
      <formula>H25&gt;0</formula>
    </cfRule>
    <cfRule type="expression" dxfId="675" priority="26">
      <formula>H25&lt;0</formula>
    </cfRule>
  </conditionalFormatting>
  <conditionalFormatting sqref="H30">
    <cfRule type="expression" dxfId="674" priority="23">
      <formula>H30&gt;0</formula>
    </cfRule>
    <cfRule type="expression" dxfId="673" priority="24">
      <formula>H30&lt;0</formula>
    </cfRule>
  </conditionalFormatting>
  <conditionalFormatting sqref="H31">
    <cfRule type="expression" dxfId="672" priority="21">
      <formula>H31&gt;0</formula>
    </cfRule>
    <cfRule type="expression" dxfId="671" priority="22">
      <formula>H31&lt;0</formula>
    </cfRule>
  </conditionalFormatting>
  <conditionalFormatting sqref="H32:H34">
    <cfRule type="expression" dxfId="670" priority="19">
      <formula>H32&gt;0</formula>
    </cfRule>
    <cfRule type="expression" dxfId="669" priority="20">
      <formula>H32&lt;0</formula>
    </cfRule>
  </conditionalFormatting>
  <conditionalFormatting sqref="F35">
    <cfRule type="expression" dxfId="668" priority="17">
      <formula>F35&gt;0</formula>
    </cfRule>
    <cfRule type="expression" dxfId="667" priority="18">
      <formula>F35&lt;0</formula>
    </cfRule>
  </conditionalFormatting>
  <conditionalFormatting sqref="H35">
    <cfRule type="expression" dxfId="666" priority="15">
      <formula>H35&gt;0</formula>
    </cfRule>
    <cfRule type="expression" dxfId="665" priority="16">
      <formula>H35&lt;0</formula>
    </cfRule>
  </conditionalFormatting>
  <conditionalFormatting sqref="F36">
    <cfRule type="expression" dxfId="664" priority="13">
      <formula>F36&gt;0</formula>
    </cfRule>
    <cfRule type="expression" dxfId="663" priority="14">
      <formula>F36&lt;0</formula>
    </cfRule>
  </conditionalFormatting>
  <conditionalFormatting sqref="H36">
    <cfRule type="expression" dxfId="662" priority="11">
      <formula>H36&gt;0</formula>
    </cfRule>
    <cfRule type="expression" dxfId="661" priority="12">
      <formula>H36&lt;0</formula>
    </cfRule>
  </conditionalFormatting>
  <conditionalFormatting sqref="H23:H24">
    <cfRule type="expression" dxfId="660" priority="5">
      <formula>H23&gt;0</formula>
    </cfRule>
    <cfRule type="expression" dxfId="659" priority="6">
      <formula>H23&lt;0</formula>
    </cfRule>
  </conditionalFormatting>
  <conditionalFormatting sqref="F23:F24">
    <cfRule type="expression" dxfId="658" priority="7">
      <formula>F23&gt;0</formula>
    </cfRule>
    <cfRule type="expression" dxfId="657" priority="8">
      <formula>F23&lt;0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54.739899999999999</v>
      </c>
      <c r="R4" s="475">
        <v>-7.6E-3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13684.975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2268.3249999999989</v>
      </c>
      <c r="R7">
        <v>40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663.74499999999716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5.0974063126140695E-2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2.8498407925480317E-2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12.110597345132744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60.213890000000006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59.666491000000001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59.119092000000002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58.571693000000003</v>
      </c>
      <c r="W20" s="2"/>
      <c r="X20" s="134"/>
    </row>
    <row r="21" spans="1:33" x14ac:dyDescent="0.25">
      <c r="P21" s="81">
        <v>1.06</v>
      </c>
      <c r="Q21" s="81">
        <f t="shared" si="1"/>
        <v>58.024294000000005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57.476894999999999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56.929496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56.382097000000002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55.834698000000003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55.287298999999997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54.739899999999999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54.192501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53.645101999999994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53.097702999999996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52.550303999999997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52.002904999999998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51.455505999999993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50.908107000000001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50.360708000000002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49.813309000000004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49.265909999999998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2" priority="63">
      <formula>Q8&gt;0</formula>
    </cfRule>
    <cfRule type="expression" dxfId="651" priority="64">
      <formula>Q8&lt;0</formula>
    </cfRule>
  </conditionalFormatting>
  <conditionalFormatting sqref="Q7">
    <cfRule type="expression" dxfId="650" priority="65">
      <formula>Q7&gt;0</formula>
    </cfRule>
    <cfRule type="expression" dxfId="649" priority="66">
      <formula>Q7&lt;0</formula>
    </cfRule>
  </conditionalFormatting>
  <conditionalFormatting sqref="M57">
    <cfRule type="expression" dxfId="648" priority="53">
      <formula>M57&gt;0</formula>
    </cfRule>
    <cfRule type="expression" dxfId="647" priority="54">
      <formula>M57&lt;0</formula>
    </cfRule>
  </conditionalFormatting>
  <conditionalFormatting sqref="M57">
    <cfRule type="expression" dxfId="646" priority="55">
      <formula>M57&gt;0</formula>
    </cfRule>
    <cfRule type="expression" dxfId="645" priority="56">
      <formula>M57&lt;0</formula>
    </cfRule>
  </conditionalFormatting>
  <conditionalFormatting sqref="F24:F44">
    <cfRule type="expression" dxfId="644" priority="41">
      <formula>F24&gt;0</formula>
    </cfRule>
    <cfRule type="expression" dxfId="643" priority="42">
      <formula>F24&lt;0</formula>
    </cfRule>
  </conditionalFormatting>
  <conditionalFormatting sqref="F24:F44">
    <cfRule type="expression" dxfId="642" priority="43">
      <formula>F24&gt;0</formula>
    </cfRule>
    <cfRule type="expression" dxfId="641" priority="44">
      <formula>F24&lt;0</formula>
    </cfRule>
  </conditionalFormatting>
  <conditionalFormatting sqref="H24:H44">
    <cfRule type="expression" dxfId="640" priority="39">
      <formula>H24&gt;0</formula>
    </cfRule>
    <cfRule type="expression" dxfId="639" priority="40">
      <formula>H24&lt;0</formula>
    </cfRule>
  </conditionalFormatting>
  <conditionalFormatting sqref="J27:J38">
    <cfRule type="expression" dxfId="638" priority="9">
      <formula>J27&gt;0</formula>
    </cfRule>
    <cfRule type="expression" dxfId="637" priority="10">
      <formula>J27&lt;0</formula>
    </cfRule>
  </conditionalFormatting>
  <conditionalFormatting sqref="J27:J38">
    <cfRule type="expression" dxfId="636" priority="11">
      <formula>J27&gt;0</formula>
    </cfRule>
    <cfRule type="expression" dxfId="635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4" priority="5">
      <formula>J39&gt;0</formula>
    </cfRule>
    <cfRule type="expression" dxfId="633" priority="6">
      <formula>J39&lt;0</formula>
    </cfRule>
  </conditionalFormatting>
  <conditionalFormatting sqref="J39">
    <cfRule type="expression" dxfId="632" priority="7">
      <formula>J39&gt;0</formula>
    </cfRule>
    <cfRule type="expression" dxfId="631" priority="8">
      <formula>J39&lt;0</formula>
    </cfRule>
  </conditionalFormatting>
  <conditionalFormatting sqref="J40:J54">
    <cfRule type="expression" dxfId="630" priority="1">
      <formula>J40&gt;0</formula>
    </cfRule>
    <cfRule type="expression" dxfId="629" priority="2">
      <formula>J40&lt;0</formula>
    </cfRule>
  </conditionalFormatting>
  <conditionalFormatting sqref="J40:J54">
    <cfRule type="expression" dxfId="628" priority="3">
      <formula>J40&gt;0</formula>
    </cfRule>
    <cfRule type="expression" dxfId="627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6" priority="66">
      <formula>F22&gt;0</formula>
    </cfRule>
    <cfRule type="expression" dxfId="6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4" priority="53">
      <formula>F41&gt;0</formula>
    </cfRule>
    <cfRule type="expression" dxfId="623" priority="54">
      <formula>F41&lt;0</formula>
    </cfRule>
  </conditionalFormatting>
  <conditionalFormatting sqref="F41">
    <cfRule type="expression" dxfId="622" priority="57">
      <formula>F41&gt;0</formula>
    </cfRule>
    <cfRule type="expression" dxfId="621" priority="58">
      <formula>F41&lt;0</formula>
    </cfRule>
  </conditionalFormatting>
  <conditionalFormatting sqref="H41">
    <cfRule type="expression" dxfId="620" priority="35">
      <formula>H41&gt;0</formula>
    </cfRule>
    <cfRule type="expression" dxfId="619" priority="36">
      <formula>H41&lt;0</formula>
    </cfRule>
  </conditionalFormatting>
  <conditionalFormatting sqref="F89:F95">
    <cfRule type="expression" dxfId="618" priority="29">
      <formula>F89&gt;0</formula>
    </cfRule>
    <cfRule type="expression" dxfId="617" priority="30">
      <formula>F89&lt;0</formula>
    </cfRule>
  </conditionalFormatting>
  <conditionalFormatting sqref="F96:F110">
    <cfRule type="expression" dxfId="616" priority="25">
      <formula>F96&gt;0</formula>
    </cfRule>
    <cfRule type="expression" dxfId="615" priority="26">
      <formula>F96&lt;0</formula>
    </cfRule>
  </conditionalFormatting>
  <conditionalFormatting sqref="F96:F110">
    <cfRule type="expression" dxfId="614" priority="27">
      <formula>F96&gt;0</formula>
    </cfRule>
    <cfRule type="expression" dxfId="613" priority="28">
      <formula>F96&lt;0</formula>
    </cfRule>
  </conditionalFormatting>
  <conditionalFormatting sqref="H89:H100">
    <cfRule type="expression" dxfId="612" priority="23">
      <formula>H89&gt;0</formula>
    </cfRule>
    <cfRule type="expression" dxfId="611" priority="24">
      <formula>H89&lt;0</formula>
    </cfRule>
  </conditionalFormatting>
  <conditionalFormatting sqref="H101">
    <cfRule type="expression" dxfId="610" priority="21">
      <formula>H101&gt;0</formula>
    </cfRule>
    <cfRule type="expression" dxfId="609" priority="22">
      <formula>H101&lt;0</formula>
    </cfRule>
  </conditionalFormatting>
  <conditionalFormatting sqref="F111:F116">
    <cfRule type="expression" dxfId="608" priority="19">
      <formula>F111&gt;0</formula>
    </cfRule>
    <cfRule type="expression" dxfId="607" priority="20">
      <formula>F111&lt;0</formula>
    </cfRule>
  </conditionalFormatting>
  <conditionalFormatting sqref="H103:H116">
    <cfRule type="expression" dxfId="606" priority="17">
      <formula>H103&gt;0</formula>
    </cfRule>
    <cfRule type="expression" dxfId="605" priority="18">
      <formula>H103&lt;0</formula>
    </cfRule>
  </conditionalFormatting>
  <conditionalFormatting sqref="H102">
    <cfRule type="expression" dxfId="604" priority="15">
      <formula>H102&gt;0</formula>
    </cfRule>
    <cfRule type="expression" dxfId="603" priority="16">
      <formula>H102&lt;0</formula>
    </cfRule>
  </conditionalFormatting>
  <conditionalFormatting sqref="M42">
    <cfRule type="expression" dxfId="602" priority="13">
      <formula>M42&gt;0</formula>
    </cfRule>
    <cfRule type="expression" dxfId="601" priority="14">
      <formula>M42&lt;0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F117:F130 H117:H130">
    <cfRule type="expression" dxfId="596" priority="1">
      <formula>F117&gt;0</formula>
    </cfRule>
    <cfRule type="expression" dxfId="5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4" priority="84">
      <formula>F7&gt;0</formula>
    </cfRule>
    <cfRule type="expression" dxfId="593" priority="85">
      <formula>F7&lt;0</formula>
    </cfRule>
  </conditionalFormatting>
  <conditionalFormatting sqref="Q8">
    <cfRule type="expression" dxfId="592" priority="82">
      <formula>Q8&gt;0</formula>
    </cfRule>
    <cfRule type="expression" dxfId="591" priority="83">
      <formula>Q8&lt;0</formula>
    </cfRule>
  </conditionalFormatting>
  <conditionalFormatting sqref="F29:F36">
    <cfRule type="expression" dxfId="590" priority="62">
      <formula>F29&gt;0</formula>
    </cfRule>
    <cfRule type="expression" dxfId="589" priority="63">
      <formula>F29&lt;0</formula>
    </cfRule>
  </conditionalFormatting>
  <conditionalFormatting sqref="J32:J38">
    <cfRule type="expression" dxfId="588" priority="57">
      <formula>J32&gt;0</formula>
    </cfRule>
    <cfRule type="expression" dxfId="587" priority="58">
      <formula>J32&lt;0</formula>
    </cfRule>
  </conditionalFormatting>
  <conditionalFormatting sqref="M42">
    <cfRule type="expression" dxfId="586" priority="55">
      <formula>M42&gt;0</formula>
    </cfRule>
    <cfRule type="expression" dxfId="585" priority="56">
      <formula>M42&lt;0</formula>
    </cfRule>
  </conditionalFormatting>
  <conditionalFormatting sqref="F98:F134 H98:H134 H137:H142 F137:F142 F144:F153 H144:H153">
    <cfRule type="expression" dxfId="584" priority="53">
      <formula>F98&gt;0</formula>
    </cfRule>
    <cfRule type="expression" dxfId="583" priority="54">
      <formula>F98&lt;0</formula>
    </cfRule>
  </conditionalFormatting>
  <conditionalFormatting sqref="F90:F97">
    <cfRule type="expression" dxfId="582" priority="51">
      <formula>F90&gt;0</formula>
    </cfRule>
    <cfRule type="expression" dxfId="581" priority="52">
      <formula>F90&lt;0</formula>
    </cfRule>
  </conditionalFormatting>
  <conditionalFormatting sqref="H90:H97">
    <cfRule type="expression" dxfId="580" priority="49">
      <formula>H90&gt;0</formula>
    </cfRule>
    <cfRule type="expression" dxfId="579" priority="50">
      <formula>H90&lt;0</formula>
    </cfRule>
  </conditionalFormatting>
  <conditionalFormatting sqref="F135:F136 H135:H136">
    <cfRule type="expression" dxfId="578" priority="47">
      <formula>F135&gt;0</formula>
    </cfRule>
    <cfRule type="expression" dxfId="577" priority="48">
      <formula>F135&lt;0</formula>
    </cfRule>
  </conditionalFormatting>
  <conditionalFormatting sqref="H143 F143">
    <cfRule type="expression" dxfId="576" priority="45">
      <formula>F143&gt;0</formula>
    </cfRule>
    <cfRule type="expression" dxfId="575" priority="46">
      <formula>F143&lt;0</formula>
    </cfRule>
  </conditionalFormatting>
  <conditionalFormatting sqref="F154:F161">
    <cfRule type="expression" dxfId="574" priority="31">
      <formula>F154&gt;0</formula>
    </cfRule>
    <cfRule type="expression" dxfId="573" priority="32">
      <formula>F154&lt;0</formula>
    </cfRule>
  </conditionalFormatting>
  <conditionalFormatting sqref="H154:H161">
    <cfRule type="expression" dxfId="572" priority="29">
      <formula>H154&gt;0</formula>
    </cfRule>
    <cfRule type="expression" dxfId="571" priority="30">
      <formula>H154&lt;0</formula>
    </cfRule>
  </conditionalFormatting>
  <conditionalFormatting sqref="Q10">
    <cfRule type="expression" dxfId="570" priority="27">
      <formula>Q10&gt;0</formula>
    </cfRule>
    <cfRule type="expression" dxfId="569" priority="28">
      <formula>Q10&lt;0</formula>
    </cfRule>
  </conditionalFormatting>
  <conditionalFormatting sqref="F37:F38">
    <cfRule type="expression" dxfId="568" priority="25">
      <formula>F37&gt;0</formula>
    </cfRule>
    <cfRule type="expression" dxfId="567" priority="26">
      <formula>F37&lt;0</formula>
    </cfRule>
  </conditionalFormatting>
  <conditionalFormatting sqref="H37:H38">
    <cfRule type="expression" dxfId="566" priority="23">
      <formula>H37&gt;0</formula>
    </cfRule>
    <cfRule type="expression" dxfId="565" priority="24">
      <formula>H37&lt;0</formula>
    </cfRule>
  </conditionalFormatting>
  <conditionalFormatting sqref="F167">
    <cfRule type="expression" dxfId="564" priority="21">
      <formula>F167&gt;0</formula>
    </cfRule>
    <cfRule type="expression" dxfId="563" priority="22">
      <formula>F167&lt;0</formula>
    </cfRule>
  </conditionalFormatting>
  <conditionalFormatting sqref="F168:F179">
    <cfRule type="expression" dxfId="562" priority="19">
      <formula>F168&gt;0</formula>
    </cfRule>
    <cfRule type="expression" dxfId="561" priority="20">
      <formula>F168&lt;0</formula>
    </cfRule>
  </conditionalFormatting>
  <conditionalFormatting sqref="H167:H179">
    <cfRule type="expression" dxfId="560" priority="17">
      <formula>H167&gt;0</formula>
    </cfRule>
    <cfRule type="expression" dxfId="559" priority="18">
      <formula>H167&lt;0</formula>
    </cfRule>
  </conditionalFormatting>
  <conditionalFormatting sqref="J175:J197 J201">
    <cfRule type="expression" dxfId="558" priority="15">
      <formula>J175&gt;0</formula>
    </cfRule>
    <cfRule type="expression" dxfId="557" priority="16">
      <formula>J175&lt;0</formula>
    </cfRule>
  </conditionalFormatting>
  <conditionalFormatting sqref="F180:F197 F201">
    <cfRule type="expression" dxfId="556" priority="13">
      <formula>F180&gt;0</formula>
    </cfRule>
    <cfRule type="expression" dxfId="555" priority="14">
      <formula>F180&lt;0</formula>
    </cfRule>
  </conditionalFormatting>
  <conditionalFormatting sqref="H180:H197 H201">
    <cfRule type="expression" dxfId="554" priority="11">
      <formula>H180&gt;0</formula>
    </cfRule>
    <cfRule type="expression" dxfId="553" priority="12">
      <formula>H180&lt;0</formula>
    </cfRule>
  </conditionalFormatting>
  <conditionalFormatting sqref="I32:J35">
    <cfRule type="expression" dxfId="552" priority="9">
      <formula>I32&gt;0</formula>
    </cfRule>
    <cfRule type="expression" dxfId="551" priority="10">
      <formula>I32&lt;0</formula>
    </cfRule>
  </conditionalFormatting>
  <conditionalFormatting sqref="F198:F200">
    <cfRule type="expression" dxfId="550" priority="7">
      <formula>F198&gt;0</formula>
    </cfRule>
    <cfRule type="expression" dxfId="549" priority="8">
      <formula>F198&lt;0</formula>
    </cfRule>
  </conditionalFormatting>
  <conditionalFormatting sqref="H198:H200">
    <cfRule type="expression" dxfId="548" priority="5">
      <formula>H198&gt;0</formula>
    </cfRule>
    <cfRule type="expression" dxfId="547" priority="6">
      <formula>H198&lt;0</formula>
    </cfRule>
  </conditionalFormatting>
  <conditionalFormatting sqref="J198:J200">
    <cfRule type="expression" dxfId="546" priority="3">
      <formula>J198&gt;0</formula>
    </cfRule>
    <cfRule type="expression" dxfId="545" priority="4">
      <formula>J198&lt;0</formula>
    </cfRule>
  </conditionalFormatting>
  <conditionalFormatting sqref="F202:F211 H202:H211 J202:J211">
    <cfRule type="expression" dxfId="544" priority="1">
      <formula>F202&gt;0</formula>
    </cfRule>
    <cfRule type="expression" dxfId="5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2" priority="80">
      <formula>Q7&gt;0</formula>
    </cfRule>
    <cfRule type="expression" dxfId="541" priority="81">
      <formula>Q7&lt;0</formula>
    </cfRule>
  </conditionalFormatting>
  <conditionalFormatting sqref="Q8">
    <cfRule type="expression" dxfId="540" priority="78">
      <formula>Q8&gt;0</formula>
    </cfRule>
    <cfRule type="expression" dxfId="539" priority="79">
      <formula>Q8&lt;0</formula>
    </cfRule>
  </conditionalFormatting>
  <conditionalFormatting sqref="F29:F43">
    <cfRule type="expression" dxfId="538" priority="62">
      <formula>F29&gt;0</formula>
    </cfRule>
    <cfRule type="expression" dxfId="537" priority="63">
      <formula>F29&lt;0</formula>
    </cfRule>
  </conditionalFormatting>
  <conditionalFormatting sqref="H45 H47:H48 H50:H51 H53 H29:H43">
    <cfRule type="expression" dxfId="536" priority="60">
      <formula>H29&gt;0</formula>
    </cfRule>
    <cfRule type="expression" dxfId="535" priority="61">
      <formula>H29&lt;0</formula>
    </cfRule>
  </conditionalFormatting>
  <conditionalFormatting sqref="J35">
    <cfRule type="expression" dxfId="534" priority="56">
      <formula>J35&gt;0</formula>
    </cfRule>
    <cfRule type="expression" dxfId="533" priority="57">
      <formula>J35&lt;0</formula>
    </cfRule>
  </conditionalFormatting>
  <conditionalFormatting sqref="J36:J37">
    <cfRule type="expression" dxfId="532" priority="54">
      <formula>J36&gt;0</formula>
    </cfRule>
    <cfRule type="expression" dxfId="531" priority="55">
      <formula>J36&lt;0</formula>
    </cfRule>
  </conditionalFormatting>
  <conditionalFormatting sqref="J38:J45 J48 J51">
    <cfRule type="expression" dxfId="530" priority="52">
      <formula>J38&gt;0</formula>
    </cfRule>
    <cfRule type="expression" dxfId="5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8" priority="49">
      <formula>M59&gt;0</formula>
    </cfRule>
    <cfRule type="expression" dxfId="527" priority="50">
      <formula>M59&lt;0</formula>
    </cfRule>
  </conditionalFormatting>
  <conditionalFormatting sqref="Q10">
    <cfRule type="expression" dxfId="526" priority="47">
      <formula>Q10&gt;0</formula>
    </cfRule>
    <cfRule type="expression" dxfId="525" priority="48">
      <formula>Q10&lt;0</formula>
    </cfRule>
  </conditionalFormatting>
  <conditionalFormatting sqref="F84:F103">
    <cfRule type="expression" dxfId="524" priority="45">
      <formula>F84&gt;0</formula>
    </cfRule>
    <cfRule type="expression" dxfId="523" priority="46">
      <formula>F84&lt;0</formula>
    </cfRule>
  </conditionalFormatting>
  <conditionalFormatting sqref="H107 H84:H103">
    <cfRule type="expression" dxfId="522" priority="43">
      <formula>H84&gt;0</formula>
    </cfRule>
    <cfRule type="expression" dxfId="521" priority="44">
      <formula>H84&lt;0</formula>
    </cfRule>
  </conditionalFormatting>
  <conditionalFormatting sqref="J89">
    <cfRule type="expression" dxfId="520" priority="41">
      <formula>J89&gt;0</formula>
    </cfRule>
    <cfRule type="expression" dxfId="519" priority="42">
      <formula>J89&lt;0</formula>
    </cfRule>
  </conditionalFormatting>
  <conditionalFormatting sqref="J90:J95">
    <cfRule type="expression" dxfId="518" priority="39">
      <formula>J90&gt;0</formula>
    </cfRule>
    <cfRule type="expression" dxfId="517" priority="40">
      <formula>J90&lt;0</formula>
    </cfRule>
  </conditionalFormatting>
  <conditionalFormatting sqref="J96:J97">
    <cfRule type="expression" dxfId="516" priority="37">
      <formula>J96&gt;0</formula>
    </cfRule>
    <cfRule type="expression" dxfId="515" priority="38">
      <formula>J96&lt;0</formula>
    </cfRule>
  </conditionalFormatting>
  <conditionalFormatting sqref="J98:J104">
    <cfRule type="expression" dxfId="514" priority="35">
      <formula>J98&gt;0</formula>
    </cfRule>
    <cfRule type="expression" dxfId="513" priority="36">
      <formula>J98&lt;0</formula>
    </cfRule>
  </conditionalFormatting>
  <conditionalFormatting sqref="J25">
    <cfRule type="expression" dxfId="512" priority="31">
      <formula>J25&gt;0</formula>
    </cfRule>
    <cfRule type="expression" dxfId="511" priority="32">
      <formula>J25&lt;0</formula>
    </cfRule>
  </conditionalFormatting>
  <conditionalFormatting sqref="F105:F106">
    <cfRule type="expression" dxfId="510" priority="29">
      <formula>F105&gt;0</formula>
    </cfRule>
    <cfRule type="expression" dxfId="509" priority="30">
      <formula>F105&lt;0</formula>
    </cfRule>
  </conditionalFormatting>
  <conditionalFormatting sqref="H105:H106">
    <cfRule type="expression" dxfId="508" priority="27">
      <formula>H105&gt;0</formula>
    </cfRule>
    <cfRule type="expression" dxfId="507" priority="28">
      <formula>H105&lt;0</formula>
    </cfRule>
  </conditionalFormatting>
  <conditionalFormatting sqref="J105">
    <cfRule type="expression" dxfId="506" priority="25">
      <formula>J105&gt;0</formula>
    </cfRule>
    <cfRule type="expression" dxfId="505" priority="26">
      <formula>J105&lt;0</formula>
    </cfRule>
  </conditionalFormatting>
  <conditionalFormatting sqref="J106">
    <cfRule type="expression" dxfId="504" priority="23">
      <formula>J106&gt;0</formula>
    </cfRule>
    <cfRule type="expression" dxfId="503" priority="24">
      <formula>J106&lt;0</formula>
    </cfRule>
  </conditionalFormatting>
  <conditionalFormatting sqref="F24 F27:F28">
    <cfRule type="expression" dxfId="502" priority="21">
      <formula>F24&gt;0</formula>
    </cfRule>
    <cfRule type="expression" dxfId="501" priority="22">
      <formula>F24&lt;0</formula>
    </cfRule>
  </conditionalFormatting>
  <conditionalFormatting sqref="H24:H28">
    <cfRule type="expression" dxfId="500" priority="19">
      <formula>H24&gt;0</formula>
    </cfRule>
    <cfRule type="expression" dxfId="499" priority="20">
      <formula>H24&lt;0</formula>
    </cfRule>
  </conditionalFormatting>
  <conditionalFormatting sqref="J26:J34">
    <cfRule type="expression" dxfId="498" priority="17">
      <formula>J26&gt;0</formula>
    </cfRule>
    <cfRule type="expression" dxfId="497" priority="18">
      <formula>J26&lt;0</formula>
    </cfRule>
  </conditionalFormatting>
  <conditionalFormatting sqref="F113">
    <cfRule type="expression" dxfId="496" priority="15">
      <formula>F113&gt;0</formula>
    </cfRule>
    <cfRule type="expression" dxfId="495" priority="16">
      <formula>F113&lt;0</formula>
    </cfRule>
  </conditionalFormatting>
  <conditionalFormatting sqref="H113">
    <cfRule type="expression" dxfId="494" priority="13">
      <formula>H113&gt;0</formula>
    </cfRule>
    <cfRule type="expression" dxfId="493" priority="14">
      <formula>H113&lt;0</formula>
    </cfRule>
  </conditionalFormatting>
  <conditionalFormatting sqref="J109">
    <cfRule type="expression" dxfId="492" priority="11">
      <formula>J109&gt;0</formula>
    </cfRule>
    <cfRule type="expression" dxfId="491" priority="12">
      <formula>J109&lt;0</formula>
    </cfRule>
  </conditionalFormatting>
  <conditionalFormatting sqref="F108:F112">
    <cfRule type="expression" dxfId="490" priority="9">
      <formula>F108&gt;0</formula>
    </cfRule>
    <cfRule type="expression" dxfId="489" priority="10">
      <formula>F108&lt;0</formula>
    </cfRule>
  </conditionalFormatting>
  <conditionalFormatting sqref="H108:H112">
    <cfRule type="expression" dxfId="488" priority="7">
      <formula>H108&gt;0</formula>
    </cfRule>
    <cfRule type="expression" dxfId="487" priority="8">
      <formula>H108&lt;0</formula>
    </cfRule>
  </conditionalFormatting>
  <conditionalFormatting sqref="J110:J113">
    <cfRule type="expression" dxfId="486" priority="5">
      <formula>J110&gt;0</formula>
    </cfRule>
    <cfRule type="expression" dxfId="485" priority="6">
      <formula>J110&lt;0</formula>
    </cfRule>
  </conditionalFormatting>
  <conditionalFormatting sqref="F25:F26">
    <cfRule type="expression" dxfId="484" priority="3">
      <formula>F25&gt;0</formula>
    </cfRule>
    <cfRule type="expression" dxfId="483" priority="4">
      <formula>F25&lt;0</formula>
    </cfRule>
  </conditionalFormatting>
  <conditionalFormatting sqref="Q9">
    <cfRule type="expression" dxfId="482" priority="1">
      <formula>Q9&gt;0</formula>
    </cfRule>
    <cfRule type="expression" dxfId="4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9" activePane="bottomLeft" state="frozen"/>
      <selection activeCell="A2" sqref="A2"/>
      <selection pane="bottomLeft" activeCell="I16" sqref="I1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33.588315789473661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26.389900000000001</v>
      </c>
      <c r="R4" s="223">
        <v>1.34E-2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10028.162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12763.55999999999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-2660.3779999999902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-2735.3979999999901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-0.21431309133188484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3.4861822136499195E-2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9.8838576779026219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29.028890000000004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28.764991000000002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28.501092000000003</v>
      </c>
      <c r="U21" t="s">
        <v>915</v>
      </c>
    </row>
    <row r="22" spans="1:21" x14ac:dyDescent="0.25">
      <c r="O22" s="81">
        <v>1.07</v>
      </c>
      <c r="P22" s="81">
        <f t="shared" si="4"/>
        <v>28.237193000000001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SUM(M2:M3)</f>
        <v>179.4</v>
      </c>
      <c r="O23" s="81">
        <v>1.06</v>
      </c>
      <c r="P23" s="81">
        <f t="shared" si="4"/>
        <v>27.973294000000003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179</v>
      </c>
      <c r="O24" s="81">
        <v>1.05</v>
      </c>
      <c r="P24" s="81">
        <f t="shared" si="4"/>
        <v>27.709395000000001</v>
      </c>
    </row>
    <row r="25" spans="1:21" x14ac:dyDescent="0.25">
      <c r="O25" s="81">
        <v>1.04</v>
      </c>
      <c r="P25" s="81">
        <f t="shared" si="4"/>
        <v>27.445496000000002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27.181597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26.917698000000001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26.653798999999999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26.389900000000001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26.126001000000002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25.862102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25.598203000000002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25.334303999999999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25.070405000000001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24.806505999999999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24.542607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24.278708000000002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24.014809000000003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23.750910000000001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2" si="32">C61*(E61-D61)</f>
        <v>-4285.1000000000004</v>
      </c>
      <c r="G61" s="39">
        <f t="shared" ref="G61:G62" si="33">D61*C61</f>
        <v>15845.1</v>
      </c>
      <c r="H61" s="223">
        <f t="shared" ref="H61:H62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409" priority="1">
      <formula>F63&gt;0</formula>
    </cfRule>
    <cfRule type="expression" dxfId="408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54.899900000000002</v>
      </c>
      <c r="R4" s="494">
        <v>4.5999999999999999E-3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5489.99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2214.3299999999967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1015.8599999999997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0.22705196317496354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2.2222262699932056E-2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8.7980608974358976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60.389890000000008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59.840891000000006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59.291892000000004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58.742893000000009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58.193894000000007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57.644895000000005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57.095896000000003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56.546897000000001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55.997898000000006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55.448899000000004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54.899900000000002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54.350901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53.801901999999998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53.252903000000003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52.703904000000001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52.154904999999999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51.605905999999997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51.056907000000002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50.507908000000008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49.958909000000006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49.409910000000004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71.150000000000006</v>
      </c>
      <c r="R4" s="475">
        <v>-2E-3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3557.5000000000005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813.6299999999901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3.5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9.8480585256049513E-4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2.9234012649332394E-2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11.013931888544892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78.265000000000015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77.553500000000014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76.842000000000013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76.130500000000012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75.419000000000011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74.70750000000001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73.996000000000009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73.284500000000008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72.573000000000008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71.861500000000007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71.150000000000006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70.438500000000005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69.727000000000004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69.015500000000003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68.304000000000002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67.592500000000001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66.881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66.169500000000014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65.458000000000013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64.746500000000012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64.035000000000011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44.51</v>
      </c>
      <c r="R4" s="475">
        <v>-2.5000000000000001E-3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6676.5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-1126.5099999999993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-1176.4599999999991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-0.14981102667019811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4.4035048303751968E-2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14.4512987012987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48.960999999999999</v>
      </c>
    </row>
    <row r="19" spans="1:16" x14ac:dyDescent="0.25">
      <c r="H19" s="70"/>
      <c r="O19" s="81">
        <v>1.0900000000000001</v>
      </c>
      <c r="P19" s="81">
        <f t="shared" ref="P19:P38" si="2">O19*$Q$4</f>
        <v>48.515900000000002</v>
      </c>
    </row>
    <row r="20" spans="1:16" x14ac:dyDescent="0.25">
      <c r="H20" s="70"/>
      <c r="O20" s="81">
        <v>1.08</v>
      </c>
      <c r="P20" s="81">
        <f t="shared" si="2"/>
        <v>48.070799999999998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47.625700000000002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47.180599999999998</v>
      </c>
    </row>
    <row r="23" spans="1:16" x14ac:dyDescent="0.25">
      <c r="O23" s="81">
        <v>1.05</v>
      </c>
      <c r="P23" s="81">
        <f t="shared" si="2"/>
        <v>46.735500000000002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46.290399999999998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45.845300000000002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45.400199999999998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44.955100000000002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44.064899999999994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43.619799999999998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43.174699999999994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42.729599999999998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42.284499999999994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41.839399999999998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41.394300000000001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40.949199999999998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40.504100000000001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40.058999999999997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7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7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2018-06-14T23:22:26Z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