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9" i="51" l="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7" i="38" l="1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F85" i="104"/>
  <c r="C19" i="104"/>
  <c r="M19" i="104"/>
  <c r="K19" i="104"/>
  <c r="K85" i="104"/>
  <c r="F19" i="104"/>
  <c r="H19" i="104"/>
  <c r="C85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M19" i="103"/>
  <c r="H85" i="103"/>
  <c r="C19" i="103"/>
  <c r="F19" i="103"/>
  <c r="M85" i="103"/>
  <c r="K19" i="103"/>
  <c r="C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19" i="102"/>
  <c r="M85" i="102"/>
  <c r="H19" i="102"/>
  <c r="M19" i="102"/>
  <c r="C85" i="102"/>
  <c r="C19" i="102"/>
  <c r="F85" i="102"/>
  <c r="K19" i="102"/>
  <c r="H85" i="102"/>
  <c r="K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C19" i="99"/>
  <c r="K85" i="99"/>
  <c r="H19" i="99"/>
  <c r="M19" i="100"/>
  <c r="K85" i="101"/>
  <c r="K19" i="100"/>
  <c r="M19" i="99"/>
  <c r="C19" i="101"/>
  <c r="F19" i="99"/>
  <c r="C19" i="100"/>
  <c r="F19" i="100"/>
  <c r="C85" i="99"/>
  <c r="H85" i="99"/>
  <c r="F85" i="99"/>
  <c r="H85" i="100"/>
  <c r="C85" i="100"/>
  <c r="K19" i="101"/>
  <c r="M85" i="101"/>
  <c r="H85" i="101"/>
  <c r="C85" i="101"/>
  <c r="F85" i="100"/>
  <c r="F85" i="101"/>
  <c r="M85" i="99"/>
  <c r="K19" i="99"/>
  <c r="K85" i="100"/>
  <c r="H19" i="100"/>
  <c r="F19" i="101"/>
  <c r="M19" i="101"/>
  <c r="M85" i="100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H19" i="97"/>
  <c r="H85" i="97"/>
  <c r="C19" i="98"/>
  <c r="C85" i="98"/>
  <c r="M19" i="98"/>
  <c r="C19" i="97"/>
  <c r="K85" i="98"/>
  <c r="K85" i="97"/>
  <c r="K19" i="98"/>
  <c r="M85" i="97"/>
  <c r="H19" i="98"/>
  <c r="F85" i="98"/>
  <c r="K19" i="97"/>
  <c r="C85" i="97"/>
  <c r="H85" i="98"/>
  <c r="F19" i="98"/>
  <c r="F19" i="97"/>
  <c r="M19" i="97"/>
  <c r="F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H19" i="96"/>
  <c r="M19" i="96"/>
  <c r="C85" i="96"/>
  <c r="H85" i="96"/>
  <c r="K85" i="96"/>
  <c r="C19" i="96"/>
  <c r="M85" i="96"/>
  <c r="F19" i="96"/>
  <c r="K19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85" i="95"/>
  <c r="F19" i="95"/>
  <c r="M19" i="95"/>
  <c r="K85" i="95"/>
  <c r="K19" i="95"/>
  <c r="C19" i="95"/>
  <c r="H19" i="95"/>
  <c r="H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M19" i="94"/>
  <c r="K85" i="94"/>
  <c r="H19" i="94"/>
  <c r="H85" i="94"/>
  <c r="M85" i="94"/>
  <c r="K19" i="94"/>
  <c r="F85" i="94"/>
  <c r="C19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M85" i="93"/>
  <c r="H19" i="93"/>
  <c r="K85" i="93"/>
  <c r="F19" i="93"/>
  <c r="H85" i="93"/>
  <c r="C19" i="93"/>
  <c r="F85" i="93"/>
  <c r="C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M19" i="91"/>
  <c r="M19" i="92"/>
  <c r="K85" i="91"/>
  <c r="H85" i="92"/>
  <c r="F19" i="92"/>
  <c r="K19" i="91"/>
  <c r="F19" i="91"/>
  <c r="C19" i="91"/>
  <c r="H19" i="91"/>
  <c r="F85" i="91"/>
  <c r="K19" i="92"/>
  <c r="H85" i="91"/>
  <c r="F85" i="92"/>
  <c r="C85" i="91"/>
  <c r="C19" i="92"/>
  <c r="M85" i="92"/>
  <c r="C85" i="92"/>
  <c r="M85" i="91"/>
  <c r="H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M85" i="90"/>
  <c r="K85" i="90"/>
  <c r="H19" i="90"/>
  <c r="C19" i="90"/>
  <c r="F85" i="90"/>
  <c r="F19" i="90"/>
  <c r="M19" i="90"/>
  <c r="H85" i="90"/>
  <c r="C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M19" i="89"/>
  <c r="H85" i="89"/>
  <c r="K85" i="89"/>
  <c r="K19" i="89"/>
  <c r="C85" i="89"/>
  <c r="H58" i="51"/>
  <c r="M85" i="89"/>
  <c r="H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F19" i="88"/>
  <c r="K19" i="88"/>
  <c r="H85" i="88"/>
  <c r="F85" i="87"/>
  <c r="M85" i="87"/>
  <c r="K85" i="87"/>
  <c r="H19" i="88"/>
  <c r="C19" i="88"/>
  <c r="C85" i="87"/>
  <c r="F85" i="88"/>
  <c r="M85" i="88"/>
  <c r="F19" i="87"/>
  <c r="C19" i="87"/>
  <c r="M19" i="87"/>
  <c r="M19" i="88"/>
  <c r="K19" i="87"/>
  <c r="H19" i="87"/>
  <c r="K85" i="88"/>
  <c r="C85" i="88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85" i="86"/>
  <c r="M19" i="86"/>
  <c r="H85" i="86"/>
  <c r="K85" i="86"/>
  <c r="F19" i="86"/>
  <c r="H19" i="86"/>
  <c r="C19" i="86"/>
  <c r="C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K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M85" i="85"/>
  <c r="K85" i="85"/>
  <c r="M19" i="85"/>
  <c r="C85" i="85"/>
  <c r="C19" i="85"/>
  <c r="H19" i="85"/>
  <c r="F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H85" i="83"/>
  <c r="M19" i="83"/>
  <c r="F19" i="84"/>
  <c r="F85" i="84"/>
  <c r="K85" i="83"/>
  <c r="C85" i="83"/>
  <c r="C19" i="84"/>
  <c r="K19" i="83"/>
  <c r="M85" i="83"/>
  <c r="K85" i="84"/>
  <c r="H85" i="84"/>
  <c r="F19" i="83"/>
  <c r="C19" i="83"/>
  <c r="M19" i="84"/>
  <c r="F85" i="83"/>
  <c r="H19" i="84"/>
  <c r="C85" i="84"/>
  <c r="H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K85" i="82"/>
  <c r="C19" i="82"/>
  <c r="M18" i="74"/>
  <c r="H85" i="82"/>
  <c r="C85" i="82"/>
  <c r="F85" i="82"/>
  <c r="C18" i="74"/>
  <c r="H19" i="82"/>
  <c r="F19" i="82"/>
  <c r="M19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F96" i="31"/>
  <c r="K78" i="75"/>
  <c r="K96" i="31"/>
  <c r="F78" i="75"/>
  <c r="C78" i="75"/>
  <c r="H96" i="31"/>
  <c r="M96" i="31"/>
  <c r="C96" i="31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19" i="64"/>
  <c r="H85" i="64"/>
  <c r="H19" i="64"/>
  <c r="M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M24" i="81"/>
  <c r="K90" i="81"/>
  <c r="F90" i="81"/>
  <c r="C90" i="81"/>
  <c r="H90" i="81"/>
  <c r="H24" i="81"/>
  <c r="F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K85" i="80"/>
  <c r="F85" i="80"/>
  <c r="H19" i="80"/>
  <c r="C19" i="80"/>
  <c r="C85" i="80"/>
  <c r="M19" i="80"/>
  <c r="H85" i="80"/>
  <c r="M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H65" i="79"/>
  <c r="C65" i="79"/>
  <c r="F19" i="79"/>
  <c r="M65" i="79"/>
  <c r="F65" i="79"/>
  <c r="H19" i="79"/>
  <c r="C19" i="79"/>
  <c r="K65" i="79"/>
  <c r="M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19" i="78"/>
  <c r="C85" i="78"/>
  <c r="M85" i="78"/>
  <c r="H85" i="78"/>
  <c r="F19" i="78"/>
  <c r="M19" i="78"/>
  <c r="K19" i="78"/>
  <c r="F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F89" i="77"/>
  <c r="M89" i="77"/>
  <c r="F19" i="77"/>
  <c r="C89" i="77"/>
  <c r="K89" i="77"/>
  <c r="M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K93" i="68"/>
  <c r="C93" i="68"/>
  <c r="F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62" i="25"/>
  <c r="K762" i="25"/>
  <c r="M762" i="25"/>
  <c r="F762" i="25"/>
  <c r="C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667" i="38" s="1"/>
  <c r="X667" i="38" s="1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3"/>
  <c r="K23" i="17"/>
  <c r="M86" i="53"/>
  <c r="F33" i="58"/>
  <c r="K19" i="63"/>
  <c r="M30" i="49"/>
  <c r="H86" i="53"/>
  <c r="H19" i="61"/>
  <c r="H63" i="66"/>
  <c r="H99" i="45"/>
  <c r="F213" i="57"/>
  <c r="C19" i="45"/>
  <c r="K19" i="71"/>
  <c r="H90" i="72"/>
  <c r="M119" i="7"/>
  <c r="F22" i="43"/>
  <c r="F171" i="58"/>
  <c r="C75" i="41"/>
  <c r="M19" i="52"/>
  <c r="H55" i="50"/>
  <c r="H100" i="34"/>
  <c r="H19" i="71"/>
  <c r="K19" i="73"/>
  <c r="K213" i="57"/>
  <c r="M19" i="3"/>
  <c r="M19" i="54"/>
  <c r="K156" i="49"/>
  <c r="M19" i="50"/>
  <c r="C19" i="72"/>
  <c r="C19" i="52"/>
  <c r="H19" i="50"/>
  <c r="H213" i="57"/>
  <c r="F19" i="54"/>
  <c r="F55" i="50"/>
  <c r="K19" i="70"/>
  <c r="K19" i="62"/>
  <c r="H19" i="63"/>
  <c r="K19" i="3"/>
  <c r="F19" i="52"/>
  <c r="H51" i="54"/>
  <c r="H19" i="70"/>
  <c r="C19" i="71"/>
  <c r="C51" i="54"/>
  <c r="K72" i="59"/>
  <c r="F86" i="53"/>
  <c r="K19" i="59"/>
  <c r="M19" i="63"/>
  <c r="M23" i="57"/>
  <c r="F51" i="54"/>
  <c r="H19" i="53"/>
  <c r="F19" i="73"/>
  <c r="K19" i="69"/>
  <c r="M65" i="63"/>
  <c r="C23" i="17"/>
  <c r="F85" i="64"/>
  <c r="K81" i="61"/>
  <c r="K19" i="41"/>
  <c r="H65" i="63"/>
  <c r="H94" i="52"/>
  <c r="K19" i="34"/>
  <c r="C90" i="72"/>
  <c r="C213" i="57"/>
  <c r="K18" i="74"/>
  <c r="F19" i="72"/>
  <c r="C19" i="34"/>
  <c r="K55" i="50"/>
  <c r="C19" i="70"/>
  <c r="F30" i="40"/>
  <c r="H19" i="68"/>
  <c r="F119" i="7"/>
  <c r="C19" i="59"/>
  <c r="M100" i="34"/>
  <c r="F23" i="17"/>
  <c r="H19" i="41"/>
  <c r="K65" i="63"/>
  <c r="C25" i="31"/>
  <c r="H19" i="62"/>
  <c r="M451" i="17"/>
  <c r="M213" i="57"/>
  <c r="M19" i="70"/>
  <c r="H25" i="31"/>
  <c r="F19" i="34"/>
  <c r="C19" i="3"/>
  <c r="F100" i="34"/>
  <c r="C72" i="59"/>
  <c r="C19" i="50"/>
  <c r="F19" i="59"/>
  <c r="M99" i="45"/>
  <c r="F81" i="61"/>
  <c r="M19" i="69"/>
  <c r="H19" i="52"/>
  <c r="K99" i="45"/>
  <c r="F451" i="17"/>
  <c r="M19" i="62"/>
  <c r="M65" i="71"/>
  <c r="K33" i="58"/>
  <c r="F19" i="60"/>
  <c r="H30" i="40"/>
  <c r="M81" i="61"/>
  <c r="C19" i="75"/>
  <c r="H171" i="58"/>
  <c r="H19" i="75"/>
  <c r="F19" i="70"/>
  <c r="M19" i="53"/>
  <c r="F25" i="31"/>
  <c r="C19" i="64"/>
  <c r="C451" i="17"/>
  <c r="H19" i="60"/>
  <c r="M19" i="41"/>
  <c r="F19" i="68"/>
  <c r="M156" i="49"/>
  <c r="F30" i="49"/>
  <c r="C77" i="70"/>
  <c r="F19" i="71"/>
  <c r="H72" i="59"/>
  <c r="H19" i="34"/>
  <c r="F19" i="45"/>
  <c r="H156" i="49"/>
  <c r="M94" i="52"/>
  <c r="K19" i="68"/>
  <c r="H81" i="61"/>
  <c r="C65" i="63"/>
  <c r="F94" i="52"/>
  <c r="M55" i="50"/>
  <c r="K171" i="58"/>
  <c r="F99" i="45"/>
  <c r="K94" i="52"/>
  <c r="M19" i="45"/>
  <c r="K19" i="66"/>
  <c r="C19" i="60"/>
  <c r="C81" i="61"/>
  <c r="M90" i="72"/>
  <c r="H30" i="49"/>
  <c r="C63" i="66"/>
  <c r="C55" i="50"/>
  <c r="C67" i="60"/>
  <c r="K25" i="31"/>
  <c r="F75" i="41"/>
  <c r="K19" i="75"/>
  <c r="M33" i="58"/>
  <c r="K30" i="49"/>
  <c r="F65" i="71"/>
  <c r="H19" i="45"/>
  <c r="M19" i="34"/>
  <c r="F19" i="61"/>
  <c r="C19" i="53"/>
  <c r="F19" i="3"/>
  <c r="F19" i="69"/>
  <c r="F19" i="41"/>
  <c r="H19" i="73"/>
  <c r="K119" i="7"/>
  <c r="K451" i="17"/>
  <c r="H451" i="17"/>
  <c r="K19" i="53"/>
  <c r="C19" i="61"/>
  <c r="M19" i="59"/>
  <c r="C91" i="25"/>
  <c r="M19" i="73"/>
  <c r="K19" i="52"/>
  <c r="C19" i="63"/>
  <c r="H19" i="59"/>
  <c r="M67" i="60"/>
  <c r="K19" i="72"/>
  <c r="M63" i="66"/>
  <c r="H23" i="17"/>
  <c r="M30" i="40"/>
  <c r="K30" i="40"/>
  <c r="M58" i="51"/>
  <c r="H19" i="66"/>
  <c r="M171" i="58"/>
  <c r="C19" i="69"/>
  <c r="C94" i="52"/>
  <c r="K90" i="72"/>
  <c r="K75" i="41"/>
  <c r="C86" i="53"/>
  <c r="H19" i="54"/>
  <c r="M72" i="59"/>
  <c r="F19" i="50"/>
  <c r="F19" i="75"/>
  <c r="M19" i="71"/>
  <c r="K100" i="34"/>
  <c r="C19" i="41"/>
  <c r="H19" i="72"/>
  <c r="H33" i="58"/>
  <c r="K19" i="54"/>
  <c r="K65" i="71"/>
  <c r="F19" i="55"/>
  <c r="F18" i="74"/>
  <c r="K51" i="54"/>
  <c r="C19" i="54"/>
  <c r="K67" i="60"/>
  <c r="C19" i="55"/>
  <c r="F63" i="66"/>
  <c r="M51" i="54"/>
  <c r="C23" i="57"/>
  <c r="K86" i="53"/>
  <c r="H67" i="60"/>
  <c r="F77" i="70"/>
  <c r="C99" i="45"/>
  <c r="K63" i="66"/>
  <c r="C119" i="7"/>
  <c r="H19" i="69"/>
  <c r="K77" i="70"/>
  <c r="M19" i="72"/>
  <c r="H91" i="25"/>
  <c r="F91" i="25"/>
  <c r="M19" i="75"/>
  <c r="H19" i="3"/>
  <c r="H119" i="7"/>
  <c r="F156" i="49"/>
  <c r="K58" i="51"/>
  <c r="M19" i="66"/>
  <c r="F19" i="63"/>
  <c r="C100" i="34"/>
  <c r="F19" i="64"/>
  <c r="C171" i="58"/>
  <c r="C33" i="58"/>
  <c r="K19" i="50"/>
  <c r="F58" i="51"/>
  <c r="C85" i="64"/>
  <c r="F72" i="59"/>
  <c r="K23" i="57"/>
  <c r="M75" i="41"/>
  <c r="F19" i="62"/>
  <c r="C30" i="40"/>
  <c r="C19" i="68"/>
  <c r="H75" i="41"/>
  <c r="K19" i="60"/>
  <c r="M19" i="55"/>
  <c r="H19" i="55"/>
  <c r="C30" i="49"/>
  <c r="M77" i="70"/>
  <c r="M25" i="31"/>
  <c r="C156" i="49"/>
  <c r="M19" i="68"/>
  <c r="M19" i="61"/>
  <c r="K19" i="45"/>
  <c r="F19" i="66"/>
  <c r="F90" i="72"/>
  <c r="C65" i="71"/>
  <c r="C19" i="66"/>
  <c r="H77" i="70"/>
  <c r="C19" i="62"/>
  <c r="C19" i="73"/>
  <c r="K19" i="61"/>
  <c r="M23" i="17"/>
  <c r="K19" i="55"/>
  <c r="F67" i="60"/>
  <c r="H65" i="71"/>
  <c r="F23" i="57"/>
  <c r="M19" i="60"/>
  <c r="F65" i="63"/>
  <c r="V666" i="38" l="1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6" i="38" l="1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7" i="38" l="1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<sst xmlns="http://schemas.openxmlformats.org/spreadsheetml/2006/main" count="7597" uniqueCount="1139">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</sst>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18" borderId="0" xfId="0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8"/>
      <tableStyleElement type="headerRow" dxfId="2807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5408"/>
        <c:axId val="380810824"/>
      </c:scatterChart>
      <c:valAx>
        <c:axId val="48091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810824"/>
        <c:crosses val="autoZero"/>
        <c:crossBetween val="midCat"/>
      </c:valAx>
      <c:valAx>
        <c:axId val="3808108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15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02960"/>
        <c:axId val="45799216"/>
      </c:scatterChart>
      <c:valAx>
        <c:axId val="48150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216"/>
        <c:crosses val="autoZero"/>
        <c:crossBetween val="midCat"/>
      </c:valAx>
      <c:valAx>
        <c:axId val="4579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29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05064"/>
        <c:axId val="380054544"/>
      </c:scatterChart>
      <c:valAx>
        <c:axId val="48040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054544"/>
        <c:crosses val="autoZero"/>
        <c:crossBetween val="midCat"/>
      </c:valAx>
      <c:valAx>
        <c:axId val="3800545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0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057680"/>
        <c:axId val="380055720"/>
      </c:scatterChart>
      <c:valAx>
        <c:axId val="38005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055720"/>
        <c:crosses val="autoZero"/>
        <c:crossBetween val="midCat"/>
      </c:valAx>
      <c:valAx>
        <c:axId val="3800557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05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38072"/>
        <c:axId val="491340816"/>
      </c:scatterChart>
      <c:valAx>
        <c:axId val="49133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0816"/>
        <c:crosses val="autoZero"/>
        <c:crossBetween val="midCat"/>
      </c:valAx>
      <c:valAx>
        <c:axId val="49134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38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39248"/>
        <c:axId val="491341208"/>
      </c:scatterChart>
      <c:valAx>
        <c:axId val="49133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1208"/>
        <c:crosses val="autoZero"/>
        <c:crossBetween val="midCat"/>
      </c:valAx>
      <c:valAx>
        <c:axId val="4913412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3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37288"/>
        <c:axId val="491341992"/>
      </c:scatterChart>
      <c:valAx>
        <c:axId val="491337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1992"/>
        <c:crosses val="autoZero"/>
        <c:crossBetween val="midCat"/>
      </c:valAx>
      <c:valAx>
        <c:axId val="491341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372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44736"/>
        <c:axId val="491342384"/>
      </c:scatterChart>
      <c:valAx>
        <c:axId val="49134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2384"/>
        <c:crosses val="autoZero"/>
        <c:crossBetween val="midCat"/>
      </c:valAx>
      <c:valAx>
        <c:axId val="4913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43560"/>
        <c:axId val="491343952"/>
      </c:lineChart>
      <c:dateAx>
        <c:axId val="49134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3952"/>
        <c:crosses val="autoZero"/>
        <c:auto val="1"/>
        <c:lblOffset val="100"/>
        <c:baseTimeUnit val="days"/>
      </c:dateAx>
      <c:valAx>
        <c:axId val="491343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40016"/>
        <c:axId val="492439232"/>
      </c:lineChart>
      <c:dateAx>
        <c:axId val="49244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39232"/>
        <c:crosses val="autoZero"/>
        <c:auto val="1"/>
        <c:lblOffset val="100"/>
        <c:baseTimeUnit val="days"/>
      </c:dateAx>
      <c:valAx>
        <c:axId val="49243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4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43544"/>
        <c:axId val="492438056"/>
      </c:lineChart>
      <c:dateAx>
        <c:axId val="49244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38056"/>
        <c:crosses val="autoZero"/>
        <c:auto val="1"/>
        <c:lblOffset val="100"/>
        <c:baseTimeUnit val="days"/>
      </c:dateAx>
      <c:valAx>
        <c:axId val="492438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4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249928"/>
        <c:axId val="494244048"/>
      </c:lineChart>
      <c:dateAx>
        <c:axId val="494249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44048"/>
        <c:crosses val="autoZero"/>
        <c:auto val="1"/>
        <c:lblOffset val="100"/>
        <c:baseTimeUnit val="days"/>
      </c:dateAx>
      <c:valAx>
        <c:axId val="4942440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4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247968"/>
        <c:axId val="494245616"/>
      </c:lineChart>
      <c:catAx>
        <c:axId val="49424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45616"/>
        <c:crosses val="autoZero"/>
        <c:auto val="1"/>
        <c:lblAlgn val="ctr"/>
        <c:lblOffset val="100"/>
        <c:noMultiLvlLbl val="0"/>
      </c:catAx>
      <c:valAx>
        <c:axId val="49424561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479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64896"/>
        <c:axId val="494162936"/>
      </c:lineChart>
      <c:dateAx>
        <c:axId val="49416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2936"/>
        <c:crosses val="autoZero"/>
        <c:auto val="1"/>
        <c:lblOffset val="100"/>
        <c:baseTimeUnit val="days"/>
      </c:dateAx>
      <c:valAx>
        <c:axId val="4941629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66072"/>
        <c:axId val="494161760"/>
      </c:lineChart>
      <c:catAx>
        <c:axId val="49416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1760"/>
        <c:crosses val="autoZero"/>
        <c:auto val="1"/>
        <c:lblAlgn val="ctr"/>
        <c:lblOffset val="100"/>
        <c:noMultiLvlLbl val="0"/>
      </c:catAx>
      <c:valAx>
        <c:axId val="494161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696912"/>
        <c:axId val="845698088"/>
      </c:scatterChart>
      <c:valAx>
        <c:axId val="84569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698088"/>
        <c:crosses val="autoZero"/>
        <c:crossBetween val="midCat"/>
      </c:valAx>
      <c:valAx>
        <c:axId val="84569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69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41928"/>
        <c:axId val="528638792"/>
      </c:lineChart>
      <c:catAx>
        <c:axId val="528641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38792"/>
        <c:crosses val="autoZero"/>
        <c:auto val="1"/>
        <c:lblAlgn val="ctr"/>
        <c:lblOffset val="100"/>
        <c:noMultiLvlLbl val="0"/>
      </c:catAx>
      <c:valAx>
        <c:axId val="528638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4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43888"/>
        <c:axId val="528639968"/>
      </c:lineChart>
      <c:dateAx>
        <c:axId val="52864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39968"/>
        <c:crosses val="autoZero"/>
        <c:auto val="1"/>
        <c:lblOffset val="100"/>
        <c:baseTimeUnit val="days"/>
      </c:dateAx>
      <c:valAx>
        <c:axId val="528639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4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42712"/>
        <c:axId val="518127152"/>
      </c:lineChart>
      <c:dateAx>
        <c:axId val="52864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27152"/>
        <c:crosses val="autoZero"/>
        <c:auto val="1"/>
        <c:lblOffset val="100"/>
        <c:baseTimeUnit val="days"/>
      </c:dateAx>
      <c:valAx>
        <c:axId val="5181271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4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126760"/>
        <c:axId val="518128720"/>
      </c:lineChart>
      <c:dateAx>
        <c:axId val="51812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28720"/>
        <c:crosses val="autoZero"/>
        <c:auto val="1"/>
        <c:lblOffset val="100"/>
        <c:baseTimeUnit val="days"/>
      </c:dateAx>
      <c:valAx>
        <c:axId val="518128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2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123624"/>
        <c:axId val="518124016"/>
      </c:lineChart>
      <c:dateAx>
        <c:axId val="518123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24016"/>
        <c:crosses val="autoZero"/>
        <c:auto val="1"/>
        <c:lblOffset val="100"/>
        <c:baseTimeUnit val="days"/>
      </c:dateAx>
      <c:valAx>
        <c:axId val="51812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23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921552"/>
        <c:axId val="560921160"/>
      </c:lineChart>
      <c:dateAx>
        <c:axId val="560921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21160"/>
        <c:crosses val="autoZero"/>
        <c:auto val="1"/>
        <c:lblOffset val="100"/>
        <c:baseTimeUnit val="days"/>
      </c:dateAx>
      <c:valAx>
        <c:axId val="5609211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2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919984"/>
        <c:axId val="560920376"/>
      </c:lineChart>
      <c:catAx>
        <c:axId val="560919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20376"/>
        <c:crosses val="autoZero"/>
        <c:auto val="1"/>
        <c:lblAlgn val="ctr"/>
        <c:lblOffset val="100"/>
        <c:noMultiLvlLbl val="0"/>
      </c:catAx>
      <c:valAx>
        <c:axId val="560920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917240"/>
        <c:axId val="560919200"/>
      </c:lineChart>
      <c:catAx>
        <c:axId val="56091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9200"/>
        <c:crosses val="autoZero"/>
        <c:auto val="1"/>
        <c:lblAlgn val="ctr"/>
        <c:lblOffset val="100"/>
        <c:noMultiLvlLbl val="0"/>
      </c:catAx>
      <c:valAx>
        <c:axId val="560919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33960"/>
        <c:axId val="529534744"/>
      </c:lineChart>
      <c:dateAx>
        <c:axId val="52953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4744"/>
        <c:crosses val="autoZero"/>
        <c:auto val="1"/>
        <c:lblOffset val="100"/>
        <c:baseTimeUnit val="days"/>
      </c:dateAx>
      <c:valAx>
        <c:axId val="5295347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38664"/>
        <c:axId val="529536704"/>
      </c:lineChart>
      <c:dateAx>
        <c:axId val="52953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6704"/>
        <c:crosses val="autoZero"/>
        <c:auto val="1"/>
        <c:lblOffset val="100"/>
        <c:baseTimeUnit val="days"/>
      </c:dateAx>
      <c:valAx>
        <c:axId val="529536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965624"/>
        <c:axId val="580958176"/>
      </c:lineChart>
      <c:catAx>
        <c:axId val="58096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58176"/>
        <c:crosses val="autoZero"/>
        <c:auto val="1"/>
        <c:lblAlgn val="ctr"/>
        <c:lblOffset val="100"/>
        <c:noMultiLvlLbl val="0"/>
      </c:catAx>
      <c:valAx>
        <c:axId val="5809581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6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966016"/>
        <c:axId val="580957784"/>
      </c:lineChart>
      <c:dateAx>
        <c:axId val="580966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57784"/>
        <c:crosses val="autoZero"/>
        <c:auto val="1"/>
        <c:lblOffset val="100"/>
        <c:baseTimeUnit val="days"/>
      </c:dateAx>
      <c:valAx>
        <c:axId val="580957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6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0" dataDxfId="479">
  <autoFilter ref="O15:W26"/>
  <tableColumns count="9">
    <tableColumn id="1" name="Date" dataDxfId="478"/>
    <tableColumn id="2" name="Quarter" dataDxfId="477"/>
    <tableColumn id="3" name="Time" dataDxfId="476"/>
    <tableColumn id="4" name="EPS estimate" dataDxfId="475"/>
    <tableColumn id="5" name="EPS Actual" dataDxfId="474"/>
    <tableColumn id="6" name="Sales Estiamte (B)" dataDxfId="473"/>
    <tableColumn id="7" name="Sales Actual (B)" dataDxfId="472"/>
    <tableColumn id="8" name="Guidance" dataDxfId="471"/>
    <tableColumn id="9" name="Reaction" dataDxfId="4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14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26.009899999999998</v>
      </c>
      <c r="G2" s="783">
        <v>28.324126666666682</v>
      </c>
      <c r="H2" s="791">
        <v>1500</v>
      </c>
      <c r="I2" s="783">
        <v>42486.190000000024</v>
      </c>
      <c r="J2" s="358">
        <v>-3471.3400000000329</v>
      </c>
      <c r="K2" s="134">
        <v>-8.1705137598829747E-2</v>
      </c>
      <c r="L2" s="358">
        <v>-1723.370000000039</v>
      </c>
      <c r="M2">
        <v>1000</v>
      </c>
      <c r="N2" s="843">
        <v>43272</v>
      </c>
      <c r="O2" s="770">
        <v>1.9223449532677944E-2</v>
      </c>
      <c r="P2" s="736">
        <v>1.2500000000000001E-2</v>
      </c>
      <c r="Q2" s="783">
        <v>12.687756097560976</v>
      </c>
      <c r="R2" s="770"/>
      <c r="S2" s="48"/>
      <c r="T2" s="48"/>
    </row>
    <row r="3" spans="1:41" ht="21.95" customHeight="1" x14ac:dyDescent="0.25">
      <c r="A3" s="50"/>
      <c r="B3" s="51"/>
      <c r="C3" s="51"/>
      <c r="D3" s="791"/>
      <c r="E3" s="22" t="s">
        <v>736</v>
      </c>
      <c r="F3" s="2">
        <v>63.91</v>
      </c>
      <c r="G3" s="783">
        <v>66.232166666666672</v>
      </c>
      <c r="H3" s="791">
        <v>300</v>
      </c>
      <c r="I3" s="783">
        <v>19869.650000000001</v>
      </c>
      <c r="J3" s="358">
        <v>-696.65000000000146</v>
      </c>
      <c r="K3" s="134">
        <v>-3.5061010133545505E-2</v>
      </c>
      <c r="L3" s="358">
        <v>-696.65000000000146</v>
      </c>
      <c r="M3">
        <v>300</v>
      </c>
      <c r="N3" s="843" t="s">
        <v>1120</v>
      </c>
      <c r="O3" s="771">
        <v>2.5035205758097326E-2</v>
      </c>
      <c r="P3" s="736">
        <v>3.3E-3</v>
      </c>
      <c r="Q3" s="48">
        <v>10.741176470588236</v>
      </c>
      <c r="R3" s="770"/>
      <c r="S3" s="736"/>
      <c r="T3" s="48"/>
      <c r="U3" s="48"/>
      <c r="V3" s="48"/>
    </row>
    <row r="4" spans="1:41" ht="21.95" customHeight="1" x14ac:dyDescent="0.25">
      <c r="A4" s="50"/>
      <c r="B4" s="51"/>
      <c r="C4" s="51"/>
      <c r="D4" s="791"/>
      <c r="E4" s="22" t="s">
        <v>825</v>
      </c>
      <c r="F4" s="2">
        <v>22.3</v>
      </c>
      <c r="G4" s="783">
        <v>29.137650000000008</v>
      </c>
      <c r="H4" s="749">
        <v>600</v>
      </c>
      <c r="I4" s="783">
        <v>17482.590000000004</v>
      </c>
      <c r="J4" s="358">
        <v>-4102.5900000000038</v>
      </c>
      <c r="K4" s="134">
        <v>-0.23466717460055994</v>
      </c>
      <c r="L4" s="358">
        <v>-4102.5900000000038</v>
      </c>
      <c r="M4">
        <v>600</v>
      </c>
      <c r="N4" s="843" t="s">
        <v>1121</v>
      </c>
      <c r="O4" s="770">
        <v>4.663677130044843E-2</v>
      </c>
      <c r="P4" s="736">
        <v>-7.1000000000000004E-3</v>
      </c>
      <c r="Q4" s="783">
        <v>13.117647058823531</v>
      </c>
      <c r="R4" s="770"/>
      <c r="S4" s="48"/>
      <c r="T4" s="48"/>
      <c r="U4" s="48"/>
    </row>
    <row r="5" spans="1:41" ht="21.95" customHeight="1" x14ac:dyDescent="0.25">
      <c r="A5" s="50"/>
      <c r="B5" s="50"/>
      <c r="C5" s="51"/>
      <c r="D5" s="791"/>
      <c r="E5" s="22" t="s">
        <v>920</v>
      </c>
      <c r="F5" s="2">
        <v>123.6099</v>
      </c>
      <c r="G5" s="783">
        <v>131.58370000000002</v>
      </c>
      <c r="H5" s="791">
        <v>100</v>
      </c>
      <c r="I5" s="783">
        <v>13158.370000000003</v>
      </c>
      <c r="J5" s="358">
        <v>-797.38000000000102</v>
      </c>
      <c r="K5" s="134">
        <v>-6.0598691175274937E-2</v>
      </c>
      <c r="L5" s="358">
        <v>-797.38000000000102</v>
      </c>
      <c r="M5">
        <v>100</v>
      </c>
      <c r="N5" s="843"/>
      <c r="O5" s="770">
        <v>4.2067827900516058E-3</v>
      </c>
      <c r="P5" s="736">
        <v>1E-4</v>
      </c>
      <c r="Q5" s="820">
        <v>14.339895591647332</v>
      </c>
      <c r="R5" s="770"/>
    </row>
    <row r="6" spans="1:41" ht="21.95" customHeight="1" x14ac:dyDescent="0.25">
      <c r="A6" s="50"/>
      <c r="B6" s="50"/>
      <c r="C6" s="51"/>
      <c r="D6" s="791"/>
      <c r="E6" s="22" t="s">
        <v>173</v>
      </c>
      <c r="F6" s="2">
        <v>55.16</v>
      </c>
      <c r="G6" s="783">
        <v>52.084920000000011</v>
      </c>
      <c r="H6" s="791">
        <v>250</v>
      </c>
      <c r="I6" s="783">
        <v>13021.230000000003</v>
      </c>
      <c r="J6" s="358">
        <v>768.7699999999968</v>
      </c>
      <c r="K6" s="134">
        <v>5.9039737413439146E-2</v>
      </c>
      <c r="L6" s="358">
        <v>2373.3499999999985</v>
      </c>
      <c r="M6">
        <v>40</v>
      </c>
      <c r="N6" s="843" t="s">
        <v>1127</v>
      </c>
      <c r="O6" s="770">
        <v>2.8281363306744019E-2</v>
      </c>
      <c r="P6" s="736">
        <v>-4.0000000000000001E-3</v>
      </c>
      <c r="Q6" s="783">
        <v>12.20353982300885</v>
      </c>
      <c r="R6" s="770"/>
      <c r="S6" s="736"/>
      <c r="T6" s="48"/>
      <c r="V6" s="48"/>
    </row>
    <row r="7" spans="1:41" ht="21.95" customHeight="1" x14ac:dyDescent="0.25">
      <c r="A7" s="51"/>
      <c r="B7" s="51"/>
      <c r="C7" s="51"/>
      <c r="D7" s="791"/>
      <c r="E7" s="22" t="s">
        <v>175</v>
      </c>
      <c r="F7" s="2">
        <v>278.02999999999997</v>
      </c>
      <c r="G7" s="783">
        <v>256.39640000000009</v>
      </c>
      <c r="H7" s="791">
        <v>50</v>
      </c>
      <c r="I7" s="783">
        <v>12819.820000000003</v>
      </c>
      <c r="J7" s="358">
        <v>1081.6799999999948</v>
      </c>
      <c r="K7" s="134">
        <v>8.4375599657405015E-2</v>
      </c>
      <c r="L7" s="358">
        <v>1242.5099999999948</v>
      </c>
      <c r="M7">
        <v>50</v>
      </c>
      <c r="N7" s="843"/>
      <c r="O7" s="770">
        <v>1.84E-2</v>
      </c>
      <c r="P7" s="736">
        <v>-3.2000000000000002E-3</v>
      </c>
      <c r="Q7" s="783">
        <v>17</v>
      </c>
      <c r="R7" s="770"/>
      <c r="S7" s="48"/>
      <c r="T7" s="48"/>
      <c r="V7" s="48"/>
    </row>
    <row r="8" spans="1:41" ht="21.95" customHeight="1" x14ac:dyDescent="0.25">
      <c r="A8" s="50"/>
      <c r="B8" s="50"/>
      <c r="C8" s="51"/>
      <c r="D8" s="791"/>
      <c r="E8" s="22" t="s">
        <v>174</v>
      </c>
      <c r="F8" s="2">
        <v>26.04</v>
      </c>
      <c r="G8" s="783">
        <v>33.588315789473661</v>
      </c>
      <c r="H8" s="749">
        <v>380</v>
      </c>
      <c r="I8" s="783">
        <v>12763.55999999999</v>
      </c>
      <c r="J8" s="358">
        <v>-2868.3599999999915</v>
      </c>
      <c r="K8" s="134">
        <v>-0.22473040436994016</v>
      </c>
      <c r="L8" s="783">
        <v>-2793.3399999999915</v>
      </c>
      <c r="M8">
        <v>260</v>
      </c>
      <c r="N8" s="817"/>
      <c r="O8" s="770">
        <v>3.5330261136712754E-2</v>
      </c>
      <c r="P8" s="736">
        <v>-1.06E-2</v>
      </c>
      <c r="Q8" s="783">
        <v>9.7528089887640448</v>
      </c>
      <c r="R8" s="770"/>
      <c r="S8" s="48"/>
      <c r="T8" s="48"/>
    </row>
    <row r="9" spans="1:41" ht="21.95" customHeight="1" x14ac:dyDescent="0.25">
      <c r="A9" s="50"/>
      <c r="B9" s="50"/>
      <c r="C9" s="51"/>
      <c r="D9" s="791"/>
      <c r="E9" s="22" t="s">
        <v>50</v>
      </c>
      <c r="F9" s="2">
        <v>21.47</v>
      </c>
      <c r="G9" s="783">
        <v>6.1518647058823088</v>
      </c>
      <c r="H9" s="749">
        <v>1700</v>
      </c>
      <c r="I9" s="821">
        <v>10458.169999999925</v>
      </c>
      <c r="J9" s="358">
        <v>26040.830000000075</v>
      </c>
      <c r="K9" s="134">
        <v>2.489998728267016</v>
      </c>
      <c r="L9" s="358">
        <v>40656.401000001701</v>
      </c>
      <c r="M9">
        <v>700</v>
      </c>
      <c r="N9" s="843" t="s">
        <v>1126</v>
      </c>
      <c r="O9" s="770">
        <v>9.3153237074988359E-3</v>
      </c>
      <c r="P9" s="736">
        <v>5.1999999999999998E-3</v>
      </c>
      <c r="Q9" s="820">
        <v>34.079365079365076</v>
      </c>
      <c r="R9" s="770"/>
      <c r="S9" s="48"/>
    </row>
    <row r="10" spans="1:41" ht="21.95" customHeight="1" x14ac:dyDescent="0.25">
      <c r="A10" s="50"/>
      <c r="B10" s="50"/>
      <c r="C10" s="51"/>
      <c r="D10" s="791"/>
      <c r="E10" s="22" t="s">
        <v>960</v>
      </c>
      <c r="F10" s="2">
        <v>32.32</v>
      </c>
      <c r="G10" s="783">
        <v>33.130133333333333</v>
      </c>
      <c r="H10" s="749">
        <v>300</v>
      </c>
      <c r="I10" s="783">
        <v>9939.0400000000009</v>
      </c>
      <c r="J10" s="358">
        <v>-243.04000000000087</v>
      </c>
      <c r="K10" s="134">
        <v>-2.4453065889663377E-2</v>
      </c>
      <c r="L10" s="358">
        <v>-243.04000000000087</v>
      </c>
      <c r="M10">
        <v>300</v>
      </c>
      <c r="N10" s="843"/>
      <c r="O10" s="770">
        <v>1.9900000000000001E-2</v>
      </c>
      <c r="P10" s="736">
        <v>-1.9E-3</v>
      </c>
      <c r="Q10" s="783">
        <v>12.928000000000001</v>
      </c>
      <c r="R10" s="770"/>
      <c r="S10" s="48"/>
      <c r="T10" s="48"/>
      <c r="V10" s="48"/>
    </row>
    <row r="11" spans="1:41" ht="21.95" customHeight="1" x14ac:dyDescent="0.25">
      <c r="A11" s="50"/>
      <c r="B11" s="50"/>
      <c r="C11" s="51"/>
      <c r="D11" s="791"/>
      <c r="E11" s="22" t="s">
        <v>966</v>
      </c>
      <c r="F11" s="2">
        <v>44.51</v>
      </c>
      <c r="G11" s="783">
        <v>49.396250000000002</v>
      </c>
      <c r="H11" s="749">
        <v>200</v>
      </c>
      <c r="I11" s="783">
        <v>9879.25</v>
      </c>
      <c r="J11" s="358">
        <v>-977.25</v>
      </c>
      <c r="K11" s="134">
        <v>-9.8919452387580112E-2</v>
      </c>
      <c r="L11" s="783">
        <v>-977.25</v>
      </c>
      <c r="M11">
        <v>200</v>
      </c>
      <c r="N11" s="843"/>
      <c r="O11" s="770">
        <v>1.9900000000000001E-2</v>
      </c>
      <c r="P11" s="736">
        <v>7.4999999999999997E-3</v>
      </c>
      <c r="Q11" s="820">
        <v>17.119230769230768</v>
      </c>
      <c r="R11" s="770"/>
      <c r="T11" s="48"/>
      <c r="U11" s="48"/>
    </row>
    <row r="12" spans="1:41" ht="21.95" customHeight="1" x14ac:dyDescent="0.25">
      <c r="A12" s="50"/>
      <c r="B12" s="50"/>
      <c r="C12" s="51"/>
      <c r="D12" s="791"/>
      <c r="E12" s="22" t="s">
        <v>14</v>
      </c>
      <c r="F12" s="2">
        <v>57.429900000000004</v>
      </c>
      <c r="G12" s="783">
        <v>59.84</v>
      </c>
      <c r="H12" s="791">
        <v>150</v>
      </c>
      <c r="I12" s="783">
        <v>8976</v>
      </c>
      <c r="J12" s="358">
        <v>-361.51499999999942</v>
      </c>
      <c r="K12" s="134">
        <v>-4.027573529411764E-2</v>
      </c>
      <c r="L12" s="783">
        <v>-361.51499999999942</v>
      </c>
      <c r="M12">
        <v>150</v>
      </c>
      <c r="N12" s="843">
        <v>43307</v>
      </c>
      <c r="O12" s="770">
        <v>4.5969085789806352E-2</v>
      </c>
      <c r="P12" s="736">
        <v>-7.7999999999999996E-3</v>
      </c>
      <c r="Q12" s="783">
        <v>14.484211853720051</v>
      </c>
      <c r="R12" s="770"/>
      <c r="S12" s="736"/>
    </row>
    <row r="13" spans="1:41" ht="21.95" customHeight="1" x14ac:dyDescent="0.25">
      <c r="A13" s="51"/>
      <c r="B13" s="51"/>
      <c r="C13" s="51"/>
      <c r="D13" s="791"/>
      <c r="E13" s="22" t="s">
        <v>171</v>
      </c>
      <c r="F13" s="2">
        <v>44.619900000000001</v>
      </c>
      <c r="G13" s="783">
        <v>52.35306666666667</v>
      </c>
      <c r="H13" s="791">
        <v>150</v>
      </c>
      <c r="I13" s="783">
        <v>7852.9600000000009</v>
      </c>
      <c r="J13" s="358">
        <v>-1159.9749999999985</v>
      </c>
      <c r="K13" s="134">
        <v>-0.14771181821886273</v>
      </c>
      <c r="L13" s="358">
        <v>-1110.0249999999987</v>
      </c>
      <c r="M13">
        <v>150</v>
      </c>
      <c r="N13" s="817" t="s">
        <v>1129</v>
      </c>
      <c r="O13" s="770">
        <v>4.3926588809029152E-2</v>
      </c>
      <c r="P13" s="736">
        <v>2.2000000000000001E-3</v>
      </c>
      <c r="Q13" s="783">
        <v>14.48698051948052</v>
      </c>
      <c r="R13" s="770"/>
      <c r="S13" s="48"/>
      <c r="T13" s="48"/>
      <c r="U13" s="48"/>
    </row>
    <row r="14" spans="1:41" ht="21.95" customHeight="1" x14ac:dyDescent="0.25">
      <c r="A14" s="51"/>
      <c r="B14" s="51"/>
      <c r="C14" s="51"/>
      <c r="D14" s="791"/>
      <c r="E14" s="22" t="s">
        <v>695</v>
      </c>
      <c r="F14" s="2">
        <v>247.52</v>
      </c>
      <c r="G14" s="783">
        <v>159.1311111111113</v>
      </c>
      <c r="H14" s="791">
        <v>45</v>
      </c>
      <c r="I14" s="783">
        <v>7160.9000000000087</v>
      </c>
      <c r="J14" s="358">
        <v>3977.4999999999909</v>
      </c>
      <c r="K14" s="134">
        <v>0.55544694102696412</v>
      </c>
      <c r="L14" s="358">
        <v>4202.2699999999913</v>
      </c>
      <c r="M14">
        <v>45</v>
      </c>
      <c r="N14" s="843"/>
      <c r="O14" s="770">
        <v>0</v>
      </c>
      <c r="P14" s="736">
        <v>-3.0999999999999999E-3</v>
      </c>
      <c r="Q14" s="783">
        <v>25.277777777777779</v>
      </c>
      <c r="R14" s="770"/>
      <c r="S14" s="736"/>
      <c r="T14" s="48"/>
    </row>
    <row r="15" spans="1:41" ht="21.95" customHeight="1" x14ac:dyDescent="0.25">
      <c r="A15" s="51"/>
      <c r="B15" s="51"/>
      <c r="C15" s="51"/>
      <c r="D15" s="791"/>
      <c r="E15" s="22" t="s">
        <v>734</v>
      </c>
      <c r="F15" s="2">
        <v>72.33</v>
      </c>
      <c r="G15" s="783">
        <v>69.36</v>
      </c>
      <c r="H15" s="791">
        <v>100</v>
      </c>
      <c r="I15" s="783">
        <v>6936</v>
      </c>
      <c r="J15" s="358">
        <v>297</v>
      </c>
      <c r="K15" s="134">
        <v>4.2820069204152232E-2</v>
      </c>
      <c r="L15" s="358">
        <v>756.31999999999971</v>
      </c>
      <c r="M15" s="29">
        <v>43283</v>
      </c>
      <c r="N15" s="843"/>
      <c r="O15" s="770">
        <v>0</v>
      </c>
      <c r="P15" s="736">
        <v>-8.8000000000000005E-3</v>
      </c>
      <c r="Q15" s="783">
        <v>17.706242350061199</v>
      </c>
      <c r="R15" s="770"/>
      <c r="S15" s="48"/>
      <c r="T15" s="48"/>
      <c r="V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91"/>
      <c r="E16" s="22" t="s">
        <v>919</v>
      </c>
      <c r="F16" s="2">
        <v>252.18</v>
      </c>
      <c r="G16" s="783">
        <v>229.4733333333333</v>
      </c>
      <c r="H16" s="791">
        <v>30</v>
      </c>
      <c r="I16" s="783">
        <v>6884.1999999999989</v>
      </c>
      <c r="J16" s="358">
        <v>681.20000000000164</v>
      </c>
      <c r="K16" s="134">
        <v>9.8951221637953765E-2</v>
      </c>
      <c r="L16" s="358">
        <v>681.20000000000164</v>
      </c>
      <c r="M16">
        <v>30</v>
      </c>
      <c r="N16" s="843"/>
      <c r="O16" s="770">
        <v>1.9900000000000001E-2</v>
      </c>
      <c r="P16" s="736">
        <v>-4.4000000000000003E-3</v>
      </c>
      <c r="Q16" s="820">
        <v>16.34</v>
      </c>
      <c r="R16" s="770"/>
      <c r="S16" s="736"/>
      <c r="T16" s="48"/>
      <c r="U16" s="48"/>
    </row>
    <row r="17" spans="1:41" ht="21.95" customHeight="1" x14ac:dyDescent="0.25">
      <c r="A17" s="50"/>
      <c r="B17" s="50"/>
      <c r="C17" s="51"/>
      <c r="D17" s="791"/>
      <c r="E17" s="22" t="s">
        <v>922</v>
      </c>
      <c r="F17" s="2">
        <v>32.22</v>
      </c>
      <c r="G17" s="783">
        <v>32.550600000000003</v>
      </c>
      <c r="H17" s="791">
        <v>200</v>
      </c>
      <c r="I17" s="783">
        <v>6510.1200000000008</v>
      </c>
      <c r="J17" s="358">
        <v>-66.119999999999891</v>
      </c>
      <c r="K17" s="134">
        <v>-1.0156494811155678E-2</v>
      </c>
      <c r="L17" s="358">
        <v>-66.119999999999891</v>
      </c>
      <c r="M17">
        <v>100</v>
      </c>
      <c r="N17" s="843"/>
      <c r="O17" s="770">
        <v>3.1036623215394167E-2</v>
      </c>
      <c r="P17" s="736">
        <v>-6.2E-2</v>
      </c>
      <c r="Q17" s="783">
        <v>9.2853025936599423</v>
      </c>
      <c r="R17" s="770"/>
      <c r="S17" s="736"/>
      <c r="T17" s="48"/>
    </row>
    <row r="18" spans="1:41" ht="21.95" customHeight="1" x14ac:dyDescent="0.25">
      <c r="A18" s="50"/>
      <c r="B18" s="50"/>
      <c r="C18" s="51"/>
      <c r="D18" s="791"/>
      <c r="E18" s="22" t="s">
        <v>943</v>
      </c>
      <c r="F18" s="2">
        <v>60.1</v>
      </c>
      <c r="G18" s="783">
        <v>64.347499999999997</v>
      </c>
      <c r="H18" s="791">
        <v>100</v>
      </c>
      <c r="I18" s="783">
        <v>6434.75</v>
      </c>
      <c r="J18" s="358">
        <v>-424.75</v>
      </c>
      <c r="K18" s="134">
        <v>-6.6008780449900856E-2</v>
      </c>
      <c r="L18" s="358">
        <v>-424.75</v>
      </c>
      <c r="M18">
        <v>100</v>
      </c>
      <c r="N18" s="817"/>
      <c r="O18" s="770">
        <v>4.1597337770382693E-2</v>
      </c>
      <c r="P18" s="736">
        <v>-2.9999999999999997E-4</v>
      </c>
      <c r="Q18" s="820">
        <v>15.857519788918205</v>
      </c>
      <c r="R18" s="770"/>
      <c r="S18" s="48"/>
      <c r="T18" s="48"/>
      <c r="V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1"/>
      <c r="C19" s="51"/>
      <c r="D19" s="791"/>
      <c r="E19" s="22" t="s">
        <v>962</v>
      </c>
      <c r="F19" s="2">
        <v>175.82</v>
      </c>
      <c r="G19" s="783">
        <v>152.49275000000006</v>
      </c>
      <c r="H19" s="791">
        <v>40</v>
      </c>
      <c r="I19" s="783">
        <v>6099.7100000000028</v>
      </c>
      <c r="J19" s="358">
        <v>933.08999999999651</v>
      </c>
      <c r="K19" s="134">
        <v>0.15297284625006716</v>
      </c>
      <c r="L19" s="358">
        <v>933.08999999999651</v>
      </c>
      <c r="M19">
        <v>40</v>
      </c>
      <c r="N19" s="843"/>
      <c r="O19" s="770">
        <v>7.2801729041064725E-3</v>
      </c>
      <c r="P19" s="736">
        <v>-1E-4</v>
      </c>
      <c r="Q19" s="783">
        <v>19.68</v>
      </c>
      <c r="R19" s="770"/>
    </row>
    <row r="20" spans="1:41" ht="21.95" customHeight="1" x14ac:dyDescent="0.25">
      <c r="A20" s="51"/>
      <c r="B20" s="50"/>
      <c r="C20" s="51"/>
      <c r="D20" s="791"/>
      <c r="E20" s="22" t="s">
        <v>270</v>
      </c>
      <c r="F20" s="2">
        <v>122.63</v>
      </c>
      <c r="G20" s="783">
        <v>119.88</v>
      </c>
      <c r="H20" s="791">
        <v>50</v>
      </c>
      <c r="I20" s="783">
        <v>5994</v>
      </c>
      <c r="J20" s="358">
        <v>137.5</v>
      </c>
      <c r="K20" s="134">
        <v>2.2939606272939606E-2</v>
      </c>
      <c r="L20" s="358">
        <v>292.27999999999975</v>
      </c>
      <c r="M20" s="29">
        <v>43280</v>
      </c>
      <c r="N20" s="817"/>
      <c r="O20" s="770">
        <v>2.5700000000000001E-2</v>
      </c>
      <c r="P20" s="736">
        <v>6.9999999999999999E-4</v>
      </c>
      <c r="Q20" s="820"/>
      <c r="R20" s="770"/>
      <c r="S20" s="48"/>
      <c r="T20" s="48"/>
    </row>
    <row r="21" spans="1:41" ht="21.95" customHeight="1" x14ac:dyDescent="0.25">
      <c r="A21" s="50"/>
      <c r="B21" s="50"/>
      <c r="C21" s="51"/>
      <c r="D21" s="791"/>
      <c r="E21" s="22" t="s">
        <v>1046</v>
      </c>
      <c r="F21" s="2">
        <v>51.19</v>
      </c>
      <c r="G21" s="783">
        <v>48.438699999999997</v>
      </c>
      <c r="H21" s="791">
        <v>100</v>
      </c>
      <c r="I21" s="783">
        <v>4843.87</v>
      </c>
      <c r="J21" s="358">
        <v>275.13000000000011</v>
      </c>
      <c r="K21" s="134">
        <v>5.6799625093158994E-2</v>
      </c>
      <c r="L21" s="358">
        <v>275.13000000000011</v>
      </c>
      <c r="M21">
        <v>100</v>
      </c>
      <c r="N21" s="843"/>
      <c r="O21" s="770">
        <v>2.9302598163703848E-2</v>
      </c>
      <c r="P21" s="736">
        <v>-3.0999999999999999E-3</v>
      </c>
      <c r="Q21" s="783"/>
      <c r="R21" s="770"/>
      <c r="V21" s="48"/>
    </row>
    <row r="22" spans="1:41" ht="21.95" customHeight="1" x14ac:dyDescent="0.25">
      <c r="A22" s="50"/>
      <c r="B22" s="51"/>
      <c r="C22" s="51"/>
      <c r="D22" s="791"/>
      <c r="E22" s="22" t="s">
        <v>782</v>
      </c>
      <c r="F22" s="2">
        <v>13.889900000000001</v>
      </c>
      <c r="G22" s="783">
        <v>15.571933333333334</v>
      </c>
      <c r="H22" s="791">
        <v>300</v>
      </c>
      <c r="I22" s="783">
        <v>4671.58</v>
      </c>
      <c r="J22" s="358">
        <v>-504.60999999999967</v>
      </c>
      <c r="K22" s="134">
        <v>-0.10801698782852909</v>
      </c>
      <c r="L22" s="358">
        <v>-504.60999999999967</v>
      </c>
      <c r="M22">
        <v>150</v>
      </c>
      <c r="N22" s="843"/>
      <c r="O22" s="770">
        <v>3.4557484215149134E-2</v>
      </c>
      <c r="P22" s="736">
        <v>-6.4000000000000003E-3</v>
      </c>
      <c r="Q22" s="783">
        <v>14.620947368421055</v>
      </c>
      <c r="R22" s="770"/>
      <c r="S22" s="736"/>
    </row>
    <row r="23" spans="1:41" ht="21.95" customHeight="1" x14ac:dyDescent="0.25">
      <c r="A23" s="50"/>
      <c r="B23" s="50"/>
      <c r="C23" s="51"/>
      <c r="D23" s="791"/>
      <c r="E23" s="22" t="s">
        <v>32</v>
      </c>
      <c r="F23" s="2">
        <v>54.649900000000002</v>
      </c>
      <c r="G23" s="783">
        <v>44.741300000000003</v>
      </c>
      <c r="H23" s="791">
        <v>100</v>
      </c>
      <c r="I23" s="783">
        <v>4474.13</v>
      </c>
      <c r="J23" s="358">
        <v>990.85999999999967</v>
      </c>
      <c r="K23" s="134">
        <v>0.22146428467657397</v>
      </c>
      <c r="L23" s="783">
        <v>2189.3299999999967</v>
      </c>
      <c r="M23">
        <v>100</v>
      </c>
      <c r="N23" s="843"/>
      <c r="O23" s="770">
        <v>2.232392008036611E-2</v>
      </c>
      <c r="P23" s="736">
        <v>1.8E-3</v>
      </c>
      <c r="Q23" s="783">
        <v>8.7579967948717954</v>
      </c>
      <c r="R23" s="770"/>
      <c r="S23" s="48"/>
      <c r="U23" s="48"/>
    </row>
    <row r="24" spans="1:41" ht="21.95" customHeight="1" x14ac:dyDescent="0.25">
      <c r="A24" s="50"/>
      <c r="B24" s="51"/>
      <c r="C24" s="51"/>
      <c r="D24" s="791"/>
      <c r="E24" s="22" t="s">
        <v>924</v>
      </c>
      <c r="F24" s="2">
        <v>74.869900000000001</v>
      </c>
      <c r="G24" s="783">
        <v>65.834000000000003</v>
      </c>
      <c r="H24" s="791">
        <v>60</v>
      </c>
      <c r="I24" s="783">
        <v>3950.04</v>
      </c>
      <c r="J24" s="358">
        <v>542.15400000000045</v>
      </c>
      <c r="K24" s="134">
        <v>0.13725278731354615</v>
      </c>
      <c r="L24" s="783">
        <v>542.15400000000045</v>
      </c>
      <c r="M24" s="29">
        <v>43280</v>
      </c>
      <c r="N24" s="843"/>
      <c r="O24" s="770">
        <v>1.2822242316338073E-2</v>
      </c>
      <c r="P24" s="736">
        <v>-7.6E-3</v>
      </c>
      <c r="Q24" s="783">
        <v>21.090112676056339</v>
      </c>
      <c r="R24" s="770"/>
      <c r="S24" s="736"/>
    </row>
    <row r="25" spans="1:41" ht="21.95" customHeight="1" x14ac:dyDescent="0.25">
      <c r="A25" s="50"/>
      <c r="B25" s="51"/>
      <c r="C25" s="51"/>
      <c r="D25" s="791"/>
      <c r="E25" s="22" t="s">
        <v>55</v>
      </c>
      <c r="F25" s="2">
        <v>71.289900000000003</v>
      </c>
      <c r="G25" s="783">
        <v>71.080000000000013</v>
      </c>
      <c r="H25" s="791">
        <v>50</v>
      </c>
      <c r="I25" s="783">
        <v>3554.0000000000005</v>
      </c>
      <c r="J25" s="358">
        <v>10.494999999999891</v>
      </c>
      <c r="K25" s="134">
        <v>2.9530106921776926E-3</v>
      </c>
      <c r="L25" s="358">
        <v>820.62499999999</v>
      </c>
      <c r="M25">
        <v>50</v>
      </c>
      <c r="N25" s="843"/>
      <c r="O25" s="770">
        <v>2.9176643535760324E-2</v>
      </c>
      <c r="P25" s="736">
        <v>-5.4000000000000003E-3</v>
      </c>
      <c r="Q25" s="783">
        <v>11.035588235294119</v>
      </c>
      <c r="R25" s="770"/>
      <c r="S25" s="736"/>
    </row>
    <row r="26" spans="1:41" ht="21.95" customHeight="1" x14ac:dyDescent="0.25">
      <c r="A26" s="50"/>
      <c r="B26" s="50"/>
      <c r="C26" s="51"/>
      <c r="D26" s="791"/>
      <c r="E26" s="22" t="s">
        <v>850</v>
      </c>
      <c r="F26" s="2">
        <v>90.75</v>
      </c>
      <c r="G26" s="783">
        <v>82.575749999999942</v>
      </c>
      <c r="H26" s="749">
        <v>40</v>
      </c>
      <c r="I26" s="783">
        <v>3303.0299999999979</v>
      </c>
      <c r="J26" s="358">
        <v>326.97000000000116</v>
      </c>
      <c r="K26" s="134">
        <v>9.8990926512929803E-2</v>
      </c>
      <c r="L26" s="783">
        <v>326.97000000000116</v>
      </c>
      <c r="M26">
        <v>40</v>
      </c>
      <c r="N26" s="843"/>
      <c r="O26" s="770">
        <v>2.5123966942148759E-2</v>
      </c>
      <c r="P26" s="736">
        <v>-5.0000000000000001E-3</v>
      </c>
      <c r="Q26" s="783">
        <v>19.065126050420169</v>
      </c>
      <c r="R26" s="770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1"/>
      <c r="B27" s="51"/>
      <c r="C27" s="51"/>
      <c r="D27" s="791"/>
      <c r="E27" s="22" t="s">
        <v>682</v>
      </c>
      <c r="F27" s="2">
        <v>204.10990000000001</v>
      </c>
      <c r="G27" s="783">
        <v>142.98999999999995</v>
      </c>
      <c r="H27" s="823">
        <v>20</v>
      </c>
      <c r="I27" s="783">
        <v>2859.7999999999993</v>
      </c>
      <c r="J27" s="358">
        <v>1222.398000000001</v>
      </c>
      <c r="K27" s="134">
        <v>0.42744177914539533</v>
      </c>
      <c r="L27" s="358">
        <v>1365.4280000000012</v>
      </c>
      <c r="M27">
        <v>20</v>
      </c>
      <c r="N27" s="817"/>
      <c r="O27" s="770">
        <v>2.4496606974967897E-3</v>
      </c>
      <c r="P27" s="736">
        <v>-3.8E-3</v>
      </c>
      <c r="Q27" s="820">
        <v>29.75362973760933</v>
      </c>
      <c r="R27" s="770"/>
      <c r="S27" s="736"/>
    </row>
    <row r="28" spans="1:41" ht="21.95" customHeight="1" x14ac:dyDescent="0.25">
      <c r="A28" s="50"/>
      <c r="B28" s="50"/>
      <c r="C28" s="51"/>
      <c r="D28" s="791"/>
      <c r="E28" s="22" t="s">
        <v>214</v>
      </c>
      <c r="F28" s="2">
        <v>57.0899</v>
      </c>
      <c r="G28" s="783">
        <v>39.522599999999947</v>
      </c>
      <c r="H28" s="822">
        <v>50</v>
      </c>
      <c r="I28" s="783">
        <v>1976.1299999999974</v>
      </c>
      <c r="J28" s="358">
        <v>878.36500000000251</v>
      </c>
      <c r="K28" s="134">
        <v>0.44448745780895177</v>
      </c>
      <c r="L28" s="358">
        <v>2036.2349999999979</v>
      </c>
      <c r="M28">
        <v>50</v>
      </c>
      <c r="N28" s="843"/>
      <c r="O28" s="770">
        <v>2.5924025090252392E-2</v>
      </c>
      <c r="P28" s="736">
        <v>-1.43E-2</v>
      </c>
      <c r="Q28" s="783">
        <v>14.272475</v>
      </c>
      <c r="R28" s="770"/>
      <c r="S28" s="736"/>
    </row>
    <row r="29" spans="1:41" ht="21.95" customHeight="1" x14ac:dyDescent="0.25">
      <c r="A29" s="50"/>
      <c r="B29" s="50"/>
      <c r="C29" s="50"/>
      <c r="D29" s="791"/>
      <c r="E29" s="22" t="s">
        <v>226</v>
      </c>
      <c r="F29" s="2">
        <v>29.68</v>
      </c>
      <c r="G29" s="783">
        <v>8.5065499999998426</v>
      </c>
      <c r="H29" s="749">
        <v>200</v>
      </c>
      <c r="I29" s="783">
        <v>1701.3099999999686</v>
      </c>
      <c r="J29" s="358">
        <v>4234.6900000000314</v>
      </c>
      <c r="K29" s="134">
        <v>2.4890760649147481</v>
      </c>
      <c r="L29" s="358">
        <v>5686.9500000000298</v>
      </c>
      <c r="M29">
        <v>200</v>
      </c>
      <c r="N29" s="817"/>
      <c r="O29" s="770">
        <v>3.3692722371967657E-3</v>
      </c>
      <c r="P29" s="736">
        <v>7.1000000000000004E-3</v>
      </c>
      <c r="Q29" s="783">
        <v>21.200000000000003</v>
      </c>
      <c r="R29" s="770"/>
    </row>
    <row r="30" spans="1:41" ht="21.95" customHeight="1" x14ac:dyDescent="0.25">
      <c r="A30" s="50"/>
      <c r="B30" s="51"/>
      <c r="C30" s="51"/>
      <c r="D30" s="791"/>
      <c r="E30" s="22" t="s">
        <v>947</v>
      </c>
      <c r="F30" s="2">
        <v>57.22</v>
      </c>
      <c r="G30" s="783">
        <v>15.022800000000025</v>
      </c>
      <c r="H30" s="749">
        <v>50</v>
      </c>
      <c r="I30" s="783">
        <v>751.14000000000124</v>
      </c>
      <c r="J30" s="358">
        <v>2109.8599999999988</v>
      </c>
      <c r="K30" s="134">
        <v>2.8088771733631481</v>
      </c>
      <c r="L30" s="358">
        <v>2109.8599999999988</v>
      </c>
      <c r="M30">
        <v>50</v>
      </c>
      <c r="N30" s="843"/>
      <c r="O30" s="770">
        <v>2.4117441454037047E-2</v>
      </c>
      <c r="P30" s="736">
        <v>-1.24E-2</v>
      </c>
      <c r="Q30" s="783">
        <v>13.004545454545454</v>
      </c>
      <c r="R30" s="770"/>
      <c r="T30" s="48"/>
    </row>
    <row r="31" spans="1:41" ht="21.95" customHeight="1" x14ac:dyDescent="0.25">
      <c r="A31" s="50"/>
      <c r="B31" s="50"/>
      <c r="C31" s="51"/>
      <c r="D31" s="791"/>
      <c r="E31" s="22" t="s">
        <v>62</v>
      </c>
      <c r="F31" s="2">
        <v>303.29000000000002</v>
      </c>
      <c r="G31" s="783">
        <v>303.29000000000002</v>
      </c>
      <c r="H31" s="749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783"/>
      <c r="R31" s="770"/>
    </row>
    <row r="32" spans="1:41" ht="21.95" customHeight="1" x14ac:dyDescent="0.25">
      <c r="A32" s="50"/>
      <c r="B32" s="51"/>
      <c r="C32" s="51"/>
      <c r="D32" s="791"/>
      <c r="E32" s="22" t="s">
        <v>203</v>
      </c>
      <c r="F32" s="2">
        <v>41.36</v>
      </c>
      <c r="G32" s="783">
        <v>41.36</v>
      </c>
      <c r="H32" s="791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783"/>
      <c r="R32" s="770"/>
      <c r="S32" s="48"/>
      <c r="T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1"/>
      <c r="C33" s="51"/>
      <c r="D33" s="791"/>
      <c r="E33" s="22" t="s">
        <v>202</v>
      </c>
      <c r="F33" s="2">
        <v>191.7</v>
      </c>
      <c r="G33" s="783">
        <v>191.7</v>
      </c>
      <c r="H33" s="791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820"/>
      <c r="R33" s="770"/>
      <c r="S33" s="48"/>
      <c r="T33" s="48"/>
    </row>
    <row r="34" spans="1:41" ht="21.95" customHeight="1" x14ac:dyDescent="0.25">
      <c r="A34" s="51"/>
      <c r="B34" s="51"/>
      <c r="C34" s="51"/>
      <c r="D34" s="791"/>
      <c r="E34" s="22" t="s">
        <v>225</v>
      </c>
      <c r="F34" s="2">
        <v>101</v>
      </c>
      <c r="G34" s="783">
        <v>101</v>
      </c>
      <c r="H34" s="749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  <c r="S34" s="48"/>
    </row>
    <row r="35" spans="1:41" ht="21.95" customHeight="1" x14ac:dyDescent="0.25">
      <c r="A35" s="50"/>
      <c r="B35" s="50"/>
      <c r="C35" s="51"/>
      <c r="D35" s="791"/>
      <c r="E35" s="22" t="s">
        <v>266</v>
      </c>
      <c r="F35" s="2">
        <v>94.9</v>
      </c>
      <c r="G35" s="783">
        <v>94.9</v>
      </c>
      <c r="H35" s="749">
        <v>0</v>
      </c>
      <c r="I35" s="783">
        <v>0</v>
      </c>
      <c r="J35" s="358">
        <v>0</v>
      </c>
      <c r="K35" s="134">
        <v>0</v>
      </c>
      <c r="L35" s="783">
        <v>1857.7799999999988</v>
      </c>
      <c r="M35">
        <v>0</v>
      </c>
      <c r="N35" s="843"/>
      <c r="O35" s="770">
        <v>1.49E-2</v>
      </c>
      <c r="P35" s="736">
        <v>4.8999999999999998E-3</v>
      </c>
      <c r="Q35" s="820"/>
      <c r="R35" s="770"/>
      <c r="S35" s="48"/>
      <c r="T35" s="48"/>
      <c r="V35" s="48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34.51</v>
      </c>
      <c r="G36" s="783">
        <v>34.51</v>
      </c>
      <c r="H36" s="791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S36" s="736"/>
      <c r="T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91"/>
      <c r="E37" s="22" t="s">
        <v>267</v>
      </c>
      <c r="F37" s="2">
        <v>39.99</v>
      </c>
      <c r="G37" s="783">
        <v>39.99</v>
      </c>
      <c r="H37" s="822">
        <v>0</v>
      </c>
      <c r="I37" s="783">
        <v>0</v>
      </c>
      <c r="J37" s="358">
        <v>0</v>
      </c>
      <c r="K37" s="134">
        <v>0</v>
      </c>
      <c r="L37" s="783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736"/>
      <c r="T37" s="48"/>
      <c r="U37" s="48"/>
    </row>
    <row r="38" spans="1:41" ht="21.95" customHeight="1" x14ac:dyDescent="0.25">
      <c r="A38" s="50"/>
      <c r="B38" s="50"/>
      <c r="C38" s="51"/>
      <c r="D38" s="791"/>
      <c r="E38" s="22" t="s">
        <v>326</v>
      </c>
      <c r="F38" s="2">
        <v>12.78</v>
      </c>
      <c r="G38" s="783">
        <v>12.78</v>
      </c>
      <c r="H38" s="791">
        <v>0</v>
      </c>
      <c r="I38" s="783">
        <v>0</v>
      </c>
      <c r="J38" s="358">
        <v>-1184.9399999999987</v>
      </c>
      <c r="K38" s="134">
        <v>0</v>
      </c>
      <c r="L38" s="783">
        <v>98.479999999995925</v>
      </c>
      <c r="M38">
        <v>0</v>
      </c>
      <c r="N38" s="843"/>
      <c r="O38" s="770">
        <v>0</v>
      </c>
      <c r="P38" s="736">
        <v>7.1999999999999998E-3</v>
      </c>
      <c r="Q38" s="820">
        <v>39.9375</v>
      </c>
      <c r="R38" s="770"/>
      <c r="S38" s="48"/>
    </row>
    <row r="39" spans="1:41" ht="21.95" customHeight="1" x14ac:dyDescent="0.25">
      <c r="A39" s="50"/>
      <c r="B39" s="50"/>
      <c r="C39" s="51"/>
      <c r="D39" s="791"/>
      <c r="E39" s="22" t="s">
        <v>36</v>
      </c>
      <c r="F39" s="2">
        <v>50.48</v>
      </c>
      <c r="G39" s="783">
        <v>50.48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17"/>
      <c r="O39" s="770" t="e">
        <v>#REF!</v>
      </c>
      <c r="P39" s="736">
        <v>-1.0200000000000001E-2</v>
      </c>
      <c r="Q39" s="783"/>
      <c r="R39" s="770"/>
      <c r="S39" s="736"/>
    </row>
    <row r="40" spans="1:41" ht="21.95" customHeight="1" x14ac:dyDescent="0.25">
      <c r="A40" s="50"/>
      <c r="B40" s="50"/>
      <c r="C40" s="51"/>
      <c r="D40" s="791"/>
      <c r="E40" s="22" t="s">
        <v>314</v>
      </c>
      <c r="F40" s="2">
        <v>38.42</v>
      </c>
      <c r="G40" s="783">
        <v>38.42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783"/>
      <c r="R40" s="770"/>
      <c r="S40" s="736"/>
      <c r="T40" s="48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0"/>
      <c r="D41" s="791"/>
      <c r="E41" s="22" t="s">
        <v>299</v>
      </c>
      <c r="F41" s="2">
        <v>53.16</v>
      </c>
      <c r="G41" s="783">
        <v>53.16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820"/>
      <c r="R41" s="770"/>
      <c r="S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91"/>
      <c r="E42" s="22" t="s">
        <v>694</v>
      </c>
      <c r="F42" s="2">
        <v>31.74</v>
      </c>
      <c r="G42" s="783">
        <v>31.74</v>
      </c>
      <c r="H42" s="749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820"/>
      <c r="R42" s="770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91"/>
      <c r="E43" s="22" t="s">
        <v>248</v>
      </c>
      <c r="F43" s="2">
        <v>78.48</v>
      </c>
      <c r="G43" s="783">
        <v>78.48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1"/>
      <c r="B44" s="51"/>
      <c r="C44" s="51"/>
      <c r="D44" s="791"/>
      <c r="E44" s="22" t="s">
        <v>673</v>
      </c>
      <c r="F44" s="2">
        <v>17.940000000000001</v>
      </c>
      <c r="G44" s="783">
        <v>17.940000000000001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783"/>
      <c r="R44" s="770"/>
      <c r="S44" s="736"/>
      <c r="T44" s="48"/>
      <c r="U44" s="48"/>
    </row>
    <row r="45" spans="1:41" ht="21.95" customHeight="1" x14ac:dyDescent="0.25">
      <c r="A45" s="51"/>
      <c r="B45" s="51"/>
      <c r="C45" s="51"/>
      <c r="D45" s="791"/>
      <c r="E45" s="22" t="s">
        <v>275</v>
      </c>
      <c r="F45" s="2">
        <v>66.03</v>
      </c>
      <c r="G45" s="783">
        <v>66.03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S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91"/>
      <c r="E46" s="22" t="s">
        <v>737</v>
      </c>
      <c r="F46" s="2">
        <v>251.21</v>
      </c>
      <c r="G46" s="783">
        <v>251.21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3"/>
      <c r="O46" s="770">
        <v>2.8E-3</v>
      </c>
      <c r="P46" s="736">
        <v>-2.3E-3</v>
      </c>
      <c r="Q46" s="820"/>
      <c r="R46" s="770"/>
      <c r="S46" s="48"/>
      <c r="T46" s="48"/>
      <c r="V46" s="48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12.1</v>
      </c>
      <c r="G47" s="783">
        <v>12.1</v>
      </c>
      <c r="H47" s="749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783"/>
      <c r="R47" s="770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 s="2"/>
      <c r="AN47"/>
      <c r="AO47"/>
    </row>
    <row r="48" spans="1:41" ht="21.95" customHeight="1" x14ac:dyDescent="0.25">
      <c r="A48" s="50"/>
      <c r="B48" s="50"/>
      <c r="C48" s="50"/>
      <c r="D48" s="791"/>
      <c r="E48" s="22" t="s">
        <v>829</v>
      </c>
      <c r="F48" s="2">
        <v>103.38</v>
      </c>
      <c r="G48" s="783">
        <v>103.38</v>
      </c>
      <c r="H48" s="749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43"/>
      <c r="O48" s="770">
        <v>6.5776745985683888E-3</v>
      </c>
      <c r="P48" s="736">
        <v>-8.0000000000000004E-4</v>
      </c>
      <c r="Q48" s="820">
        <v>21.764210526315789</v>
      </c>
      <c r="R48" s="770"/>
      <c r="S48" s="736"/>
      <c r="U48" s="48"/>
      <c r="V48" s="48"/>
    </row>
    <row r="49" spans="1:41" ht="21.95" customHeight="1" x14ac:dyDescent="0.25">
      <c r="A49" s="50"/>
      <c r="B49" s="50"/>
      <c r="C49" s="51"/>
      <c r="D49" s="791"/>
      <c r="E49" s="22" t="s">
        <v>680</v>
      </c>
      <c r="F49" s="2">
        <v>131.71</v>
      </c>
      <c r="G49" s="783">
        <v>131.71</v>
      </c>
      <c r="H49" s="749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19.687593423019432</v>
      </c>
      <c r="R49" s="770"/>
      <c r="S49" s="48"/>
      <c r="T49" s="345"/>
      <c r="U49" s="345"/>
    </row>
    <row r="50" spans="1:41" ht="21.95" customHeight="1" x14ac:dyDescent="0.25">
      <c r="A50" s="50"/>
      <c r="B50" s="50"/>
      <c r="C50" s="51"/>
      <c r="D50" s="791"/>
      <c r="E50" s="22" t="s">
        <v>961</v>
      </c>
      <c r="F50" s="2">
        <v>85.59</v>
      </c>
      <c r="G50" s="783">
        <v>85.59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7.477509054796121E-3</v>
      </c>
      <c r="P50" s="736">
        <v>4.0000000000000001E-3</v>
      </c>
      <c r="Q50" s="783">
        <v>11.597560975609756</v>
      </c>
      <c r="R50" s="770"/>
      <c r="U50" s="48"/>
    </row>
    <row r="51" spans="1:41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48"/>
      <c r="T51" s="48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142.82</v>
      </c>
      <c r="G52" s="783">
        <v>142.82</v>
      </c>
      <c r="H52" s="749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3"/>
      <c r="O52" s="770">
        <v>0</v>
      </c>
      <c r="P52" s="736">
        <v>-4.3E-3</v>
      </c>
      <c r="Q52" s="783"/>
      <c r="R52" s="770"/>
    </row>
    <row r="53" spans="1:41" ht="21.95" customHeight="1" x14ac:dyDescent="0.25">
      <c r="A53" s="60"/>
      <c r="B53" s="61"/>
      <c r="C53" s="60"/>
      <c r="D53" s="791"/>
      <c r="E53" s="22" t="s">
        <v>692</v>
      </c>
      <c r="F53" s="2">
        <v>94.94</v>
      </c>
      <c r="G53" s="783">
        <v>94.94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783"/>
      <c r="R53" s="770"/>
      <c r="S53" s="736"/>
    </row>
    <row r="54" spans="1:41" ht="21.95" customHeight="1" x14ac:dyDescent="0.25">
      <c r="A54" s="50"/>
      <c r="B54" s="50"/>
      <c r="C54" s="51"/>
      <c r="D54" s="791"/>
      <c r="E54" s="22" t="s">
        <v>735</v>
      </c>
      <c r="F54" s="2">
        <v>674.39</v>
      </c>
      <c r="G54" s="783">
        <v>674.39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736"/>
      <c r="U54" s="48"/>
    </row>
    <row r="55" spans="1:41" ht="21.95" customHeight="1" x14ac:dyDescent="0.25">
      <c r="A55" s="51"/>
      <c r="B55" s="51"/>
      <c r="C55" s="51"/>
      <c r="D55" s="791"/>
      <c r="E55" s="22" t="s">
        <v>946</v>
      </c>
      <c r="F55" s="2">
        <v>229.56</v>
      </c>
      <c r="G55" s="783">
        <v>229.56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/>
      <c r="O55" s="770">
        <v>7.6668409130510543E-3</v>
      </c>
      <c r="P55" s="736">
        <v>-2.1600000000000001E-2</v>
      </c>
      <c r="Q55" s="820">
        <v>26.631090487238982</v>
      </c>
      <c r="R55" s="770"/>
      <c r="S55" s="736"/>
      <c r="T55" s="48"/>
      <c r="V55" s="48"/>
      <c r="W55" s="48"/>
    </row>
    <row r="56" spans="1:41" ht="21.95" customHeight="1" x14ac:dyDescent="0.25">
      <c r="A56" s="50"/>
      <c r="B56" s="50"/>
      <c r="C56" s="51"/>
      <c r="D56" s="791"/>
      <c r="E56" s="22" t="s">
        <v>923</v>
      </c>
      <c r="F56" s="2">
        <v>34.39</v>
      </c>
      <c r="G56" s="783">
        <v>34.39</v>
      </c>
      <c r="H56" s="791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7.6766501890084327E-2</v>
      </c>
      <c r="P56" s="736">
        <v>1.3599999999999999E-2</v>
      </c>
      <c r="Q56" s="783"/>
      <c r="R56" s="770"/>
      <c r="S56" s="736"/>
      <c r="T56" s="48"/>
    </row>
    <row r="57" spans="1:41" ht="21.95" customHeight="1" x14ac:dyDescent="0.25">
      <c r="A57" s="152"/>
      <c r="B57" s="50"/>
      <c r="C57" s="51"/>
      <c r="D57" s="791"/>
      <c r="E57" s="22" t="s">
        <v>194</v>
      </c>
      <c r="F57" s="2">
        <v>74.900000000000006</v>
      </c>
      <c r="G57" s="783">
        <v>74.900000000000006</v>
      </c>
      <c r="H57" s="791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783"/>
      <c r="R57" s="770"/>
      <c r="S57" s="736"/>
      <c r="T57" s="48"/>
      <c r="U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58.72</v>
      </c>
      <c r="G58" s="783">
        <v>58.72</v>
      </c>
      <c r="H58" s="749">
        <v>0</v>
      </c>
      <c r="I58" s="783">
        <v>0</v>
      </c>
      <c r="J58" s="358">
        <v>0</v>
      </c>
      <c r="K58" s="134">
        <v>0</v>
      </c>
      <c r="L58" s="783">
        <v>257.64999999999964</v>
      </c>
      <c r="M58">
        <v>0</v>
      </c>
      <c r="N58" s="843"/>
      <c r="O58" s="770">
        <v>0</v>
      </c>
      <c r="P58" s="736">
        <v>3.3E-3</v>
      </c>
      <c r="Q58" s="783"/>
      <c r="R58" s="770"/>
      <c r="S58" s="736"/>
      <c r="U58" s="48"/>
    </row>
    <row r="59" spans="1:41" ht="21.95" customHeight="1" x14ac:dyDescent="0.25">
      <c r="A59" s="50"/>
      <c r="B59" s="50"/>
      <c r="C59" s="51"/>
      <c r="D59" s="791"/>
      <c r="E59" s="22" t="s">
        <v>824</v>
      </c>
      <c r="F59" s="2">
        <v>453.38</v>
      </c>
      <c r="G59" s="783">
        <v>453.38</v>
      </c>
      <c r="H59" s="791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783"/>
      <c r="R59" s="770"/>
      <c r="S59" s="736"/>
      <c r="U59" s="48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49">
        <v>0</v>
      </c>
      <c r="I60" s="783">
        <v>0</v>
      </c>
      <c r="J60" s="358">
        <v>0</v>
      </c>
      <c r="K60" s="134">
        <v>0</v>
      </c>
      <c r="L60" s="783">
        <v>21137.586999999941</v>
      </c>
      <c r="M60">
        <v>0</v>
      </c>
      <c r="N60" s="843"/>
      <c r="O60" s="770">
        <v>0</v>
      </c>
      <c r="P60" s="736">
        <v>-3.1899999999999998E-2</v>
      </c>
      <c r="Q60" s="820"/>
      <c r="R60" s="770"/>
      <c r="S60" s="736"/>
      <c r="T60" s="48"/>
    </row>
    <row r="61" spans="1:41" ht="21.95" customHeight="1" x14ac:dyDescent="0.25">
      <c r="A61" s="50"/>
      <c r="B61" s="50"/>
      <c r="C61" s="51"/>
      <c r="D61" s="791"/>
      <c r="E61" s="22" t="s">
        <v>172</v>
      </c>
      <c r="F61" s="2">
        <v>58.81</v>
      </c>
      <c r="G61" s="783">
        <v>58.81</v>
      </c>
      <c r="H61" s="749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820"/>
      <c r="R61" s="770"/>
      <c r="U61" s="48"/>
    </row>
    <row r="62" spans="1:41" ht="21.95" customHeight="1" x14ac:dyDescent="0.25">
      <c r="A62" s="50"/>
      <c r="B62" s="50"/>
      <c r="C62" s="51"/>
      <c r="D62" s="791"/>
      <c r="E62" s="22" t="s">
        <v>27</v>
      </c>
      <c r="F62" s="2">
        <v>55.05</v>
      </c>
      <c r="G62" s="783">
        <v>55.05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43"/>
      <c r="O62" s="770">
        <v>3.0200000000000001E-2</v>
      </c>
      <c r="P62" s="736">
        <v>3.0999999999999999E-3</v>
      </c>
      <c r="Q62" s="820"/>
      <c r="R62" s="770"/>
      <c r="S62" s="48"/>
      <c r="T62" s="48"/>
    </row>
    <row r="63" spans="1:41" ht="21.95" customHeight="1" x14ac:dyDescent="0.25">
      <c r="A63" s="51"/>
      <c r="B63" s="152"/>
      <c r="C63" s="325"/>
      <c r="D63" s="791"/>
      <c r="E63" s="22" t="s">
        <v>22</v>
      </c>
      <c r="F63" s="2">
        <v>61.84</v>
      </c>
      <c r="G63" s="783">
        <v>61.84</v>
      </c>
      <c r="H63" s="791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3"/>
      <c r="O63" s="770">
        <v>2.07E-2</v>
      </c>
      <c r="P63" s="736">
        <v>2.4500000000000001E-2</v>
      </c>
      <c r="Q63" s="820"/>
      <c r="R63" s="770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144.52000000000001</v>
      </c>
      <c r="G64" s="783">
        <v>144.52000000000001</v>
      </c>
      <c r="H64" s="749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3"/>
      <c r="O64" s="770">
        <v>2.18E-2</v>
      </c>
      <c r="P64" s="736">
        <v>8.3000000000000001E-3</v>
      </c>
      <c r="Q64" s="783"/>
      <c r="S64" s="736"/>
      <c r="T64" s="48"/>
      <c r="Y64" s="48"/>
    </row>
    <row r="65" spans="1:41" ht="21.95" customHeight="1" x14ac:dyDescent="0.25">
      <c r="A65" s="51"/>
      <c r="B65" s="152"/>
      <c r="C65" s="325"/>
      <c r="D65" s="791"/>
      <c r="E65" s="22" t="s">
        <v>268</v>
      </c>
      <c r="F65" s="2">
        <v>51.75</v>
      </c>
      <c r="G65" s="783">
        <v>51.75</v>
      </c>
      <c r="H65" s="791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17"/>
      <c r="O65" s="770">
        <v>0</v>
      </c>
      <c r="P65" s="736">
        <v>2.0000000000000001E-4</v>
      </c>
      <c r="Q65" s="783"/>
      <c r="R65" s="770"/>
      <c r="S65" s="736"/>
      <c r="T65" s="48"/>
      <c r="X65" s="736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0"/>
      <c r="B66" s="50"/>
      <c r="C66" s="51"/>
      <c r="D66" s="791"/>
      <c r="E66" s="22" t="s">
        <v>170</v>
      </c>
      <c r="F66" s="2">
        <v>99.81</v>
      </c>
      <c r="G66" s="783">
        <v>99.81</v>
      </c>
      <c r="H66" s="791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17"/>
      <c r="O66" s="770">
        <v>1.14E-2</v>
      </c>
      <c r="P66" s="736">
        <v>8.8000000000000005E-3</v>
      </c>
      <c r="Q66" s="783"/>
      <c r="R66" s="770"/>
      <c r="S66" s="736"/>
      <c r="T66" s="48"/>
    </row>
    <row r="67" spans="1:41" ht="21.95" customHeight="1" x14ac:dyDescent="0.25">
      <c r="A67" s="50"/>
      <c r="B67" s="50"/>
      <c r="C67" s="51"/>
      <c r="D67" s="791"/>
      <c r="E67" s="22" t="s">
        <v>8</v>
      </c>
      <c r="F67" s="2">
        <v>83.35</v>
      </c>
      <c r="G67" s="783">
        <v>83.35</v>
      </c>
      <c r="H67" s="749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3"/>
      <c r="O67" s="770">
        <v>1.67E-2</v>
      </c>
      <c r="P67" s="736">
        <v>9.4999999999999998E-3</v>
      </c>
      <c r="Q67" s="783"/>
      <c r="R67" s="770"/>
      <c r="S67" s="48"/>
      <c r="T67" s="48"/>
      <c r="U67" s="48"/>
    </row>
    <row r="68" spans="1:41" ht="21.95" customHeight="1" x14ac:dyDescent="0.25">
      <c r="A68" s="50"/>
      <c r="B68" s="50"/>
      <c r="C68" s="51"/>
      <c r="D68" s="791"/>
      <c r="E68" s="22" t="s">
        <v>10</v>
      </c>
      <c r="F68" s="2">
        <v>48.52</v>
      </c>
      <c r="G68" s="783">
        <v>48.52</v>
      </c>
      <c r="H68" s="749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820"/>
      <c r="R68" s="770"/>
      <c r="S68" s="736"/>
      <c r="T68" s="48"/>
      <c r="U68" s="48"/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0"/>
      <c r="B69" s="50"/>
      <c r="C69" s="51"/>
      <c r="D69" s="791"/>
      <c r="E69" s="22" t="s">
        <v>223</v>
      </c>
      <c r="F69" s="2">
        <v>43.18</v>
      </c>
      <c r="G69" s="783">
        <v>43.18</v>
      </c>
      <c r="H69" s="749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783"/>
      <c r="R69" s="770"/>
      <c r="U69" s="48"/>
    </row>
    <row r="70" spans="1:41" ht="21.95" customHeight="1" x14ac:dyDescent="0.25">
      <c r="A70" s="51"/>
      <c r="B70" s="51"/>
      <c r="C70" s="51"/>
      <c r="D70" s="791"/>
      <c r="E70" s="22" t="s">
        <v>341</v>
      </c>
      <c r="F70" s="2">
        <v>78.02</v>
      </c>
      <c r="G70" s="783">
        <v>78.02</v>
      </c>
      <c r="H70" s="749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820">
        <v>14.86095238095238</v>
      </c>
      <c r="R70" s="770"/>
      <c r="S70" s="736"/>
    </row>
    <row r="71" spans="1:41" ht="21.95" customHeight="1" x14ac:dyDescent="0.25">
      <c r="A71" s="50"/>
      <c r="B71" s="50"/>
      <c r="C71" s="51"/>
      <c r="D71" s="791"/>
      <c r="E71" s="22" t="s">
        <v>24</v>
      </c>
      <c r="F71" s="2">
        <v>64.650000000000006</v>
      </c>
      <c r="G71" s="783">
        <v>64.650000000000006</v>
      </c>
      <c r="H71" s="791">
        <v>0</v>
      </c>
      <c r="I71" s="783">
        <v>0</v>
      </c>
      <c r="J71" s="358">
        <v>0</v>
      </c>
      <c r="K71" s="134">
        <v>0</v>
      </c>
      <c r="L71" s="358">
        <v>937.36999999999534</v>
      </c>
      <c r="M71">
        <v>0</v>
      </c>
      <c r="N71" s="843"/>
      <c r="O71" s="770">
        <v>0</v>
      </c>
      <c r="P71" s="736">
        <v>1.38E-2</v>
      </c>
      <c r="Q71" s="783"/>
      <c r="R71" s="770"/>
      <c r="S71" s="736"/>
      <c r="U71" s="48"/>
    </row>
    <row r="72" spans="1:41" ht="21.95" customHeight="1" x14ac:dyDescent="0.25">
      <c r="A72" s="50"/>
      <c r="B72" s="50"/>
      <c r="C72" s="51"/>
      <c r="D72" s="791"/>
      <c r="E72" s="22" t="s">
        <v>45</v>
      </c>
      <c r="F72" s="2">
        <v>93.71</v>
      </c>
      <c r="G72" s="783">
        <v>93.71</v>
      </c>
      <c r="H72" s="749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3"/>
      <c r="O72" s="770">
        <v>1.67E-2</v>
      </c>
      <c r="P72" s="736">
        <v>-6.4999999999999997E-3</v>
      </c>
      <c r="Q72" s="820"/>
      <c r="R72" s="770"/>
      <c r="S72" s="48"/>
      <c r="T72" s="48"/>
    </row>
    <row r="73" spans="1:41" ht="21.95" customHeight="1" x14ac:dyDescent="0.25">
      <c r="A73" s="50"/>
      <c r="B73" s="50"/>
      <c r="C73" s="51"/>
      <c r="D73" s="791"/>
      <c r="E73" s="22" t="s">
        <v>47</v>
      </c>
      <c r="F73" s="2">
        <v>154.22999999999999</v>
      </c>
      <c r="G73" s="783">
        <v>154.22999999999999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3"/>
      <c r="O73" s="770">
        <v>0</v>
      </c>
      <c r="P73" s="736">
        <v>1.0800000000000001E-2</v>
      </c>
      <c r="Q73" s="783"/>
      <c r="R73" s="770"/>
      <c r="S73" s="48"/>
      <c r="T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91"/>
      <c r="E74" s="22" t="s">
        <v>33</v>
      </c>
      <c r="F74" s="2">
        <v>257.97000000000003</v>
      </c>
      <c r="G74" s="783">
        <v>257.97000000000003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48"/>
    </row>
    <row r="75" spans="1:41" ht="21.95" customHeight="1" x14ac:dyDescent="0.25">
      <c r="A75" s="50"/>
      <c r="B75" s="51"/>
      <c r="C75" s="51"/>
      <c r="D75" s="791"/>
      <c r="E75" s="22" t="s">
        <v>13</v>
      </c>
      <c r="F75" s="2">
        <v>69.989999999999995</v>
      </c>
      <c r="G75" s="783">
        <v>69.989999999999995</v>
      </c>
      <c r="H75" s="791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3"/>
      <c r="O75" s="770">
        <v>0</v>
      </c>
      <c r="P75" s="736">
        <v>-3.5999999999999999E-3</v>
      </c>
      <c r="Q75" s="820"/>
      <c r="R75" s="770"/>
      <c r="T75" s="48"/>
      <c r="V75" s="48"/>
    </row>
    <row r="76" spans="1:41" ht="21.95" customHeight="1" x14ac:dyDescent="0.25">
      <c r="A76" s="50"/>
      <c r="B76" s="50"/>
      <c r="C76" s="51"/>
      <c r="D76" s="791"/>
      <c r="E76" s="22" t="s">
        <v>52</v>
      </c>
      <c r="F76" s="2">
        <v>53.35</v>
      </c>
      <c r="G76" s="783">
        <v>53.35</v>
      </c>
      <c r="H76" s="749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43"/>
      <c r="O76" s="770">
        <v>2.1999999999999999E-2</v>
      </c>
      <c r="P76" s="736">
        <v>-3.3E-3</v>
      </c>
      <c r="Q76" s="783"/>
      <c r="R76" s="770"/>
      <c r="S76" s="48"/>
      <c r="U76" s="48"/>
    </row>
    <row r="77" spans="1:41" ht="21.95" customHeight="1" x14ac:dyDescent="0.25">
      <c r="A77" s="152"/>
      <c r="B77" s="50"/>
      <c r="C77" s="51"/>
      <c r="D77" s="791"/>
      <c r="E77" s="22" t="s">
        <v>330</v>
      </c>
      <c r="F77" s="2">
        <v>23.11</v>
      </c>
      <c r="G77" s="783">
        <v>23.11</v>
      </c>
      <c r="H77" s="791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783">
        <v>9.4326530612244888</v>
      </c>
      <c r="R77" s="770"/>
      <c r="S77" s="48"/>
      <c r="T77" s="48"/>
    </row>
    <row r="78" spans="1:41" ht="21.95" customHeight="1" x14ac:dyDescent="0.25">
      <c r="A78" s="50"/>
      <c r="B78" s="51"/>
      <c r="C78" s="51"/>
      <c r="D78" s="791"/>
      <c r="E78" s="22" t="s">
        <v>63</v>
      </c>
      <c r="F78" s="2">
        <v>103.98</v>
      </c>
      <c r="G78" s="783">
        <v>103.98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736"/>
    </row>
    <row r="79" spans="1:41" ht="21.95" customHeight="1" x14ac:dyDescent="0.25">
      <c r="A79" s="51"/>
      <c r="B79" s="50"/>
      <c r="C79" s="51"/>
      <c r="D79" s="791"/>
      <c r="E79" s="22" t="s">
        <v>9</v>
      </c>
      <c r="F79" s="2">
        <v>7.33</v>
      </c>
      <c r="G79" s="783">
        <v>7.33</v>
      </c>
      <c r="H79" s="749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820"/>
      <c r="R79" s="770"/>
      <c r="S79" s="736"/>
      <c r="T79" s="48"/>
    </row>
    <row r="80" spans="1:41" ht="21.95" customHeight="1" x14ac:dyDescent="0.25">
      <c r="A80" s="50"/>
      <c r="B80" s="50"/>
      <c r="C80" s="50"/>
      <c r="D80" s="791"/>
      <c r="E80" s="22" t="s">
        <v>53</v>
      </c>
      <c r="F80" s="2">
        <v>79.03</v>
      </c>
      <c r="G80" s="783">
        <v>79.03</v>
      </c>
      <c r="H80" s="749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  <c r="S80" s="736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6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5" priority="435">
      <formula>$H2=0</formula>
    </cfRule>
  </conditionalFormatting>
  <conditionalFormatting sqref="J2:K4 J70:K71 J6:K6 J21:K58 J12:K19 J86:K200">
    <cfRule type="expression" dxfId="2804" priority="436">
      <formula>$J2=0</formula>
    </cfRule>
  </conditionalFormatting>
  <conditionalFormatting sqref="L70:L71 L1:L6 L86:L1048576 L8:L58">
    <cfRule type="expression" dxfId="2803" priority="434">
      <formula>$L2=0</formula>
    </cfRule>
  </conditionalFormatting>
  <conditionalFormatting sqref="M1">
    <cfRule type="expression" dxfId="2802" priority="430">
      <formula>$L2=0</formula>
    </cfRule>
  </conditionalFormatting>
  <conditionalFormatting sqref="J2:K4 J6:K6 J21:K58 J12:K19">
    <cfRule type="expression" dxfId="2801" priority="478">
      <formula>$J2&gt;0</formula>
    </cfRule>
  </conditionalFormatting>
  <conditionalFormatting sqref="L2:L6 L8:L58">
    <cfRule type="expression" dxfId="2800" priority="432">
      <formula>$L2&lt;0</formula>
    </cfRule>
    <cfRule type="expression" dxfId="2799" priority="433">
      <formula>$L2&gt;0</formula>
    </cfRule>
  </conditionalFormatting>
  <conditionalFormatting sqref="J2:K4 J70:K71 J6:K6 J21:K58 J12:K19 J86:K458">
    <cfRule type="expression" dxfId="2798" priority="477">
      <formula>$J2&lt;0</formula>
    </cfRule>
  </conditionalFormatting>
  <conditionalFormatting sqref="E59 I59">
    <cfRule type="expression" dxfId="2797" priority="406">
      <formula>$H59=0</formula>
    </cfRule>
  </conditionalFormatting>
  <conditionalFormatting sqref="J59:K59">
    <cfRule type="expression" dxfId="2796" priority="407">
      <formula>$J59=0</formula>
    </cfRule>
  </conditionalFormatting>
  <conditionalFormatting sqref="L59">
    <cfRule type="expression" dxfId="2795" priority="405">
      <formula>$L60=0</formula>
    </cfRule>
  </conditionalFormatting>
  <conditionalFormatting sqref="J59:K59">
    <cfRule type="expression" dxfId="2794" priority="409">
      <formula>$J59&gt;0</formula>
    </cfRule>
  </conditionalFormatting>
  <conditionalFormatting sqref="L59">
    <cfRule type="expression" dxfId="2793" priority="403">
      <formula>$L59&lt;0</formula>
    </cfRule>
    <cfRule type="expression" dxfId="2792" priority="404">
      <formula>$L59&gt;0</formula>
    </cfRule>
  </conditionalFormatting>
  <conditionalFormatting sqref="J59:K59">
    <cfRule type="expression" dxfId="2791" priority="408">
      <formula>$J59&lt;0</formula>
    </cfRule>
  </conditionalFormatting>
  <conditionalFormatting sqref="E5 I5">
    <cfRule type="expression" dxfId="2790" priority="384">
      <formula>$H5=0</formula>
    </cfRule>
  </conditionalFormatting>
  <conditionalFormatting sqref="J5:K5">
    <cfRule type="expression" dxfId="2789" priority="385">
      <formula>$J5=0</formula>
    </cfRule>
  </conditionalFormatting>
  <conditionalFormatting sqref="J5:K5">
    <cfRule type="expression" dxfId="2788" priority="387">
      <formula>$J5&gt;0</formula>
    </cfRule>
  </conditionalFormatting>
  <conditionalFormatting sqref="J5:K5">
    <cfRule type="expression" dxfId="2787" priority="386">
      <formula>$J5&lt;0</formula>
    </cfRule>
  </conditionalFormatting>
  <conditionalFormatting sqref="E60 I60">
    <cfRule type="expression" dxfId="2786" priority="362">
      <formula>$H60=0</formula>
    </cfRule>
  </conditionalFormatting>
  <conditionalFormatting sqref="J60:K60">
    <cfRule type="expression" dxfId="2785" priority="363">
      <formula>$J60=0</formula>
    </cfRule>
  </conditionalFormatting>
  <conditionalFormatting sqref="L60">
    <cfRule type="expression" dxfId="2784" priority="361">
      <formula>$L61=0</formula>
    </cfRule>
  </conditionalFormatting>
  <conditionalFormatting sqref="J60:K60">
    <cfRule type="expression" dxfId="2783" priority="365">
      <formula>$J60&gt;0</formula>
    </cfRule>
  </conditionalFormatting>
  <conditionalFormatting sqref="L60">
    <cfRule type="expression" dxfId="2782" priority="359">
      <formula>$L60&lt;0</formula>
    </cfRule>
    <cfRule type="expression" dxfId="2781" priority="360">
      <formula>$L60&gt;0</formula>
    </cfRule>
  </conditionalFormatting>
  <conditionalFormatting sqref="J60:K60">
    <cfRule type="expression" dxfId="2780" priority="364">
      <formula>$J60&lt;0</formula>
    </cfRule>
  </conditionalFormatting>
  <conditionalFormatting sqref="E62 I62">
    <cfRule type="expression" dxfId="2779" priority="351">
      <formula>$H62=0</formula>
    </cfRule>
  </conditionalFormatting>
  <conditionalFormatting sqref="J62:K62">
    <cfRule type="expression" dxfId="2778" priority="352">
      <formula>$J62=0</formula>
    </cfRule>
  </conditionalFormatting>
  <conditionalFormatting sqref="L62">
    <cfRule type="expression" dxfId="2777" priority="350">
      <formula>$L63=0</formula>
    </cfRule>
  </conditionalFormatting>
  <conditionalFormatting sqref="J62:K62">
    <cfRule type="expression" dxfId="2776" priority="354">
      <formula>$J62&gt;0</formula>
    </cfRule>
  </conditionalFormatting>
  <conditionalFormatting sqref="L62">
    <cfRule type="expression" dxfId="2775" priority="348">
      <formula>$L62&lt;0</formula>
    </cfRule>
    <cfRule type="expression" dxfId="2774" priority="349">
      <formula>$L62&gt;0</formula>
    </cfRule>
  </conditionalFormatting>
  <conditionalFormatting sqref="J62:K62">
    <cfRule type="expression" dxfId="2773" priority="353">
      <formula>$J62&lt;0</formula>
    </cfRule>
  </conditionalFormatting>
  <conditionalFormatting sqref="E61 I61">
    <cfRule type="expression" dxfId="2772" priority="340">
      <formula>$H61=0</formula>
    </cfRule>
  </conditionalFormatting>
  <conditionalFormatting sqref="J61:K61">
    <cfRule type="expression" dxfId="2771" priority="341">
      <formula>$J61=0</formula>
    </cfRule>
  </conditionalFormatting>
  <conditionalFormatting sqref="L61">
    <cfRule type="expression" dxfId="2770" priority="339">
      <formula>$L62=0</formula>
    </cfRule>
  </conditionalFormatting>
  <conditionalFormatting sqref="J61:K61">
    <cfRule type="expression" dxfId="2769" priority="343">
      <formula>$J61&gt;0</formula>
    </cfRule>
  </conditionalFormatting>
  <conditionalFormatting sqref="L61">
    <cfRule type="expression" dxfId="2768" priority="337">
      <formula>$L61&lt;0</formula>
    </cfRule>
    <cfRule type="expression" dxfId="2767" priority="338">
      <formula>$L61&gt;0</formula>
    </cfRule>
  </conditionalFormatting>
  <conditionalFormatting sqref="J61:K61">
    <cfRule type="expression" dxfId="2766" priority="342">
      <formula>$J61&lt;0</formula>
    </cfRule>
  </conditionalFormatting>
  <conditionalFormatting sqref="E8 I8">
    <cfRule type="expression" dxfId="2765" priority="325">
      <formula>$H8=0</formula>
    </cfRule>
  </conditionalFormatting>
  <conditionalFormatting sqref="J8:K8">
    <cfRule type="expression" dxfId="2764" priority="326">
      <formula>$J8=0</formula>
    </cfRule>
  </conditionalFormatting>
  <conditionalFormatting sqref="J8:K8">
    <cfRule type="expression" dxfId="2763" priority="328">
      <formula>$J8&gt;0</formula>
    </cfRule>
  </conditionalFormatting>
  <conditionalFormatting sqref="J8:K8">
    <cfRule type="expression" dxfId="2762" priority="327">
      <formula>$J8&lt;0</formula>
    </cfRule>
  </conditionalFormatting>
  <conditionalFormatting sqref="E63 I63">
    <cfRule type="expression" dxfId="2761" priority="315">
      <formula>$H63=0</formula>
    </cfRule>
  </conditionalFormatting>
  <conditionalFormatting sqref="J63:K63">
    <cfRule type="expression" dxfId="2760" priority="316">
      <formula>$J63=0</formula>
    </cfRule>
  </conditionalFormatting>
  <conditionalFormatting sqref="L63">
    <cfRule type="expression" dxfId="2759" priority="314">
      <formula>$L64=0</formula>
    </cfRule>
  </conditionalFormatting>
  <conditionalFormatting sqref="J63:K63">
    <cfRule type="expression" dxfId="2758" priority="318">
      <formula>$J63&gt;0</formula>
    </cfRule>
  </conditionalFormatting>
  <conditionalFormatting sqref="L63">
    <cfRule type="expression" dxfId="2757" priority="312">
      <formula>$L63&lt;0</formula>
    </cfRule>
    <cfRule type="expression" dxfId="2756" priority="313">
      <formula>$L63&gt;0</formula>
    </cfRule>
  </conditionalFormatting>
  <conditionalFormatting sqref="J63:K63">
    <cfRule type="expression" dxfId="2755" priority="317">
      <formula>$J63&lt;0</formula>
    </cfRule>
  </conditionalFormatting>
  <conditionalFormatting sqref="E20 I20">
    <cfRule type="expression" dxfId="2754" priority="305">
      <formula>$H20=0</formula>
    </cfRule>
  </conditionalFormatting>
  <conditionalFormatting sqref="J20:K20">
    <cfRule type="expression" dxfId="2753" priority="306">
      <formula>$J20=0</formula>
    </cfRule>
  </conditionalFormatting>
  <conditionalFormatting sqref="J20:K20">
    <cfRule type="expression" dxfId="2752" priority="308">
      <formula>$J20&gt;0</formula>
    </cfRule>
  </conditionalFormatting>
  <conditionalFormatting sqref="J20:K20">
    <cfRule type="expression" dxfId="2751" priority="307">
      <formula>$J20&lt;0</formula>
    </cfRule>
  </conditionalFormatting>
  <conditionalFormatting sqref="E64 I64">
    <cfRule type="expression" dxfId="2750" priority="296">
      <formula>$H64=0</formula>
    </cfRule>
  </conditionalFormatting>
  <conditionalFormatting sqref="J64:K64">
    <cfRule type="expression" dxfId="2749" priority="297">
      <formula>$J64=0</formula>
    </cfRule>
  </conditionalFormatting>
  <conditionalFormatting sqref="L64">
    <cfRule type="expression" dxfId="2748" priority="295">
      <formula>$L65=0</formula>
    </cfRule>
  </conditionalFormatting>
  <conditionalFormatting sqref="J64:K64">
    <cfRule type="expression" dxfId="2747" priority="299">
      <formula>$J64&gt;0</formula>
    </cfRule>
  </conditionalFormatting>
  <conditionalFormatting sqref="L64">
    <cfRule type="expression" dxfId="2746" priority="293">
      <formula>$L64&lt;0</formula>
    </cfRule>
    <cfRule type="expression" dxfId="2745" priority="294">
      <formula>$L64&gt;0</formula>
    </cfRule>
  </conditionalFormatting>
  <conditionalFormatting sqref="J64:K64">
    <cfRule type="expression" dxfId="2744" priority="298">
      <formula>$J64&lt;0</formula>
    </cfRule>
  </conditionalFormatting>
  <conditionalFormatting sqref="E65 I65">
    <cfRule type="expression" dxfId="2743" priority="289">
      <formula>$H65=0</formula>
    </cfRule>
  </conditionalFormatting>
  <conditionalFormatting sqref="J65:K65">
    <cfRule type="expression" dxfId="2742" priority="290">
      <formula>$J65=0</formula>
    </cfRule>
  </conditionalFormatting>
  <conditionalFormatting sqref="L65">
    <cfRule type="expression" dxfId="2741" priority="288">
      <formula>$L66=0</formula>
    </cfRule>
  </conditionalFormatting>
  <conditionalFormatting sqref="J65:K65">
    <cfRule type="expression" dxfId="2740" priority="292">
      <formula>$J65&gt;0</formula>
    </cfRule>
  </conditionalFormatting>
  <conditionalFormatting sqref="L65">
    <cfRule type="expression" dxfId="2739" priority="286">
      <formula>$L65&lt;0</formula>
    </cfRule>
    <cfRule type="expression" dxfId="2738" priority="287">
      <formula>$L65&gt;0</formula>
    </cfRule>
  </conditionalFormatting>
  <conditionalFormatting sqref="J65:K65">
    <cfRule type="expression" dxfId="2737" priority="291">
      <formula>$J65&lt;0</formula>
    </cfRule>
  </conditionalFormatting>
  <conditionalFormatting sqref="E11 I11">
    <cfRule type="expression" dxfId="2736" priority="280">
      <formula>$H11=0</formula>
    </cfRule>
  </conditionalFormatting>
  <conditionalFormatting sqref="J11:K11">
    <cfRule type="expression" dxfId="2735" priority="281">
      <formula>$J11=0</formula>
    </cfRule>
  </conditionalFormatting>
  <conditionalFormatting sqref="J11:K11">
    <cfRule type="expression" dxfId="2734" priority="283">
      <formula>$J11&gt;0</formula>
    </cfRule>
  </conditionalFormatting>
  <conditionalFormatting sqref="J11:K11">
    <cfRule type="expression" dxfId="2733" priority="282">
      <formula>$J11&lt;0</formula>
    </cfRule>
  </conditionalFormatting>
  <conditionalFormatting sqref="E9 I9">
    <cfRule type="expression" dxfId="2732" priority="273">
      <formula>$H9=0</formula>
    </cfRule>
  </conditionalFormatting>
  <conditionalFormatting sqref="J9:K9">
    <cfRule type="expression" dxfId="2731" priority="274">
      <formula>$J9=0</formula>
    </cfRule>
  </conditionalFormatting>
  <conditionalFormatting sqref="J9:K9">
    <cfRule type="expression" dxfId="2730" priority="276">
      <formula>$J9&gt;0</formula>
    </cfRule>
  </conditionalFormatting>
  <conditionalFormatting sqref="J9:K9">
    <cfRule type="expression" dxfId="2729" priority="275">
      <formula>$J9&lt;0</formula>
    </cfRule>
  </conditionalFormatting>
  <conditionalFormatting sqref="E66 I66">
    <cfRule type="expression" dxfId="2728" priority="264">
      <formula>$H66=0</formula>
    </cfRule>
  </conditionalFormatting>
  <conditionalFormatting sqref="J66:K66">
    <cfRule type="expression" dxfId="2727" priority="265">
      <formula>$J66=0</formula>
    </cfRule>
  </conditionalFormatting>
  <conditionalFormatting sqref="L66">
    <cfRule type="expression" dxfId="2726" priority="263">
      <formula>$L67=0</formula>
    </cfRule>
  </conditionalFormatting>
  <conditionalFormatting sqref="J66:K66">
    <cfRule type="expression" dxfId="2725" priority="267">
      <formula>$J66&gt;0</formula>
    </cfRule>
  </conditionalFormatting>
  <conditionalFormatting sqref="L66">
    <cfRule type="expression" dxfId="2724" priority="261">
      <formula>$L66&lt;0</formula>
    </cfRule>
    <cfRule type="expression" dxfId="2723" priority="262">
      <formula>$L66&gt;0</formula>
    </cfRule>
  </conditionalFormatting>
  <conditionalFormatting sqref="J66:K66">
    <cfRule type="expression" dxfId="2722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21" priority="255">
      <formula>$H10=0</formula>
    </cfRule>
  </conditionalFormatting>
  <conditionalFormatting sqref="J10:K10">
    <cfRule type="expression" dxfId="2720" priority="256">
      <formula>$J10=0</formula>
    </cfRule>
  </conditionalFormatting>
  <conditionalFormatting sqref="J10:K10">
    <cfRule type="expression" dxfId="2719" priority="258">
      <formula>$J10&gt;0</formula>
    </cfRule>
  </conditionalFormatting>
  <conditionalFormatting sqref="J10:K10">
    <cfRule type="expression" dxfId="2718" priority="257">
      <formula>$J10&lt;0</formula>
    </cfRule>
  </conditionalFormatting>
  <conditionalFormatting sqref="E26:E28 E30 E45:E49 E36:E43">
    <cfRule type="expression" dxfId="2717" priority="251">
      <formula>$H26=0</formula>
    </cfRule>
  </conditionalFormatting>
  <conditionalFormatting sqref="E29">
    <cfRule type="expression" dxfId="2716" priority="250">
      <formula>$H29=0</formula>
    </cfRule>
  </conditionalFormatting>
  <conditionalFormatting sqref="E31">
    <cfRule type="expression" dxfId="2715" priority="249">
      <formula>$H31=0</formula>
    </cfRule>
  </conditionalFormatting>
  <conditionalFormatting sqref="E32">
    <cfRule type="expression" dxfId="2714" priority="248">
      <formula>$H32=0</formula>
    </cfRule>
  </conditionalFormatting>
  <conditionalFormatting sqref="E44">
    <cfRule type="expression" dxfId="2713" priority="247">
      <formula>$H44=0</formula>
    </cfRule>
  </conditionalFormatting>
  <conditionalFormatting sqref="E35">
    <cfRule type="expression" dxfId="2712" priority="246">
      <formula>$H35=0</formula>
    </cfRule>
  </conditionalFormatting>
  <conditionalFormatting sqref="E33">
    <cfRule type="expression" dxfId="2711" priority="245">
      <formula>$H33=0</formula>
    </cfRule>
  </conditionalFormatting>
  <conditionalFormatting sqref="E34">
    <cfRule type="expression" dxfId="2710" priority="244">
      <formula>$H34=0</formula>
    </cfRule>
  </conditionalFormatting>
  <conditionalFormatting sqref="E67 I67">
    <cfRule type="expression" dxfId="2709" priority="240">
      <formula>$H67=0</formula>
    </cfRule>
  </conditionalFormatting>
  <conditionalFormatting sqref="J67:K67">
    <cfRule type="expression" dxfId="2708" priority="241">
      <formula>$J67=0</formula>
    </cfRule>
  </conditionalFormatting>
  <conditionalFormatting sqref="L67">
    <cfRule type="expression" dxfId="2707" priority="239">
      <formula>$L68=0</formula>
    </cfRule>
  </conditionalFormatting>
  <conditionalFormatting sqref="J67:K67">
    <cfRule type="expression" dxfId="2706" priority="243">
      <formula>$J67&gt;0</formula>
    </cfRule>
  </conditionalFormatting>
  <conditionalFormatting sqref="L67">
    <cfRule type="expression" dxfId="2705" priority="237">
      <formula>$L67&lt;0</formula>
    </cfRule>
    <cfRule type="expression" dxfId="2704" priority="238">
      <formula>$L67&gt;0</formula>
    </cfRule>
  </conditionalFormatting>
  <conditionalFormatting sqref="J67:K67">
    <cfRule type="expression" dxfId="2703" priority="242">
      <formula>$J67&lt;0</formula>
    </cfRule>
  </conditionalFormatting>
  <conditionalFormatting sqref="I69 E69:E70">
    <cfRule type="expression" dxfId="2702" priority="233">
      <formula>$H69=0</formula>
    </cfRule>
  </conditionalFormatting>
  <conditionalFormatting sqref="J69:K69">
    <cfRule type="expression" dxfId="2701" priority="234">
      <formula>$J69=0</formula>
    </cfRule>
  </conditionalFormatting>
  <conditionalFormatting sqref="L69">
    <cfRule type="expression" dxfId="2700" priority="232">
      <formula>$L70=0</formula>
    </cfRule>
  </conditionalFormatting>
  <conditionalFormatting sqref="J69:K69">
    <cfRule type="expression" dxfId="2699" priority="236">
      <formula>$J69&gt;0</formula>
    </cfRule>
  </conditionalFormatting>
  <conditionalFormatting sqref="L69">
    <cfRule type="expression" dxfId="2698" priority="230">
      <formula>$L69&lt;0</formula>
    </cfRule>
    <cfRule type="expression" dxfId="2697" priority="231">
      <formula>$L69&gt;0</formula>
    </cfRule>
  </conditionalFormatting>
  <conditionalFormatting sqref="J69:K69">
    <cfRule type="expression" dxfId="2696" priority="235">
      <formula>$J69&lt;0</formula>
    </cfRule>
  </conditionalFormatting>
  <conditionalFormatting sqref="E68 I68">
    <cfRule type="expression" dxfId="2695" priority="226">
      <formula>$H68=0</formula>
    </cfRule>
  </conditionalFormatting>
  <conditionalFormatting sqref="J68:K68">
    <cfRule type="expression" dxfId="2694" priority="227">
      <formula>$J68=0</formula>
    </cfRule>
  </conditionalFormatting>
  <conditionalFormatting sqref="L68">
    <cfRule type="expression" dxfId="2693" priority="225">
      <formula>$L69=0</formula>
    </cfRule>
  </conditionalFormatting>
  <conditionalFormatting sqref="J68:K68">
    <cfRule type="expression" dxfId="2692" priority="229">
      <formula>$J68&gt;0</formula>
    </cfRule>
  </conditionalFormatting>
  <conditionalFormatting sqref="L68">
    <cfRule type="expression" dxfId="2691" priority="223">
      <formula>$L68&lt;0</formula>
    </cfRule>
    <cfRule type="expression" dxfId="2690" priority="224">
      <formula>$L68&gt;0</formula>
    </cfRule>
  </conditionalFormatting>
  <conditionalFormatting sqref="J68:K68">
    <cfRule type="expression" dxfId="2689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8" priority="218">
      <formula>$H69=0</formula>
    </cfRule>
  </conditionalFormatting>
  <conditionalFormatting sqref="J69:K69">
    <cfRule type="expression" dxfId="2687" priority="219">
      <formula>$J69=0</formula>
    </cfRule>
  </conditionalFormatting>
  <conditionalFormatting sqref="L69">
    <cfRule type="expression" dxfId="2686" priority="217">
      <formula>$L70=0</formula>
    </cfRule>
  </conditionalFormatting>
  <conditionalFormatting sqref="J69:K69">
    <cfRule type="expression" dxfId="2685" priority="221">
      <formula>$J69&gt;0</formula>
    </cfRule>
  </conditionalFormatting>
  <conditionalFormatting sqref="L69">
    <cfRule type="expression" dxfId="2684" priority="215">
      <formula>$L69&lt;0</formula>
    </cfRule>
    <cfRule type="expression" dxfId="2683" priority="216">
      <formula>$L69&gt;0</formula>
    </cfRule>
  </conditionalFormatting>
  <conditionalFormatting sqref="J69:K69">
    <cfRule type="expression" dxfId="2682" priority="220">
      <formula>$J69&lt;0</formula>
    </cfRule>
  </conditionalFormatting>
  <conditionalFormatting sqref="E71 I71">
    <cfRule type="expression" dxfId="2681" priority="211">
      <formula>$H71=0</formula>
    </cfRule>
  </conditionalFormatting>
  <conditionalFormatting sqref="J71:K71">
    <cfRule type="expression" dxfId="2680" priority="212">
      <formula>$J71=0</formula>
    </cfRule>
  </conditionalFormatting>
  <conditionalFormatting sqref="L71">
    <cfRule type="expression" dxfId="2679" priority="210">
      <formula>$L72=0</formula>
    </cfRule>
  </conditionalFormatting>
  <conditionalFormatting sqref="J71:K71">
    <cfRule type="expression" dxfId="2678" priority="214">
      <formula>$J71&gt;0</formula>
    </cfRule>
  </conditionalFormatting>
  <conditionalFormatting sqref="L71">
    <cfRule type="expression" dxfId="2677" priority="208">
      <formula>$L71&lt;0</formula>
    </cfRule>
    <cfRule type="expression" dxfId="2676" priority="209">
      <formula>$L71&gt;0</formula>
    </cfRule>
  </conditionalFormatting>
  <conditionalFormatting sqref="J71:K71">
    <cfRule type="expression" dxfId="2675" priority="213">
      <formula>$J71&lt;0</formula>
    </cfRule>
  </conditionalFormatting>
  <conditionalFormatting sqref="I70">
    <cfRule type="expression" dxfId="2674" priority="204">
      <formula>$H70=0</formula>
    </cfRule>
  </conditionalFormatting>
  <conditionalFormatting sqref="J70:K70">
    <cfRule type="expression" dxfId="2673" priority="205">
      <formula>$J70=0</formula>
    </cfRule>
  </conditionalFormatting>
  <conditionalFormatting sqref="L70">
    <cfRule type="expression" dxfId="2672" priority="203">
      <formula>$L71=0</formula>
    </cfRule>
  </conditionalFormatting>
  <conditionalFormatting sqref="J70:K70">
    <cfRule type="expression" dxfId="2671" priority="207">
      <formula>$J70&gt;0</formula>
    </cfRule>
  </conditionalFormatting>
  <conditionalFormatting sqref="L70">
    <cfRule type="expression" dxfId="2670" priority="201">
      <formula>$L70&lt;0</formula>
    </cfRule>
    <cfRule type="expression" dxfId="2669" priority="202">
      <formula>$L70&gt;0</formula>
    </cfRule>
  </conditionalFormatting>
  <conditionalFormatting sqref="J70:K70">
    <cfRule type="expression" dxfId="2668" priority="206">
      <formula>$J70&lt;0</formula>
    </cfRule>
  </conditionalFormatting>
  <conditionalFormatting sqref="O73:O74">
    <cfRule type="expression" dxfId="2667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6" priority="193">
      <formula>$J73=0</formula>
    </cfRule>
  </conditionalFormatting>
  <conditionalFormatting sqref="L73:L74">
    <cfRule type="expression" dxfId="2665" priority="192">
      <formula>$L74=0</formula>
    </cfRule>
  </conditionalFormatting>
  <conditionalFormatting sqref="J73:K74">
    <cfRule type="expression" dxfId="2664" priority="194">
      <formula>$J73&lt;0</formula>
    </cfRule>
  </conditionalFormatting>
  <conditionalFormatting sqref="E72 I72">
    <cfRule type="expression" dxfId="2663" priority="188">
      <formula>$H72=0</formula>
    </cfRule>
  </conditionalFormatting>
  <conditionalFormatting sqref="J72:K72">
    <cfRule type="expression" dxfId="2662" priority="189">
      <formula>$J72=0</formula>
    </cfRule>
  </conditionalFormatting>
  <conditionalFormatting sqref="L72">
    <cfRule type="expression" dxfId="2661" priority="187">
      <formula>$L73=0</formula>
    </cfRule>
  </conditionalFormatting>
  <conditionalFormatting sqref="J72:K72">
    <cfRule type="expression" dxfId="2660" priority="191">
      <formula>$J72&gt;0</formula>
    </cfRule>
  </conditionalFormatting>
  <conditionalFormatting sqref="L72">
    <cfRule type="expression" dxfId="2659" priority="185">
      <formula>$L72&lt;0</formula>
    </cfRule>
    <cfRule type="expression" dxfId="2658" priority="186">
      <formula>$L72&gt;0</formula>
    </cfRule>
  </conditionalFormatting>
  <conditionalFormatting sqref="J72:K72">
    <cfRule type="expression" dxfId="2657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6" priority="180">
      <formula>$H72=0</formula>
    </cfRule>
  </conditionalFormatting>
  <conditionalFormatting sqref="J72:K72">
    <cfRule type="expression" dxfId="2655" priority="181">
      <formula>$J72=0</formula>
    </cfRule>
  </conditionalFormatting>
  <conditionalFormatting sqref="L72">
    <cfRule type="expression" dxfId="2654" priority="179">
      <formula>$L73=0</formula>
    </cfRule>
  </conditionalFormatting>
  <conditionalFormatting sqref="J72:K72">
    <cfRule type="expression" dxfId="2653" priority="183">
      <formula>$J72&gt;0</formula>
    </cfRule>
  </conditionalFormatting>
  <conditionalFormatting sqref="L72">
    <cfRule type="expression" dxfId="2652" priority="177">
      <formula>$L72&lt;0</formula>
    </cfRule>
    <cfRule type="expression" dxfId="2651" priority="178">
      <formula>$L72&gt;0</formula>
    </cfRule>
  </conditionalFormatting>
  <conditionalFormatting sqref="J72:K72">
    <cfRule type="expression" dxfId="2650" priority="182">
      <formula>$J72&lt;0</formula>
    </cfRule>
  </conditionalFormatting>
  <conditionalFormatting sqref="E74 I74">
    <cfRule type="expression" dxfId="2649" priority="173">
      <formula>$H74=0</formula>
    </cfRule>
  </conditionalFormatting>
  <conditionalFormatting sqref="J74:K74">
    <cfRule type="expression" dxfId="2648" priority="174">
      <formula>$J74=0</formula>
    </cfRule>
  </conditionalFormatting>
  <conditionalFormatting sqref="L74">
    <cfRule type="expression" dxfId="2647" priority="172">
      <formula>$L75=0</formula>
    </cfRule>
  </conditionalFormatting>
  <conditionalFormatting sqref="J74:K74">
    <cfRule type="expression" dxfId="2646" priority="176">
      <formula>$J74&gt;0</formula>
    </cfRule>
  </conditionalFormatting>
  <conditionalFormatting sqref="L74">
    <cfRule type="expression" dxfId="2645" priority="170">
      <formula>$L74&lt;0</formula>
    </cfRule>
    <cfRule type="expression" dxfId="2644" priority="171">
      <formula>$L74&gt;0</formula>
    </cfRule>
  </conditionalFormatting>
  <conditionalFormatting sqref="J74:K74">
    <cfRule type="expression" dxfId="2643" priority="175">
      <formula>$J74&lt;0</formula>
    </cfRule>
  </conditionalFormatting>
  <conditionalFormatting sqref="E73 I73">
    <cfRule type="expression" dxfId="2642" priority="166">
      <formula>$H73=0</formula>
    </cfRule>
  </conditionalFormatting>
  <conditionalFormatting sqref="J73:K73">
    <cfRule type="expression" dxfId="2641" priority="167">
      <formula>$J73=0</formula>
    </cfRule>
  </conditionalFormatting>
  <conditionalFormatting sqref="L73">
    <cfRule type="expression" dxfId="2640" priority="165">
      <formula>$L74=0</formula>
    </cfRule>
  </conditionalFormatting>
  <conditionalFormatting sqref="J73:K73">
    <cfRule type="expression" dxfId="2639" priority="169">
      <formula>$J73&gt;0</formula>
    </cfRule>
  </conditionalFormatting>
  <conditionalFormatting sqref="L73">
    <cfRule type="expression" dxfId="2638" priority="163">
      <formula>$L73&lt;0</formula>
    </cfRule>
    <cfRule type="expression" dxfId="2637" priority="164">
      <formula>$L73&gt;0</formula>
    </cfRule>
  </conditionalFormatting>
  <conditionalFormatting sqref="J73:K73">
    <cfRule type="expression" dxfId="2636" priority="168">
      <formula>$J73&lt;0</formula>
    </cfRule>
  </conditionalFormatting>
  <conditionalFormatting sqref="O75">
    <cfRule type="expression" dxfId="2635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4" priority="155">
      <formula>$J75=0</formula>
    </cfRule>
  </conditionalFormatting>
  <conditionalFormatting sqref="L75">
    <cfRule type="expression" dxfId="2633" priority="154">
      <formula>$L76=0</formula>
    </cfRule>
  </conditionalFormatting>
  <conditionalFormatting sqref="J75:K75">
    <cfRule type="expression" dxfId="2632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31" priority="149">
      <formula>$H75=0</formula>
    </cfRule>
  </conditionalFormatting>
  <conditionalFormatting sqref="J75:K75">
    <cfRule type="expression" dxfId="2630" priority="150">
      <formula>$J75=0</formula>
    </cfRule>
  </conditionalFormatting>
  <conditionalFormatting sqref="L75">
    <cfRule type="expression" dxfId="2629" priority="148">
      <formula>$L76=0</formula>
    </cfRule>
  </conditionalFormatting>
  <conditionalFormatting sqref="J75:K75">
    <cfRule type="expression" dxfId="2628" priority="152">
      <formula>$J75&gt;0</formula>
    </cfRule>
  </conditionalFormatting>
  <conditionalFormatting sqref="L75">
    <cfRule type="expression" dxfId="2627" priority="146">
      <formula>$L75&lt;0</formula>
    </cfRule>
    <cfRule type="expression" dxfId="2626" priority="147">
      <formula>$L75&gt;0</formula>
    </cfRule>
  </conditionalFormatting>
  <conditionalFormatting sqref="J75:K75">
    <cfRule type="expression" dxfId="2625" priority="151">
      <formula>$J75&lt;0</formula>
    </cfRule>
  </conditionalFormatting>
  <conditionalFormatting sqref="E7 I7">
    <cfRule type="expression" dxfId="2624" priority="141">
      <formula>$H7=0</formula>
    </cfRule>
  </conditionalFormatting>
  <conditionalFormatting sqref="J7:K7">
    <cfRule type="expression" dxfId="2623" priority="142">
      <formula>$J7=0</formula>
    </cfRule>
  </conditionalFormatting>
  <conditionalFormatting sqref="L7">
    <cfRule type="expression" dxfId="2622" priority="140">
      <formula>$L8=0</formula>
    </cfRule>
  </conditionalFormatting>
  <conditionalFormatting sqref="J7:K7">
    <cfRule type="expression" dxfId="2621" priority="144">
      <formula>$J7&gt;0</formula>
    </cfRule>
  </conditionalFormatting>
  <conditionalFormatting sqref="L7">
    <cfRule type="expression" dxfId="2620" priority="138">
      <formula>$L7&lt;0</formula>
    </cfRule>
    <cfRule type="expression" dxfId="2619" priority="139">
      <formula>$L7&gt;0</formula>
    </cfRule>
  </conditionalFormatting>
  <conditionalFormatting sqref="J7:K7">
    <cfRule type="expression" dxfId="2618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7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6" priority="131">
      <formula>$J76=0</formula>
    </cfRule>
  </conditionalFormatting>
  <conditionalFormatting sqref="L76">
    <cfRule type="expression" dxfId="2615" priority="130">
      <formula>$L77=0</formula>
    </cfRule>
  </conditionalFormatting>
  <conditionalFormatting sqref="J76:K76">
    <cfRule type="expression" dxfId="2614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3" priority="125">
      <formula>$H76=0</formula>
    </cfRule>
  </conditionalFormatting>
  <conditionalFormatting sqref="J76:K76">
    <cfRule type="expression" dxfId="2612" priority="126">
      <formula>$J76=0</formula>
    </cfRule>
  </conditionalFormatting>
  <conditionalFormatting sqref="L76">
    <cfRule type="expression" dxfId="2611" priority="124">
      <formula>$L77=0</formula>
    </cfRule>
  </conditionalFormatting>
  <conditionalFormatting sqref="J76:K76">
    <cfRule type="expression" dxfId="2610" priority="128">
      <formula>$J76&gt;0</formula>
    </cfRule>
  </conditionalFormatting>
  <conditionalFormatting sqref="L76">
    <cfRule type="expression" dxfId="2609" priority="122">
      <formula>$L76&lt;0</formula>
    </cfRule>
    <cfRule type="expression" dxfId="2608" priority="123">
      <formula>$L76&gt;0</formula>
    </cfRule>
  </conditionalFormatting>
  <conditionalFormatting sqref="J76:K76">
    <cfRule type="expression" dxfId="2607" priority="127">
      <formula>$J76&lt;0</formula>
    </cfRule>
  </conditionalFormatting>
  <conditionalFormatting sqref="O77">
    <cfRule type="expression" dxfId="2606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5" priority="118">
      <formula>$J77=0</formula>
    </cfRule>
  </conditionalFormatting>
  <conditionalFormatting sqref="L77">
    <cfRule type="expression" dxfId="2604" priority="117">
      <formula>$L78=0</formula>
    </cfRule>
  </conditionalFormatting>
  <conditionalFormatting sqref="J77:K77">
    <cfRule type="expression" dxfId="2603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2" priority="112">
      <formula>$H77=0</formula>
    </cfRule>
  </conditionalFormatting>
  <conditionalFormatting sqref="J77:K77">
    <cfRule type="expression" dxfId="2601" priority="113">
      <formula>$J77=0</formula>
    </cfRule>
  </conditionalFormatting>
  <conditionalFormatting sqref="L77">
    <cfRule type="expression" dxfId="2600" priority="111">
      <formula>$L78=0</formula>
    </cfRule>
  </conditionalFormatting>
  <conditionalFormatting sqref="J77:K77">
    <cfRule type="expression" dxfId="2599" priority="115">
      <formula>$J77&gt;0</formula>
    </cfRule>
  </conditionalFormatting>
  <conditionalFormatting sqref="L77">
    <cfRule type="expression" dxfId="2598" priority="109">
      <formula>$L77&lt;0</formula>
    </cfRule>
    <cfRule type="expression" dxfId="2597" priority="110">
      <formula>$L77&gt;0</formula>
    </cfRule>
  </conditionalFormatting>
  <conditionalFormatting sqref="J77:K77">
    <cfRule type="expression" dxfId="2596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5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4" priority="104">
      <formula>$J78=0</formula>
    </cfRule>
  </conditionalFormatting>
  <conditionalFormatting sqref="L78">
    <cfRule type="expression" dxfId="2593" priority="103">
      <formula>$L79=0</formula>
    </cfRule>
  </conditionalFormatting>
  <conditionalFormatting sqref="J78:K78">
    <cfRule type="expression" dxfId="2592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91" priority="98">
      <formula>$H78=0</formula>
    </cfRule>
  </conditionalFormatting>
  <conditionalFormatting sqref="J78:K78">
    <cfRule type="expression" dxfId="2590" priority="99">
      <formula>$J78=0</formula>
    </cfRule>
  </conditionalFormatting>
  <conditionalFormatting sqref="L78">
    <cfRule type="expression" dxfId="2589" priority="97">
      <formula>$L79=0</formula>
    </cfRule>
  </conditionalFormatting>
  <conditionalFormatting sqref="J78:K78">
    <cfRule type="expression" dxfId="2588" priority="101">
      <formula>$J78&gt;0</formula>
    </cfRule>
  </conditionalFormatting>
  <conditionalFormatting sqref="L78">
    <cfRule type="expression" dxfId="2587" priority="95">
      <formula>$L78&lt;0</formula>
    </cfRule>
    <cfRule type="expression" dxfId="2586" priority="96">
      <formula>$L78&gt;0</formula>
    </cfRule>
  </conditionalFormatting>
  <conditionalFormatting sqref="J78:K78">
    <cfRule type="expression" dxfId="2585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4" priority="91">
      <formula>$J79=0</formula>
    </cfRule>
  </conditionalFormatting>
  <conditionalFormatting sqref="L79">
    <cfRule type="expression" dxfId="2583" priority="90">
      <formula>$L80=0</formula>
    </cfRule>
  </conditionalFormatting>
  <conditionalFormatting sqref="J79:K79">
    <cfRule type="expression" dxfId="2582" priority="92">
      <formula>$J79&lt;0</formula>
    </cfRule>
  </conditionalFormatting>
  <conditionalFormatting sqref="E79 I79">
    <cfRule type="expression" dxfId="2581" priority="86">
      <formula>$H79=0</formula>
    </cfRule>
  </conditionalFormatting>
  <conditionalFormatting sqref="J79:K79">
    <cfRule type="expression" dxfId="2580" priority="87">
      <formula>$J79=0</formula>
    </cfRule>
  </conditionalFormatting>
  <conditionalFormatting sqref="L79">
    <cfRule type="expression" dxfId="2579" priority="85">
      <formula>$L80=0</formula>
    </cfRule>
  </conditionalFormatting>
  <conditionalFormatting sqref="J79:K79">
    <cfRule type="expression" dxfId="2578" priority="89">
      <formula>$J79&gt;0</formula>
    </cfRule>
  </conditionalFormatting>
  <conditionalFormatting sqref="L79">
    <cfRule type="expression" dxfId="2577" priority="83">
      <formula>$L79&lt;0</formula>
    </cfRule>
    <cfRule type="expression" dxfId="2576" priority="84">
      <formula>$L79&gt;0</formula>
    </cfRule>
  </conditionalFormatting>
  <conditionalFormatting sqref="J79:K79">
    <cfRule type="expression" dxfId="2575" priority="88">
      <formula>$J79&lt;0</formula>
    </cfRule>
  </conditionalFormatting>
  <conditionalFormatting sqref="J80:K80">
    <cfRule type="expression" dxfId="2574" priority="81">
      <formula>$J80=0</formula>
    </cfRule>
  </conditionalFormatting>
  <conditionalFormatting sqref="L80">
    <cfRule type="expression" dxfId="2573" priority="80">
      <formula>$L81=0</formula>
    </cfRule>
  </conditionalFormatting>
  <conditionalFormatting sqref="J80:K80">
    <cfRule type="expression" dxfId="2572" priority="82">
      <formula>$J80&lt;0</formula>
    </cfRule>
  </conditionalFormatting>
  <conditionalFormatting sqref="E80 I80">
    <cfRule type="expression" dxfId="2571" priority="76">
      <formula>$H80=0</formula>
    </cfRule>
  </conditionalFormatting>
  <conditionalFormatting sqref="J80:K80">
    <cfRule type="expression" dxfId="2570" priority="77">
      <formula>$J80=0</formula>
    </cfRule>
  </conditionalFormatting>
  <conditionalFormatting sqref="L80">
    <cfRule type="expression" dxfId="2569" priority="75">
      <formula>$L81=0</formula>
    </cfRule>
  </conditionalFormatting>
  <conditionalFormatting sqref="J80:K80">
    <cfRule type="expression" dxfId="2568" priority="79">
      <formula>$J80&gt;0</formula>
    </cfRule>
  </conditionalFormatting>
  <conditionalFormatting sqref="L80">
    <cfRule type="expression" dxfId="2567" priority="73">
      <formula>$L80&lt;0</formula>
    </cfRule>
    <cfRule type="expression" dxfId="2566" priority="74">
      <formula>$L80&gt;0</formula>
    </cfRule>
  </conditionalFormatting>
  <conditionalFormatting sqref="J80:K80">
    <cfRule type="expression" dxfId="2565" priority="78">
      <formula>$J80&lt;0</formula>
    </cfRule>
  </conditionalFormatting>
  <conditionalFormatting sqref="J81:K81">
    <cfRule type="expression" dxfId="2564" priority="71">
      <formula>$J81=0</formula>
    </cfRule>
  </conditionalFormatting>
  <conditionalFormatting sqref="L81">
    <cfRule type="expression" dxfId="2563" priority="70">
      <formula>$L82=0</formula>
    </cfRule>
  </conditionalFormatting>
  <conditionalFormatting sqref="J81:K81">
    <cfRule type="expression" dxfId="2562" priority="72">
      <formula>$J81&lt;0</formula>
    </cfRule>
  </conditionalFormatting>
  <conditionalFormatting sqref="E81 I81">
    <cfRule type="expression" dxfId="2561" priority="66">
      <formula>$H81=0</formula>
    </cfRule>
  </conditionalFormatting>
  <conditionalFormatting sqref="J81:K81">
    <cfRule type="expression" dxfId="2560" priority="67">
      <formula>$J81=0</formula>
    </cfRule>
  </conditionalFormatting>
  <conditionalFormatting sqref="L81">
    <cfRule type="expression" dxfId="2559" priority="65">
      <formula>$L82=0</formula>
    </cfRule>
  </conditionalFormatting>
  <conditionalFormatting sqref="J81:K81">
    <cfRule type="expression" dxfId="2558" priority="69">
      <formula>$J81&gt;0</formula>
    </cfRule>
  </conditionalFormatting>
  <conditionalFormatting sqref="L81">
    <cfRule type="expression" dxfId="2557" priority="63">
      <formula>$L81&lt;0</formula>
    </cfRule>
    <cfRule type="expression" dxfId="2556" priority="64">
      <formula>$L81&gt;0</formula>
    </cfRule>
  </conditionalFormatting>
  <conditionalFormatting sqref="J81:K81">
    <cfRule type="expression" dxfId="2555" priority="68">
      <formula>$J81&lt;0</formula>
    </cfRule>
  </conditionalFormatting>
  <conditionalFormatting sqref="J82:K82">
    <cfRule type="expression" dxfId="2554" priority="61">
      <formula>$J82=0</formula>
    </cfRule>
  </conditionalFormatting>
  <conditionalFormatting sqref="L82">
    <cfRule type="expression" dxfId="2553" priority="60">
      <formula>$L83=0</formula>
    </cfRule>
  </conditionalFormatting>
  <conditionalFormatting sqref="J82:K82">
    <cfRule type="expression" dxfId="2552" priority="62">
      <formula>$J82&lt;0</formula>
    </cfRule>
  </conditionalFormatting>
  <conditionalFormatting sqref="E82 I82">
    <cfRule type="expression" dxfId="2551" priority="56">
      <formula>$H82=0</formula>
    </cfRule>
  </conditionalFormatting>
  <conditionalFormatting sqref="J82:K82">
    <cfRule type="expression" dxfId="2550" priority="57">
      <formula>$J82=0</formula>
    </cfRule>
  </conditionalFormatting>
  <conditionalFormatting sqref="L82">
    <cfRule type="expression" dxfId="2549" priority="55">
      <formula>$L83=0</formula>
    </cfRule>
  </conditionalFormatting>
  <conditionalFormatting sqref="J82:K82">
    <cfRule type="expression" dxfId="2548" priority="59">
      <formula>$J82&gt;0</formula>
    </cfRule>
  </conditionalFormatting>
  <conditionalFormatting sqref="L82">
    <cfRule type="expression" dxfId="2547" priority="53">
      <formula>$L82&lt;0</formula>
    </cfRule>
    <cfRule type="expression" dxfId="2546" priority="54">
      <formula>$L82&gt;0</formula>
    </cfRule>
  </conditionalFormatting>
  <conditionalFormatting sqref="J82:K82">
    <cfRule type="expression" dxfId="2545" priority="58">
      <formula>$J82&lt;0</formula>
    </cfRule>
  </conditionalFormatting>
  <conditionalFormatting sqref="J83:K83">
    <cfRule type="expression" dxfId="2544" priority="51">
      <formula>$J83=0</formula>
    </cfRule>
  </conditionalFormatting>
  <conditionalFormatting sqref="L83">
    <cfRule type="expression" dxfId="2543" priority="50">
      <formula>$L84=0</formula>
    </cfRule>
  </conditionalFormatting>
  <conditionalFormatting sqref="J83:K83">
    <cfRule type="expression" dxfId="2542" priority="52">
      <formula>$J83&lt;0</formula>
    </cfRule>
  </conditionalFormatting>
  <conditionalFormatting sqref="E83 I83">
    <cfRule type="expression" dxfId="2541" priority="46">
      <formula>$H83=0</formula>
    </cfRule>
  </conditionalFormatting>
  <conditionalFormatting sqref="J83:K83">
    <cfRule type="expression" dxfId="2540" priority="47">
      <formula>$J83=0</formula>
    </cfRule>
  </conditionalFormatting>
  <conditionalFormatting sqref="L83">
    <cfRule type="expression" dxfId="2539" priority="45">
      <formula>$L84=0</formula>
    </cfRule>
  </conditionalFormatting>
  <conditionalFormatting sqref="J83:K83">
    <cfRule type="expression" dxfId="2538" priority="49">
      <formula>$J83&gt;0</formula>
    </cfRule>
  </conditionalFormatting>
  <conditionalFormatting sqref="L83">
    <cfRule type="expression" dxfId="2537" priority="43">
      <formula>$L83&lt;0</formula>
    </cfRule>
    <cfRule type="expression" dxfId="2536" priority="44">
      <formula>$L83&gt;0</formula>
    </cfRule>
  </conditionalFormatting>
  <conditionalFormatting sqref="J83:K83">
    <cfRule type="expression" dxfId="2535" priority="48">
      <formula>$J83&lt;0</formula>
    </cfRule>
  </conditionalFormatting>
  <conditionalFormatting sqref="J84:K84">
    <cfRule type="expression" dxfId="2534" priority="41">
      <formula>$J84=0</formula>
    </cfRule>
  </conditionalFormatting>
  <conditionalFormatting sqref="L84">
    <cfRule type="expression" dxfId="2533" priority="40">
      <formula>$L85=0</formula>
    </cfRule>
  </conditionalFormatting>
  <conditionalFormatting sqref="J84:K84">
    <cfRule type="expression" dxfId="2532" priority="42">
      <formula>$J84&lt;0</formula>
    </cfRule>
  </conditionalFormatting>
  <conditionalFormatting sqref="E84 I84">
    <cfRule type="expression" dxfId="2531" priority="36">
      <formula>$H84=0</formula>
    </cfRule>
  </conditionalFormatting>
  <conditionalFormatting sqref="J84:K84">
    <cfRule type="expression" dxfId="2530" priority="37">
      <formula>$J84=0</formula>
    </cfRule>
  </conditionalFormatting>
  <conditionalFormatting sqref="L84">
    <cfRule type="expression" dxfId="2529" priority="35">
      <formula>$L85=0</formula>
    </cfRule>
  </conditionalFormatting>
  <conditionalFormatting sqref="J84:K84">
    <cfRule type="expression" dxfId="2528" priority="39">
      <formula>$J84&gt;0</formula>
    </cfRule>
  </conditionalFormatting>
  <conditionalFormatting sqref="L84">
    <cfRule type="expression" dxfId="2527" priority="33">
      <formula>$L84&lt;0</formula>
    </cfRule>
    <cfRule type="expression" dxfId="2526" priority="34">
      <formula>$L84&gt;0</formula>
    </cfRule>
  </conditionalFormatting>
  <conditionalFormatting sqref="J84:K84">
    <cfRule type="expression" dxfId="2525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4" priority="30">
      <formula>$J85=0</formula>
    </cfRule>
  </conditionalFormatting>
  <conditionalFormatting sqref="L85">
    <cfRule type="expression" dxfId="2523" priority="29">
      <formula>$L86=0</formula>
    </cfRule>
  </conditionalFormatting>
  <conditionalFormatting sqref="J85:K85">
    <cfRule type="expression" dxfId="2522" priority="31">
      <formula>$J85&lt;0</formula>
    </cfRule>
  </conditionalFormatting>
  <conditionalFormatting sqref="E85 I85">
    <cfRule type="expression" dxfId="2521" priority="25">
      <formula>$H85=0</formula>
    </cfRule>
  </conditionalFormatting>
  <conditionalFormatting sqref="J85:K85">
    <cfRule type="expression" dxfId="2520" priority="26">
      <formula>$J85=0</formula>
    </cfRule>
  </conditionalFormatting>
  <conditionalFormatting sqref="L85">
    <cfRule type="expression" dxfId="2519" priority="24">
      <formula>$L86=0</formula>
    </cfRule>
  </conditionalFormatting>
  <conditionalFormatting sqref="J85:K85">
    <cfRule type="expression" dxfId="2518" priority="28">
      <formula>$J85&gt;0</formula>
    </cfRule>
  </conditionalFormatting>
  <conditionalFormatting sqref="L85">
    <cfRule type="expression" dxfId="2517" priority="22">
      <formula>$L85&lt;0</formula>
    </cfRule>
    <cfRule type="expression" dxfId="2516" priority="23">
      <formula>$L85&gt;0</formula>
    </cfRule>
  </conditionalFormatting>
  <conditionalFormatting sqref="J85:K85">
    <cfRule type="expression" dxfId="2515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4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3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2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11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10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9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8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9" location="MRO!A1" display="MRO"/>
    <hyperlink ref="E22" location="GE!A1" display="GE"/>
    <hyperlink ref="E11" location="XRAY!A1" display="XRAY"/>
    <hyperlink ref="E21" location="XLP!A1" display="XLP"/>
    <hyperlink ref="E2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10" location="CMCSA!A1" display="CMCSA"/>
    <hyperlink ref="E50" location="XEC!A1" display="XEC"/>
    <hyperlink ref="E12" location="MO!A1" display="MO"/>
    <hyperlink ref="E17" location="T!A1" display="T"/>
    <hyperlink ref="E27" location="COST!A1" display="COST"/>
    <hyperlink ref="E51" location="CPN!A1" display="CPN"/>
    <hyperlink ref="E52" location="EW!A1" display="EW"/>
    <hyperlink ref="E53" location="TJX!A1" display="TJX"/>
    <hyperlink ref="E19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18" location="KHC!A1" display="KHC"/>
    <hyperlink ref="E56" location="KBWY!A1" display="KBWY"/>
    <hyperlink ref="E5" location="AYI!A1" display="AYI"/>
    <hyperlink ref="E16" location="DIA!A1" display="DIA"/>
    <hyperlink ref="E24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6" location="HAS!A1" display="HAS"/>
    <hyperlink ref="E15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7" location="SPY!A1" display="SPY"/>
    <hyperlink ref="E66" location="SWKS!A1" display="SWKS"/>
    <hyperlink ref="E67" location="CNI!A1" display="CNI"/>
    <hyperlink ref="E6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3" location="DAL!A1" display="DAL"/>
    <hyperlink ref="E77" location="TEVA!A1" display="TEVA"/>
    <hyperlink ref="E78" location="DIS!A1" display="DIS"/>
    <hyperlink ref="E79" location="FTR!A1" display="FTR"/>
    <hyperlink ref="E25" location="GILD!A1" display="GILD"/>
    <hyperlink ref="E80" location="WWD!A1" display="WWD"/>
    <hyperlink ref="E13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1" activePane="bottomLeft" state="frozen"/>
      <selection activeCell="E5" sqref="E5"/>
      <selection pane="bottomLeft" activeCell="C5" sqref="C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84761.806666668243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83566.486666668308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83566.489999999991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-3.3333316823700443E-3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8" priority="7">
      <formula>#REF!&gt;0</formula>
    </cfRule>
    <cfRule type="expression" dxfId="250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7"/>
  <sheetViews>
    <sheetView topLeftCell="H1" zoomScaleNormal="100" workbookViewId="0">
      <pane ySplit="1" topLeftCell="A654" activePane="bottomLeft" state="frozen"/>
      <selection pane="bottomLeft" activeCell="S677" sqref="S67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83566.489999999991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9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7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9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7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9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7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9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>O664/W664</f>
        <v>0.3453107026752707</v>
      </c>
      <c r="Z664" s="787">
        <f t="shared" ref="Z664" si="3549">-(E664-N664)</f>
        <v>-5.7378132956628358E-2</v>
      </c>
    </row>
    <row r="665" spans="1:26" ht="20.100000000000001" customHeight="1" x14ac:dyDescent="0.25">
      <c r="A665" s="160">
        <f t="shared" ref="A665" si="3550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1">(C665-$C$2)/$C$2</f>
        <v>0.32322444397937633</v>
      </c>
      <c r="F665" s="215">
        <v>7659.92</v>
      </c>
      <c r="G665" s="168">
        <f t="shared" ref="G665" si="3552">(F665-F664)/F664</f>
        <v>1.8847663530621049E-3</v>
      </c>
      <c r="H665" s="199">
        <f t="shared" ref="H665" si="3553">(F665-F$2)/F$2</f>
        <v>0.5043934245929651</v>
      </c>
      <c r="I665" s="829">
        <v>382027.21</v>
      </c>
      <c r="J665" s="170">
        <v>300000</v>
      </c>
      <c r="K665" s="170">
        <f t="shared" ref="K665" si="3554">I665-I664-J665+J664</f>
        <v>2697.1100000000442</v>
      </c>
      <c r="L665" s="168">
        <f t="shared" ref="L665" si="3555">K665/I664</f>
        <v>7.1101924155242214E-3</v>
      </c>
      <c r="M665" s="178">
        <f t="shared" ref="M665" si="3556">I665-J665</f>
        <v>82027.210000000021</v>
      </c>
      <c r="N665" s="180">
        <f t="shared" ref="N665" si="3557">M665/J665</f>
        <v>0.27342403333333343</v>
      </c>
      <c r="O665" s="179">
        <f t="shared" ref="O665" si="3558">N665/(A665/365.25)</f>
        <v>9.7053574514091398E-2</v>
      </c>
      <c r="P665" s="178" t="b">
        <f t="shared" ref="P665" si="3559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0">I665-R665</f>
        <v>81541.25</v>
      </c>
      <c r="T665" s="170">
        <v>-32866</v>
      </c>
      <c r="U665" s="170">
        <f t="shared" ref="U665" si="3561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2">E665/(A665/365.25)/V665</f>
        <v>0.81050462534007905</v>
      </c>
      <c r="Y665" s="171">
        <f>O665/W665</f>
        <v>0.35624048064714403</v>
      </c>
      <c r="Z665" s="787">
        <f t="shared" ref="Z665" si="3563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4">(C666-$C$2)/$C$2</f>
        <v>0.32553128745647908</v>
      </c>
      <c r="F666" s="215">
        <v>7703.79</v>
      </c>
      <c r="G666" s="168">
        <f t="shared" ref="G666" si="3565">(F666-F665)/F665</f>
        <v>5.7272138612413561E-3</v>
      </c>
      <c r="H666" s="199">
        <f t="shared" ref="H666" si="3566">(F666-F$2)/F$2</f>
        <v>0.51300940746705426</v>
      </c>
      <c r="I666" s="829">
        <v>383351.38</v>
      </c>
      <c r="J666" s="170">
        <v>300000</v>
      </c>
      <c r="K666" s="170">
        <f t="shared" ref="K666" si="3567">I666-I665-J666+J665</f>
        <v>1324.1699999999837</v>
      </c>
      <c r="L666" s="168">
        <f t="shared" ref="L666" si="3568">K666/I665</f>
        <v>3.4661667162398813E-3</v>
      </c>
      <c r="M666" s="178">
        <f t="shared" ref="M666" si="3569">I666-J666</f>
        <v>83351.38</v>
      </c>
      <c r="N666" s="180">
        <f t="shared" ref="N666" si="3570">M666/J666</f>
        <v>0.27783793333333334</v>
      </c>
      <c r="O666" s="179">
        <f t="shared" ref="O666" si="3571">N666/(A666/365.25)</f>
        <v>9.8524568106796107E-2</v>
      </c>
      <c r="P666" s="178" t="b">
        <f t="shared" ref="P666" si="3572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3">I666-R666</f>
        <v>85111.19</v>
      </c>
      <c r="T666" s="170">
        <v>-32722</v>
      </c>
      <c r="U666" s="170">
        <f t="shared" ref="U666" si="3574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5">E666/(A666/365.25)/V666</f>
        <v>0.81609965746088553</v>
      </c>
      <c r="Y666" s="171">
        <f>O666/W666</f>
        <v>0.36190538554584889</v>
      </c>
      <c r="Z666" s="787">
        <f t="shared" ref="Z666" si="3576">-(E666-N666)</f>
        <v>-4.7693354123145737E-2</v>
      </c>
    </row>
    <row r="667" spans="1:26" ht="20.100000000000001" customHeight="1" x14ac:dyDescent="0.25">
      <c r="A667" s="160">
        <f t="shared" ref="A667" si="3577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8">(C667-$C$2)/$C$2</f>
        <v>0.32019463100017126</v>
      </c>
      <c r="F667" s="215">
        <v>7695.69</v>
      </c>
      <c r="G667" s="168">
        <f t="shared" ref="G667" si="3579">(F667-F666)/F666</f>
        <v>-1.0514305296484411E-3</v>
      </c>
      <c r="H667" s="199">
        <f t="shared" ref="H667" si="3580">(F667-F$2)/F$2</f>
        <v>0.51141858318439815</v>
      </c>
      <c r="I667" s="829">
        <v>383566.49</v>
      </c>
      <c r="J667" s="170">
        <v>300000</v>
      </c>
      <c r="K667" s="170">
        <f t="shared" ref="K667" si="3581">I667-I666-J667+J666</f>
        <v>215.10999999998603</v>
      </c>
      <c r="L667" s="168">
        <f t="shared" ref="L667" si="3582">K667/I666</f>
        <v>5.6113010470964272E-4</v>
      </c>
      <c r="M667" s="178">
        <f t="shared" ref="M667" si="3583">I667-J667</f>
        <v>83566.489999999991</v>
      </c>
      <c r="N667" s="180">
        <f t="shared" ref="N667" si="3584">M667/J667</f>
        <v>0.27855496666666663</v>
      </c>
      <c r="O667" s="179">
        <f t="shared" ref="O667" si="3585">N667/(A667/365.25)</f>
        <v>9.8683027715809876E-2</v>
      </c>
      <c r="P667" s="178" t="b">
        <f t="shared" ref="P667" si="3586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7">I667-R667</f>
        <v>97920.02999999997</v>
      </c>
      <c r="T667" s="170">
        <v>-32818</v>
      </c>
      <c r="U667" s="170">
        <f t="shared" ref="U667" si="3588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89">E667/(A667/365.25)/V667</f>
        <v>0.80239333109858757</v>
      </c>
      <c r="Y667" s="171">
        <f>O667/W667</f>
        <v>0.3627607095203717</v>
      </c>
      <c r="Z667" s="787">
        <f t="shared" ref="Z667" si="3590">-(E667-N667)</f>
        <v>-4.1639664333504633E-2</v>
      </c>
    </row>
  </sheetData>
  <conditionalFormatting sqref="L668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7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7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7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0" t="s">
        <v>78</v>
      </c>
      <c r="P42" s="85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6" priority="58">
      <formula>F19&gt;0</formula>
    </cfRule>
    <cfRule type="expression" dxfId="250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4" priority="47">
      <formula>H25&gt;0</formula>
    </cfRule>
    <cfRule type="expression" dxfId="2503" priority="48">
      <formula>H25&lt;0</formula>
    </cfRule>
  </conditionalFormatting>
  <conditionalFormatting sqref="M39">
    <cfRule type="expression" dxfId="2502" priority="45">
      <formula>M39&gt;0</formula>
    </cfRule>
    <cfRule type="expression" dxfId="2501" priority="46">
      <formula>M39&lt;0</formula>
    </cfRule>
  </conditionalFormatting>
  <conditionalFormatting sqref="F61:F67">
    <cfRule type="expression" dxfId="2500" priority="43">
      <formula>F61&gt;0</formula>
    </cfRule>
    <cfRule type="expression" dxfId="2499" priority="44">
      <formula>F61&lt;0</formula>
    </cfRule>
  </conditionalFormatting>
  <conditionalFormatting sqref="H61:H67">
    <cfRule type="expression" dxfId="2498" priority="41">
      <formula>H61&gt;0</formula>
    </cfRule>
    <cfRule type="expression" dxfId="2497" priority="42">
      <formula>H61&lt;0</formula>
    </cfRule>
  </conditionalFormatting>
  <conditionalFormatting sqref="F21:F24">
    <cfRule type="expression" dxfId="2496" priority="39">
      <formula>F21&gt;0</formula>
    </cfRule>
    <cfRule type="expression" dxfId="2495" priority="40">
      <formula>F21&lt;0</formula>
    </cfRule>
  </conditionalFormatting>
  <conditionalFormatting sqref="H21:H24">
    <cfRule type="expression" dxfId="2494" priority="37">
      <formula>H21&gt;0</formula>
    </cfRule>
    <cfRule type="expression" dxfId="2493" priority="38">
      <formula>H21&lt;0</formula>
    </cfRule>
  </conditionalFormatting>
  <conditionalFormatting sqref="I25:I28">
    <cfRule type="expression" dxfId="2492" priority="31">
      <formula>I25&gt;0</formula>
    </cfRule>
    <cfRule type="expression" dxfId="2491" priority="32">
      <formula>I25&lt;0</formula>
    </cfRule>
  </conditionalFormatting>
  <conditionalFormatting sqref="I21:I24">
    <cfRule type="expression" dxfId="2490" priority="29">
      <formula>I21&gt;0</formula>
    </cfRule>
    <cfRule type="expression" dxfId="2489" priority="30">
      <formula>I21&lt;0</formula>
    </cfRule>
  </conditionalFormatting>
  <conditionalFormatting sqref="H29">
    <cfRule type="expression" dxfId="2488" priority="27">
      <formula>H29&gt;0</formula>
    </cfRule>
    <cfRule type="expression" dxfId="2487" priority="28">
      <formula>H29&lt;0</formula>
    </cfRule>
  </conditionalFormatting>
  <conditionalFormatting sqref="H30">
    <cfRule type="expression" dxfId="2486" priority="25">
      <formula>H30&gt;0</formula>
    </cfRule>
    <cfRule type="expression" dxfId="2485" priority="26">
      <formula>H30&lt;0</formula>
    </cfRule>
  </conditionalFormatting>
  <conditionalFormatting sqref="H31">
    <cfRule type="expression" dxfId="2484" priority="23">
      <formula>H31&gt;0</formula>
    </cfRule>
    <cfRule type="expression" dxfId="2483" priority="24">
      <formula>H31&lt;0</formula>
    </cfRule>
  </conditionalFormatting>
  <conditionalFormatting sqref="Q7">
    <cfRule type="expression" dxfId="2482" priority="21">
      <formula>Q7&gt;0</formula>
    </cfRule>
    <cfRule type="expression" dxfId="2481" priority="22">
      <formula>Q7&lt;0</formula>
    </cfRule>
  </conditionalFormatting>
  <conditionalFormatting sqref="Q8">
    <cfRule type="expression" dxfId="2480" priority="19">
      <formula>Q8&gt;0</formula>
    </cfRule>
    <cfRule type="expression" dxfId="2479" priority="20">
      <formula>Q8&lt;0</formula>
    </cfRule>
  </conditionalFormatting>
  <conditionalFormatting sqref="F73:F82">
    <cfRule type="expression" dxfId="2478" priority="17">
      <formula>F73&gt;0</formula>
    </cfRule>
    <cfRule type="expression" dxfId="2477" priority="18">
      <formula>F73&lt;0</formula>
    </cfRule>
  </conditionalFormatting>
  <conditionalFormatting sqref="H73:H76">
    <cfRule type="expression" dxfId="2476" priority="15">
      <formula>H73&gt;0</formula>
    </cfRule>
    <cfRule type="expression" dxfId="2475" priority="16">
      <formula>H73&lt;0</formula>
    </cfRule>
  </conditionalFormatting>
  <conditionalFormatting sqref="F69:F72">
    <cfRule type="expression" dxfId="2474" priority="13">
      <formula>F69&gt;0</formula>
    </cfRule>
    <cfRule type="expression" dxfId="2473" priority="14">
      <formula>F69&lt;0</formula>
    </cfRule>
  </conditionalFormatting>
  <conditionalFormatting sqref="H69:H72">
    <cfRule type="expression" dxfId="2472" priority="11">
      <formula>H69&gt;0</formula>
    </cfRule>
    <cfRule type="expression" dxfId="2471" priority="12">
      <formula>H69&lt;0</formula>
    </cfRule>
  </conditionalFormatting>
  <conditionalFormatting sqref="I73:I76">
    <cfRule type="expression" dxfId="2470" priority="9">
      <formula>I73&gt;0</formula>
    </cfRule>
    <cfRule type="expression" dxfId="2469" priority="10">
      <formula>I73&lt;0</formula>
    </cfRule>
  </conditionalFormatting>
  <conditionalFormatting sqref="I69:I72">
    <cfRule type="expression" dxfId="2468" priority="7">
      <formula>I69&gt;0</formula>
    </cfRule>
    <cfRule type="expression" dxfId="2467" priority="8">
      <formula>I69&lt;0</formula>
    </cfRule>
  </conditionalFormatting>
  <conditionalFormatting sqref="H77">
    <cfRule type="expression" dxfId="2466" priority="5">
      <formula>H77&gt;0</formula>
    </cfRule>
    <cfRule type="expression" dxfId="2465" priority="6">
      <formula>H77&lt;0</formula>
    </cfRule>
  </conditionalFormatting>
  <conditionalFormatting sqref="H78">
    <cfRule type="expression" dxfId="2464" priority="3">
      <formula>H78&gt;0</formula>
    </cfRule>
    <cfRule type="expression" dxfId="2463" priority="4">
      <formula>H78&lt;0</formula>
    </cfRule>
  </conditionalFormatting>
  <conditionalFormatting sqref="H79">
    <cfRule type="expression" dxfId="2462" priority="1">
      <formula>H79&gt;0</formula>
    </cfRule>
    <cfRule type="expression" dxfId="246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60" priority="29">
      <formula>N19&gt;0</formula>
    </cfRule>
    <cfRule type="expression" dxfId="245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8" priority="23">
      <formula>F22&gt;0</formula>
    </cfRule>
    <cfRule type="expression" dxfId="2457" priority="24">
      <formula>F22&lt;0</formula>
    </cfRule>
  </conditionalFormatting>
  <conditionalFormatting sqref="H22:H31">
    <cfRule type="expression" dxfId="2456" priority="21">
      <formula>H22&gt;0</formula>
    </cfRule>
    <cfRule type="expression" dxfId="2455" priority="22">
      <formula>H22&lt;0</formula>
    </cfRule>
  </conditionalFormatting>
  <conditionalFormatting sqref="I21:J31">
    <cfRule type="expression" dxfId="2454" priority="19">
      <formula>I21&gt;0</formula>
    </cfRule>
    <cfRule type="expression" dxfId="2453" priority="20">
      <formula>I21&lt;0</formula>
    </cfRule>
  </conditionalFormatting>
  <conditionalFormatting sqref="Q8">
    <cfRule type="expression" dxfId="2452" priority="11">
      <formula>Q8&gt;0</formula>
    </cfRule>
    <cfRule type="expression" dxfId="2451" priority="12">
      <formula>Q8&lt;0</formula>
    </cfRule>
  </conditionalFormatting>
  <conditionalFormatting sqref="Q7">
    <cfRule type="expression" dxfId="2450" priority="13">
      <formula>Q7&gt;0</formula>
    </cfRule>
    <cfRule type="expression" dxfId="2449" priority="14">
      <formula>Q7&lt;0</formula>
    </cfRule>
  </conditionalFormatting>
  <conditionalFormatting sqref="F56:F66">
    <cfRule type="expression" dxfId="2448" priority="9">
      <formula>F56&gt;0</formula>
    </cfRule>
    <cfRule type="expression" dxfId="2447" priority="10">
      <formula>F56&lt;0</formula>
    </cfRule>
  </conditionalFormatting>
  <conditionalFormatting sqref="H56:H66">
    <cfRule type="expression" dxfId="2446" priority="7">
      <formula>H56&gt;0</formula>
    </cfRule>
    <cfRule type="expression" dxfId="2445" priority="8">
      <formula>H56&lt;0</formula>
    </cfRule>
  </conditionalFormatting>
  <conditionalFormatting sqref="I56:I66">
    <cfRule type="expression" dxfId="2444" priority="5">
      <formula>I56&gt;0</formula>
    </cfRule>
    <cfRule type="expression" dxfId="2443" priority="6">
      <formula>I56&lt;0</formula>
    </cfRule>
  </conditionalFormatting>
  <conditionalFormatting sqref="F21">
    <cfRule type="expression" dxfId="2442" priority="3">
      <formula>F21&gt;0</formula>
    </cfRule>
    <cfRule type="expression" dxfId="2441" priority="4">
      <formula>F21&lt;0</formula>
    </cfRule>
  </conditionalFormatting>
  <conditionalFormatting sqref="H21">
    <cfRule type="expression" dxfId="2440" priority="1">
      <formula>H21&gt;0</formula>
    </cfRule>
    <cfRule type="expression" dxfId="243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57.0899</v>
      </c>
      <c r="R4" s="222">
        <v>-1.43E-2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2854.4949999999999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2036.2349999999979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878.36500000000251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0.44448745780895166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2.5924025090252392E-2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14.272475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62.798890000000007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62.227991000000003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61.657092000000006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61.086193000000002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60.515294000000004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59.944395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59.373496000000003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58.802596999999999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58.231698000000002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57.660798999999997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57.0899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56.519001000000003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55.948101999999999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55.377203000000002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54.806303999999997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54.235405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53.664505999999996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53.093607000000006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52.522708000000002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51.951809000000004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51.38091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:F63" si="33">C62*(E62-D62)</f>
        <v>620.99999999999932</v>
      </c>
      <c r="G62" s="39">
        <f t="shared" ref="G62:G63" si="34">D62*C62</f>
        <v>4920</v>
      </c>
      <c r="H62" s="222">
        <f t="shared" ref="H62:H63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8" priority="64">
      <formula>N23&gt;0</formula>
    </cfRule>
    <cfRule type="expression" dxfId="243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6" priority="58">
      <formula>F79&gt;0</formula>
    </cfRule>
    <cfRule type="expression" dxfId="2435" priority="59">
      <formula>F79&lt;0</formula>
    </cfRule>
  </conditionalFormatting>
  <conditionalFormatting sqref="H79:H97 H101:H118">
    <cfRule type="expression" dxfId="2434" priority="56">
      <formula>H79&gt;0</formula>
    </cfRule>
    <cfRule type="expression" dxfId="2433" priority="57">
      <formula>H79&lt;0</formula>
    </cfRule>
  </conditionalFormatting>
  <conditionalFormatting sqref="I75:I97 I100:I118">
    <cfRule type="expression" dxfId="2432" priority="54">
      <formula>I75&gt;0</formula>
    </cfRule>
    <cfRule type="expression" dxfId="2431" priority="55">
      <formula>I75&lt;0</formula>
    </cfRule>
  </conditionalFormatting>
  <conditionalFormatting sqref="Q7">
    <cfRule type="expression" dxfId="2430" priority="52">
      <formula>Q7&gt;0</formula>
    </cfRule>
    <cfRule type="expression" dxfId="2429" priority="53">
      <formula>Q7&lt;0</formula>
    </cfRule>
  </conditionalFormatting>
  <conditionalFormatting sqref="Q8">
    <cfRule type="expression" dxfId="2428" priority="50">
      <formula>Q8&gt;0</formula>
    </cfRule>
    <cfRule type="expression" dxfId="2427" priority="51">
      <formula>Q8&lt;0</formula>
    </cfRule>
  </conditionalFormatting>
  <conditionalFormatting sqref="F75:F78">
    <cfRule type="expression" dxfId="2426" priority="48">
      <formula>F75&gt;0</formula>
    </cfRule>
    <cfRule type="expression" dxfId="2425" priority="49">
      <formula>F75&lt;0</formula>
    </cfRule>
  </conditionalFormatting>
  <conditionalFormatting sqref="H75:H78">
    <cfRule type="expression" dxfId="2424" priority="46">
      <formula>H75&gt;0</formula>
    </cfRule>
    <cfRule type="expression" dxfId="2423" priority="47">
      <formula>H75&lt;0</formula>
    </cfRule>
  </conditionalFormatting>
  <conditionalFormatting sqref="F100:F114">
    <cfRule type="expression" dxfId="2422" priority="40">
      <formula>F100&gt;0</formula>
    </cfRule>
    <cfRule type="expression" dxfId="2421" priority="41">
      <formula>F100&lt;0</formula>
    </cfRule>
  </conditionalFormatting>
  <conditionalFormatting sqref="H100:H114">
    <cfRule type="expression" dxfId="2420" priority="38">
      <formula>H100&gt;0</formula>
    </cfRule>
    <cfRule type="expression" dxfId="2419" priority="39">
      <formula>H100&lt;0</formula>
    </cfRule>
  </conditionalFormatting>
  <conditionalFormatting sqref="F29:F63">
    <cfRule type="expression" dxfId="2418" priority="36">
      <formula>F29&gt;0</formula>
    </cfRule>
    <cfRule type="expression" dxfId="2417" priority="37">
      <formula>F29&lt;0</formula>
    </cfRule>
  </conditionalFormatting>
  <conditionalFormatting sqref="H29:H63">
    <cfRule type="expression" dxfId="2416" priority="34">
      <formula>H29&gt;0</formula>
    </cfRule>
    <cfRule type="expression" dxfId="2415" priority="35">
      <formula>H29&lt;0</formula>
    </cfRule>
  </conditionalFormatting>
  <conditionalFormatting sqref="J38:J68">
    <cfRule type="expression" dxfId="2414" priority="32">
      <formula>J38&gt;0</formula>
    </cfRule>
    <cfRule type="expression" dxfId="2413" priority="33">
      <formula>J38&lt;0</formula>
    </cfRule>
  </conditionalFormatting>
  <conditionalFormatting sqref="J43">
    <cfRule type="expression" dxfId="2412" priority="30">
      <formula>J43&gt;0</formula>
    </cfRule>
    <cfRule type="expression" dxfId="2411" priority="31">
      <formula>J43&lt;0</formula>
    </cfRule>
  </conditionalFormatting>
  <conditionalFormatting sqref="Q9">
    <cfRule type="expression" dxfId="2410" priority="24">
      <formula>Q9&gt;0</formula>
    </cfRule>
    <cfRule type="expression" dxfId="2409" priority="25">
      <formula>Q9&lt;0</formula>
    </cfRule>
  </conditionalFormatting>
  <conditionalFormatting sqref="R4">
    <cfRule type="expression" dxfId="2408" priority="26">
      <formula>R4&gt;0</formula>
    </cfRule>
    <cfRule type="expression" dxfId="240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6" priority="21">
      <formula>F120&gt;0</formula>
    </cfRule>
    <cfRule type="expression" dxfId="2405" priority="22">
      <formula>F120&lt;0</formula>
    </cfRule>
  </conditionalFormatting>
  <conditionalFormatting sqref="H120:H160">
    <cfRule type="expression" dxfId="2404" priority="19">
      <formula>H120&gt;0</formula>
    </cfRule>
    <cfRule type="expression" dxfId="2403" priority="20">
      <formula>H120&lt;0</formula>
    </cfRule>
  </conditionalFormatting>
  <conditionalFormatting sqref="J129:J160">
    <cfRule type="expression" dxfId="2402" priority="17">
      <formula>J129&gt;0</formula>
    </cfRule>
    <cfRule type="expression" dxfId="2401" priority="18">
      <formula>J129&lt;0</formula>
    </cfRule>
  </conditionalFormatting>
  <conditionalFormatting sqref="J134">
    <cfRule type="expression" dxfId="2400" priority="15">
      <formula>J134&gt;0</formula>
    </cfRule>
    <cfRule type="expression" dxfId="2399" priority="16">
      <formula>J134&lt;0</formula>
    </cfRule>
  </conditionalFormatting>
  <conditionalFormatting sqref="J31:J40">
    <cfRule type="expression" dxfId="2398" priority="13">
      <formula>J31&gt;0</formula>
    </cfRule>
    <cfRule type="expression" dxfId="2397" priority="14">
      <formula>J31&lt;0</formula>
    </cfRule>
  </conditionalFormatting>
  <conditionalFormatting sqref="J36:J37">
    <cfRule type="expression" dxfId="2396" priority="11">
      <formula>J36&gt;0</formula>
    </cfRule>
    <cfRule type="expression" dxfId="2395" priority="12">
      <formula>J36&lt;0</formula>
    </cfRule>
  </conditionalFormatting>
  <conditionalFormatting sqref="Q10">
    <cfRule type="expression" dxfId="2394" priority="9">
      <formula>Q10&gt;0</formula>
    </cfRule>
    <cfRule type="expression" dxfId="2393" priority="10">
      <formula>Q10&lt;0</formula>
    </cfRule>
  </conditionalFormatting>
  <conditionalFormatting sqref="K38:K55 K57:K68">
    <cfRule type="expression" dxfId="2392" priority="7">
      <formula>K38&gt;0</formula>
    </cfRule>
    <cfRule type="expression" dxfId="2391" priority="8">
      <formula>K38&lt;0</formula>
    </cfRule>
  </conditionalFormatting>
  <conditionalFormatting sqref="K43">
    <cfRule type="expression" dxfId="2390" priority="5">
      <formula>K43&gt;0</formula>
    </cfRule>
    <cfRule type="expression" dxfId="2389" priority="6">
      <formula>K43&lt;0</formula>
    </cfRule>
  </conditionalFormatting>
  <conditionalFormatting sqref="K31:K40">
    <cfRule type="expression" dxfId="2388" priority="3">
      <formula>K31&gt;0</formula>
    </cfRule>
    <cfRule type="expression" dxfId="2387" priority="4">
      <formula>K31&lt;0</formula>
    </cfRule>
  </conditionalFormatting>
  <conditionalFormatting sqref="K36:K37">
    <cfRule type="expression" dxfId="2386" priority="1">
      <formula>K36&gt;0</formula>
    </cfRule>
    <cfRule type="expression" dxfId="238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0" t="s">
        <v>78</v>
      </c>
      <c r="P42" s="850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4" priority="35">
      <formula>N19&gt;0</formula>
    </cfRule>
    <cfRule type="expression" dxfId="238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2" priority="21">
      <formula>F25&gt;0</formula>
    </cfRule>
    <cfRule type="expression" dxfId="2381" priority="22">
      <formula>F25&lt;0</formula>
    </cfRule>
  </conditionalFormatting>
  <conditionalFormatting sqref="H25:H47">
    <cfRule type="expression" dxfId="2380" priority="19">
      <formula>H25&gt;0</formula>
    </cfRule>
    <cfRule type="expression" dxfId="2379" priority="20">
      <formula>H25&lt;0</formula>
    </cfRule>
  </conditionalFormatting>
  <conditionalFormatting sqref="I25:I27">
    <cfRule type="expression" dxfId="2378" priority="15">
      <formula>I25&gt;0</formula>
    </cfRule>
    <cfRule type="expression" dxfId="2377" priority="16">
      <formula>I25&lt;0</formula>
    </cfRule>
  </conditionalFormatting>
  <conditionalFormatting sqref="Q7">
    <cfRule type="expression" dxfId="2376" priority="5">
      <formula>Q7&gt;0</formula>
    </cfRule>
    <cfRule type="expression" dxfId="2375" priority="6">
      <formula>Q7&lt;0</formula>
    </cfRule>
  </conditionalFormatting>
  <conditionalFormatting sqref="Q8">
    <cfRule type="expression" dxfId="2374" priority="3">
      <formula>Q8&gt;0</formula>
    </cfRule>
    <cfRule type="expression" dxfId="237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2" priority="9">
      <formula>F36&gt;0</formula>
    </cfRule>
    <cfRule type="expression" dxfId="2371" priority="10">
      <formula>F36&lt;0</formula>
    </cfRule>
  </conditionalFormatting>
  <conditionalFormatting sqref="F25:F35">
    <cfRule type="expression" dxfId="2370" priority="7">
      <formula>F25&gt;0</formula>
    </cfRule>
    <cfRule type="expression" dxfId="2369" priority="8">
      <formula>F25&lt;0</formula>
    </cfRule>
  </conditionalFormatting>
  <conditionalFormatting sqref="H25:H35">
    <cfRule type="expression" dxfId="2368" priority="5">
      <formula>H25&gt;0</formula>
    </cfRule>
    <cfRule type="expression" dxfId="2367" priority="6">
      <formula>H25&lt;0</formula>
    </cfRule>
  </conditionalFormatting>
  <conditionalFormatting sqref="Q7">
    <cfRule type="expression" dxfId="2366" priority="3">
      <formula>Q7&gt;0</formula>
    </cfRule>
    <cfRule type="expression" dxfId="2365" priority="4">
      <formula>Q7&lt;0</formula>
    </cfRule>
  </conditionalFormatting>
  <conditionalFormatting sqref="Q8">
    <cfRule type="expression" dxfId="2364" priority="1">
      <formula>Q8&gt;0</formula>
    </cfRule>
    <cfRule type="expression" dxfId="236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697</v>
      </c>
      <c r="P20" s="7" t="s">
        <v>698</v>
      </c>
      <c r="Q20" s="7" t="s">
        <v>699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700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701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2" priority="37">
      <formula>F25&gt;0</formula>
    </cfRule>
    <cfRule type="expression" dxfId="2361" priority="38">
      <formula>F25&lt;0</formula>
    </cfRule>
  </conditionalFormatting>
  <conditionalFormatting sqref="Q7">
    <cfRule type="expression" dxfId="2360" priority="35">
      <formula>Q7&gt;0</formula>
    </cfRule>
    <cfRule type="expression" dxfId="2359" priority="36">
      <formula>Q7&lt;0</formula>
    </cfRule>
  </conditionalFormatting>
  <conditionalFormatting sqref="Q8">
    <cfRule type="expression" dxfId="2358" priority="33">
      <formula>Q8&gt;0</formula>
    </cfRule>
    <cfRule type="expression" dxfId="2357" priority="34">
      <formula>Q8&lt;0</formula>
    </cfRule>
  </conditionalFormatting>
  <conditionalFormatting sqref="F44:F46">
    <cfRule type="expression" dxfId="2356" priority="31">
      <formula>F44&gt;0</formula>
    </cfRule>
    <cfRule type="expression" dxfId="2355" priority="32">
      <formula>F44&lt;0</formula>
    </cfRule>
  </conditionalFormatting>
  <conditionalFormatting sqref="H44:H46">
    <cfRule type="expression" dxfId="2354" priority="29">
      <formula>H44&gt;0</formula>
    </cfRule>
    <cfRule type="expression" dxfId="2353" priority="30">
      <formula>H44&lt;0</formula>
    </cfRule>
  </conditionalFormatting>
  <conditionalFormatting sqref="F89:F110">
    <cfRule type="expression" dxfId="2352" priority="27">
      <formula>F89&gt;0</formula>
    </cfRule>
    <cfRule type="expression" dxfId="2351" priority="28">
      <formula>F89&lt;0</formula>
    </cfRule>
  </conditionalFormatting>
  <conditionalFormatting sqref="H89:H110">
    <cfRule type="expression" dxfId="2350" priority="25">
      <formula>H89&gt;0</formula>
    </cfRule>
    <cfRule type="expression" dxfId="2349" priority="26">
      <formula>H89&lt;0</formula>
    </cfRule>
  </conditionalFormatting>
  <conditionalFormatting sqref="Q10">
    <cfRule type="expression" dxfId="2348" priority="23">
      <formula>Q10&gt;0</formula>
    </cfRule>
    <cfRule type="expression" dxfId="2347" priority="24">
      <formula>Q10&lt;0</formula>
    </cfRule>
  </conditionalFormatting>
  <conditionalFormatting sqref="J25:J38">
    <cfRule type="expression" dxfId="2346" priority="21">
      <formula>J25&gt;0</formula>
    </cfRule>
    <cfRule type="expression" dxfId="2345" priority="22">
      <formula>J25&lt;0</formula>
    </cfRule>
  </conditionalFormatting>
  <conditionalFormatting sqref="K25:K38">
    <cfRule type="expression" dxfId="2344" priority="19">
      <formula>K25&gt;0</formula>
    </cfRule>
    <cfRule type="expression" dxfId="2343" priority="20">
      <formula>K25&lt;0</formula>
    </cfRule>
  </conditionalFormatting>
  <conditionalFormatting sqref="L25:L38">
    <cfRule type="expression" dxfId="2342" priority="17">
      <formula>L25&gt;0</formula>
    </cfRule>
    <cfRule type="expression" dxfId="2341" priority="18">
      <formula>L25&lt;0</formula>
    </cfRule>
  </conditionalFormatting>
  <conditionalFormatting sqref="J40">
    <cfRule type="expression" dxfId="2340" priority="15">
      <formula>J40&gt;0</formula>
    </cfRule>
    <cfRule type="expression" dxfId="2339" priority="16">
      <formula>J40&lt;0</formula>
    </cfRule>
  </conditionalFormatting>
  <conditionalFormatting sqref="L39">
    <cfRule type="expression" dxfId="2338" priority="11">
      <formula>L39&gt;0</formula>
    </cfRule>
    <cfRule type="expression" dxfId="2337" priority="12">
      <formula>L39&lt;0</formula>
    </cfRule>
  </conditionalFormatting>
  <conditionalFormatting sqref="F39">
    <cfRule type="expression" dxfId="2336" priority="9">
      <formula>F39&gt;0</formula>
    </cfRule>
    <cfRule type="expression" dxfId="2335" priority="10">
      <formula>F39&lt;0</formula>
    </cfRule>
  </conditionalFormatting>
  <conditionalFormatting sqref="H39">
    <cfRule type="expression" dxfId="2334" priority="7">
      <formula>H39&gt;0</formula>
    </cfRule>
    <cfRule type="expression" dxfId="2333" priority="8">
      <formula>H39&lt;0</formula>
    </cfRule>
  </conditionalFormatting>
  <conditionalFormatting sqref="J41">
    <cfRule type="expression" dxfId="2332" priority="5">
      <formula>J41&gt;0</formula>
    </cfRule>
    <cfRule type="expression" dxfId="2331" priority="6">
      <formula>J41&lt;0</formula>
    </cfRule>
  </conditionalFormatting>
  <conditionalFormatting sqref="J43">
    <cfRule type="expression" dxfId="2330" priority="3">
      <formula>J43&gt;0</formula>
    </cfRule>
    <cfRule type="expression" dxfId="2329" priority="4">
      <formula>J43&lt;0</formula>
    </cfRule>
  </conditionalFormatting>
  <conditionalFormatting sqref="J44">
    <cfRule type="expression" dxfId="2328" priority="1">
      <formula>J44&gt;0</formula>
    </cfRule>
    <cfRule type="expression" dxfId="232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6" priority="31">
      <formula>F29&gt;0</formula>
    </cfRule>
    <cfRule type="expression" dxfId="2325" priority="32">
      <formula>F29&lt;0</formula>
    </cfRule>
  </conditionalFormatting>
  <conditionalFormatting sqref="F29 F31:F35">
    <cfRule type="expression" dxfId="2324" priority="33">
      <formula>F29&gt;0</formula>
    </cfRule>
    <cfRule type="expression" dxfId="2323" priority="34">
      <formula>F29&lt;0</formula>
    </cfRule>
  </conditionalFormatting>
  <conditionalFormatting sqref="H29 H31:H35">
    <cfRule type="expression" dxfId="2322" priority="29">
      <formula>H29&gt;0</formula>
    </cfRule>
    <cfRule type="expression" dxfId="2321" priority="30">
      <formula>H29&lt;0</formula>
    </cfRule>
  </conditionalFormatting>
  <conditionalFormatting sqref="F21:F28">
    <cfRule type="expression" dxfId="2320" priority="27">
      <formula>F21&gt;0</formula>
    </cfRule>
    <cfRule type="expression" dxfId="2319" priority="28">
      <formula>F21&lt;0</formula>
    </cfRule>
  </conditionalFormatting>
  <conditionalFormatting sqref="H21:H28">
    <cfRule type="expression" dxfId="2318" priority="25">
      <formula>H21&gt;0</formula>
    </cfRule>
    <cfRule type="expression" dxfId="2317" priority="26">
      <formula>H21&lt;0</formula>
    </cfRule>
  </conditionalFormatting>
  <conditionalFormatting sqref="Q8">
    <cfRule type="expression" dxfId="2316" priority="21">
      <formula>Q8&gt;0</formula>
    </cfRule>
    <cfRule type="expression" dxfId="2315" priority="22">
      <formula>Q8&lt;0</formula>
    </cfRule>
  </conditionalFormatting>
  <conditionalFormatting sqref="Q7">
    <cfRule type="expression" dxfId="2314" priority="23">
      <formula>Q7&gt;0</formula>
    </cfRule>
    <cfRule type="expression" dxfId="2313" priority="24">
      <formula>Q7&lt;0</formula>
    </cfRule>
  </conditionalFormatting>
  <conditionalFormatting sqref="F30">
    <cfRule type="expression" dxfId="2312" priority="19">
      <formula>F30&gt;0</formula>
    </cfRule>
    <cfRule type="expression" dxfId="2311" priority="20">
      <formula>F30&lt;0</formula>
    </cfRule>
  </conditionalFormatting>
  <conditionalFormatting sqref="H30">
    <cfRule type="expression" dxfId="2310" priority="17">
      <formula>H30&gt;0</formula>
    </cfRule>
    <cfRule type="expression" dxfId="2309" priority="18">
      <formula>H30&lt;0</formula>
    </cfRule>
  </conditionalFormatting>
  <conditionalFormatting sqref="F68 F70:F74">
    <cfRule type="expression" dxfId="2308" priority="13">
      <formula>F68&gt;0</formula>
    </cfRule>
    <cfRule type="expression" dxfId="2307" priority="14">
      <formula>F68&lt;0</formula>
    </cfRule>
  </conditionalFormatting>
  <conditionalFormatting sqref="F68 F70:F74">
    <cfRule type="expression" dxfId="2306" priority="15">
      <formula>F68&gt;0</formula>
    </cfRule>
    <cfRule type="expression" dxfId="2305" priority="16">
      <formula>F68&lt;0</formula>
    </cfRule>
  </conditionalFormatting>
  <conditionalFormatting sqref="H68 H70:H74">
    <cfRule type="expression" dxfId="2304" priority="11">
      <formula>H68&gt;0</formula>
    </cfRule>
    <cfRule type="expression" dxfId="2303" priority="12">
      <formula>H68&lt;0</formula>
    </cfRule>
  </conditionalFormatting>
  <conditionalFormatting sqref="F60:F67">
    <cfRule type="expression" dxfId="2302" priority="9">
      <formula>F60&gt;0</formula>
    </cfRule>
    <cfRule type="expression" dxfId="2301" priority="10">
      <formula>F60&lt;0</formula>
    </cfRule>
  </conditionalFormatting>
  <conditionalFormatting sqref="H60:H67">
    <cfRule type="expression" dxfId="2300" priority="7">
      <formula>H60&gt;0</formula>
    </cfRule>
    <cfRule type="expression" dxfId="2299" priority="8">
      <formula>H60&lt;0</formula>
    </cfRule>
  </conditionalFormatting>
  <conditionalFormatting sqref="F69">
    <cfRule type="expression" dxfId="2298" priority="5">
      <formula>F69&gt;0</formula>
    </cfRule>
    <cfRule type="expression" dxfId="2297" priority="6">
      <formula>F69&lt;0</formula>
    </cfRule>
  </conditionalFormatting>
  <conditionalFormatting sqref="H69">
    <cfRule type="expression" dxfId="2296" priority="3">
      <formula>H69&gt;0</formula>
    </cfRule>
    <cfRule type="expression" dxfId="2295" priority="4">
      <formula>H69&lt;0</formula>
    </cfRule>
  </conditionalFormatting>
  <conditionalFormatting sqref="Q10">
    <cfRule type="expression" dxfId="2294" priority="1">
      <formula>Q10&gt;0</formula>
    </cfRule>
    <cfRule type="expression" dxfId="229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2" priority="11">
      <formula>F33&gt;0</formula>
    </cfRule>
    <cfRule type="expression" dxfId="2291" priority="12">
      <formula>F33&lt;0</formula>
    </cfRule>
  </conditionalFormatting>
  <conditionalFormatting sqref="Q7">
    <cfRule type="expression" dxfId="2290" priority="9">
      <formula>Q7&gt;0</formula>
    </cfRule>
    <cfRule type="expression" dxfId="2289" priority="10">
      <formula>Q7&lt;0</formula>
    </cfRule>
  </conditionalFormatting>
  <conditionalFormatting sqref="Q8">
    <cfRule type="expression" dxfId="2288" priority="7">
      <formula>Q8&gt;0</formula>
    </cfRule>
    <cfRule type="expression" dxfId="2287" priority="8">
      <formula>Q8&lt;0</formula>
    </cfRule>
  </conditionalFormatting>
  <conditionalFormatting sqref="F25:F32">
    <cfRule type="expression" dxfId="2286" priority="5">
      <formula>F25&gt;0</formula>
    </cfRule>
    <cfRule type="expression" dxfId="2285" priority="6">
      <formula>F25&lt;0</formula>
    </cfRule>
  </conditionalFormatting>
  <conditionalFormatting sqref="H25:H32">
    <cfRule type="expression" dxfId="2284" priority="3">
      <formula>H25&gt;0</formula>
    </cfRule>
    <cfRule type="expression" dxfId="2283" priority="4">
      <formula>H25&lt;0</formula>
    </cfRule>
  </conditionalFormatting>
  <conditionalFormatting sqref="Q10">
    <cfRule type="expression" dxfId="2282" priority="1">
      <formula>Q10&gt;0</formula>
    </cfRule>
    <cfRule type="expression" dxfId="228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80" priority="75">
      <formula>F32&gt;0</formula>
    </cfRule>
    <cfRule type="expression" dxfId="2279" priority="76">
      <formula>F32&lt;0</formula>
    </cfRule>
  </conditionalFormatting>
  <conditionalFormatting sqref="Q7">
    <cfRule type="expression" dxfId="2278" priority="73">
      <formula>Q7&gt;0</formula>
    </cfRule>
    <cfRule type="expression" dxfId="2277" priority="74">
      <formula>Q7&lt;0</formula>
    </cfRule>
  </conditionalFormatting>
  <conditionalFormatting sqref="Q8">
    <cfRule type="expression" dxfId="2276" priority="71">
      <formula>Q8&gt;0</formula>
    </cfRule>
    <cfRule type="expression" dxfId="227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4" priority="63">
      <formula>M58&gt;0</formula>
    </cfRule>
    <cfRule type="expression" dxfId="2273" priority="64">
      <formula>M58&lt;0</formula>
    </cfRule>
  </conditionalFormatting>
  <conditionalFormatting sqref="Q10">
    <cfRule type="expression" dxfId="2272" priority="61">
      <formula>Q10&gt;0</formula>
    </cfRule>
    <cfRule type="expression" dxfId="2271" priority="62">
      <formula>Q10&lt;0</formula>
    </cfRule>
  </conditionalFormatting>
  <conditionalFormatting sqref="F29:F31">
    <cfRule type="expression" dxfId="2270" priority="59">
      <formula>F29&gt;0</formula>
    </cfRule>
    <cfRule type="expression" dxfId="2269" priority="60">
      <formula>F29&lt;0</formula>
    </cfRule>
  </conditionalFormatting>
  <conditionalFormatting sqref="H29:H31">
    <cfRule type="expression" dxfId="2268" priority="57">
      <formula>H29&gt;0</formula>
    </cfRule>
    <cfRule type="expression" dxfId="2267" priority="58">
      <formula>H29&lt;0</formula>
    </cfRule>
  </conditionalFormatting>
  <conditionalFormatting sqref="F83:F94">
    <cfRule type="expression" dxfId="2266" priority="55">
      <formula>F83&gt;0</formula>
    </cfRule>
    <cfRule type="expression" dxfId="2265" priority="56">
      <formula>F83&lt;0</formula>
    </cfRule>
  </conditionalFormatting>
  <conditionalFormatting sqref="H83:H94">
    <cfRule type="expression" dxfId="2264" priority="53">
      <formula>H83&gt;0</formula>
    </cfRule>
    <cfRule type="expression" dxfId="2263" priority="54">
      <formula>H83&lt;0</formula>
    </cfRule>
  </conditionalFormatting>
  <conditionalFormatting sqref="J41">
    <cfRule type="expression" dxfId="2262" priority="51">
      <formula>J41&gt;0</formula>
    </cfRule>
    <cfRule type="expression" dxfId="2261" priority="52">
      <formula>J41&lt;0</formula>
    </cfRule>
  </conditionalFormatting>
  <conditionalFormatting sqref="J39:J47">
    <cfRule type="expression" dxfId="2260" priority="49">
      <formula>J39&gt;0</formula>
    </cfRule>
    <cfRule type="expression" dxfId="2259" priority="50">
      <formula>J39&lt;0</formula>
    </cfRule>
  </conditionalFormatting>
  <conditionalFormatting sqref="F48:F51 H48:H51">
    <cfRule type="expression" dxfId="2258" priority="47">
      <formula>F48&gt;0</formula>
    </cfRule>
    <cfRule type="expression" dxfId="2257" priority="48">
      <formula>F48&lt;0</formula>
    </cfRule>
  </conditionalFormatting>
  <conditionalFormatting sqref="J48:J57">
    <cfRule type="expression" dxfId="2256" priority="45">
      <formula>J48&gt;0</formula>
    </cfRule>
    <cfRule type="expression" dxfId="2255" priority="46">
      <formula>J48&lt;0</formula>
    </cfRule>
  </conditionalFormatting>
  <conditionalFormatting sqref="K45:K52">
    <cfRule type="expression" dxfId="2254" priority="43">
      <formula>K45&gt;0</formula>
    </cfRule>
    <cfRule type="expression" dxfId="2253" priority="44">
      <formula>K45&lt;0</formula>
    </cfRule>
  </conditionalFormatting>
  <conditionalFormatting sqref="K45:K52">
    <cfRule type="expression" dxfId="2252" priority="41">
      <formula>K45&gt;0</formula>
    </cfRule>
    <cfRule type="expression" dxfId="2251" priority="42">
      <formula>K45&lt;0</formula>
    </cfRule>
  </conditionalFormatting>
  <conditionalFormatting sqref="F102:F118 H102:H118 H120:H128 F120:F128">
    <cfRule type="expression" dxfId="2250" priority="37">
      <formula>F102&gt;0</formula>
    </cfRule>
    <cfRule type="expression" dxfId="2249" priority="38">
      <formula>F102&lt;0</formula>
    </cfRule>
  </conditionalFormatting>
  <conditionalFormatting sqref="F96:F101">
    <cfRule type="expression" dxfId="2248" priority="35">
      <formula>F96&gt;0</formula>
    </cfRule>
    <cfRule type="expression" dxfId="2247" priority="36">
      <formula>F96&lt;0</formula>
    </cfRule>
  </conditionalFormatting>
  <conditionalFormatting sqref="H96:H101">
    <cfRule type="expression" dxfId="2246" priority="33">
      <formula>H96&gt;0</formula>
    </cfRule>
    <cfRule type="expression" dxfId="2245" priority="34">
      <formula>H96&lt;0</formula>
    </cfRule>
  </conditionalFormatting>
  <conditionalFormatting sqref="J112">
    <cfRule type="expression" dxfId="2244" priority="31">
      <formula>J112&gt;0</formula>
    </cfRule>
    <cfRule type="expression" dxfId="2243" priority="32">
      <formula>J112&lt;0</formula>
    </cfRule>
  </conditionalFormatting>
  <conditionalFormatting sqref="J110:J118 J120">
    <cfRule type="expression" dxfId="2242" priority="29">
      <formula>J110&gt;0</formula>
    </cfRule>
    <cfRule type="expression" dxfId="2241" priority="30">
      <formula>J110&lt;0</formula>
    </cfRule>
  </conditionalFormatting>
  <conditionalFormatting sqref="F119 H119">
    <cfRule type="expression" dxfId="2240" priority="27">
      <formula>F119&gt;0</formula>
    </cfRule>
    <cfRule type="expression" dxfId="2239" priority="28">
      <formula>F119&lt;0</formula>
    </cfRule>
  </conditionalFormatting>
  <conditionalFormatting sqref="J119">
    <cfRule type="expression" dxfId="2238" priority="25">
      <formula>J119&gt;0</formula>
    </cfRule>
    <cfRule type="expression" dxfId="2237" priority="26">
      <formula>J119&lt;0</formula>
    </cfRule>
  </conditionalFormatting>
  <conditionalFormatting sqref="K112:K123">
    <cfRule type="expression" dxfId="2236" priority="23">
      <formula>K112&gt;0</formula>
    </cfRule>
    <cfRule type="expression" dxfId="2235" priority="24">
      <formula>K112&lt;0</formula>
    </cfRule>
  </conditionalFormatting>
  <conditionalFormatting sqref="K110:K123">
    <cfRule type="expression" dxfId="2234" priority="21">
      <formula>K110&gt;0</formula>
    </cfRule>
    <cfRule type="expression" dxfId="2233" priority="22">
      <formula>K110&lt;0</formula>
    </cfRule>
  </conditionalFormatting>
  <conditionalFormatting sqref="J121">
    <cfRule type="expression" dxfId="2232" priority="19">
      <formula>J121&gt;0</formula>
    </cfRule>
    <cfRule type="expression" dxfId="2231" priority="20">
      <formula>J121&lt;0</formula>
    </cfRule>
  </conditionalFormatting>
  <conditionalFormatting sqref="F25:F28">
    <cfRule type="expression" dxfId="2230" priority="17">
      <formula>F25&gt;0</formula>
    </cfRule>
    <cfRule type="expression" dxfId="2229" priority="18">
      <formula>F25&lt;0</formula>
    </cfRule>
  </conditionalFormatting>
  <conditionalFormatting sqref="H25:H28">
    <cfRule type="expression" dxfId="2228" priority="15">
      <formula>H25&gt;0</formula>
    </cfRule>
    <cfRule type="expression" dxfId="2227" priority="16">
      <formula>H25&lt;0</formula>
    </cfRule>
  </conditionalFormatting>
  <conditionalFormatting sqref="J27:J29">
    <cfRule type="expression" dxfId="2226" priority="13">
      <formula>J27&gt;0</formula>
    </cfRule>
    <cfRule type="expression" dxfId="2225" priority="14">
      <formula>J27&lt;0</formula>
    </cfRule>
  </conditionalFormatting>
  <conditionalFormatting sqref="J30:J31">
    <cfRule type="expression" dxfId="2224" priority="11">
      <formula>J30&gt;0</formula>
    </cfRule>
    <cfRule type="expression" dxfId="2223" priority="12">
      <formula>J30&lt;0</formula>
    </cfRule>
  </conditionalFormatting>
  <conditionalFormatting sqref="J33">
    <cfRule type="expression" dxfId="2222" priority="9">
      <formula>J33&gt;0</formula>
    </cfRule>
    <cfRule type="expression" dxfId="2221" priority="10">
      <formula>J33&lt;0</formula>
    </cfRule>
  </conditionalFormatting>
  <conditionalFormatting sqref="J34">
    <cfRule type="expression" dxfId="2220" priority="7">
      <formula>J34&gt;0</formula>
    </cfRule>
    <cfRule type="expression" dxfId="2219" priority="8">
      <formula>J34&lt;0</formula>
    </cfRule>
  </conditionalFormatting>
  <conditionalFormatting sqref="J35:J43">
    <cfRule type="expression" dxfId="2218" priority="5">
      <formula>J35&gt;0</formula>
    </cfRule>
    <cfRule type="expression" dxfId="221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6" priority="1">
      <formula>Q9&gt;0</formula>
    </cfRule>
    <cfRule type="expression" dxfId="221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0" t="s">
        <v>78</v>
      </c>
      <c r="P40" s="85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4" priority="15">
      <formula>F39&gt;0</formula>
    </cfRule>
    <cfRule type="expression" dxfId="2213" priority="16">
      <formula>F39&lt;0</formula>
    </cfRule>
  </conditionalFormatting>
  <conditionalFormatting sqref="Q7">
    <cfRule type="expression" dxfId="2212" priority="13">
      <formula>Q7&gt;0</formula>
    </cfRule>
    <cfRule type="expression" dxfId="2211" priority="14">
      <formula>Q7&lt;0</formula>
    </cfRule>
  </conditionalFormatting>
  <conditionalFormatting sqref="Q8">
    <cfRule type="expression" dxfId="2210" priority="11">
      <formula>Q8&gt;0</formula>
    </cfRule>
    <cfRule type="expression" dxfId="2209" priority="12">
      <formula>Q8&lt;0</formula>
    </cfRule>
  </conditionalFormatting>
  <conditionalFormatting sqref="F25:F38">
    <cfRule type="expression" dxfId="2208" priority="9">
      <formula>F25&gt;0</formula>
    </cfRule>
    <cfRule type="expression" dxfId="2207" priority="10">
      <formula>F25&lt;0</formula>
    </cfRule>
  </conditionalFormatting>
  <conditionalFormatting sqref="H25:H38">
    <cfRule type="expression" dxfId="2206" priority="7">
      <formula>H25&gt;0</formula>
    </cfRule>
    <cfRule type="expression" dxfId="2205" priority="8">
      <formula>H25&lt;0</formula>
    </cfRule>
  </conditionalFormatting>
  <conditionalFormatting sqref="M55">
    <cfRule type="expression" dxfId="2204" priority="3">
      <formula>M55&gt;0</formula>
    </cfRule>
    <cfRule type="expression" dxfId="2203" priority="4">
      <formula>M55&lt;0</formula>
    </cfRule>
  </conditionalFormatting>
  <conditionalFormatting sqref="Q10">
    <cfRule type="expression" dxfId="2202" priority="1">
      <formula>Q10&gt;0</formula>
    </cfRule>
    <cfRule type="expression" dxfId="220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00" priority="27">
      <formula>F27&gt;0</formula>
    </cfRule>
    <cfRule type="expression" dxfId="219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8" priority="15">
      <formula>Q8&gt;0</formula>
    </cfRule>
    <cfRule type="expression" dxfId="2197" priority="16">
      <formula>Q8&lt;0</formula>
    </cfRule>
  </conditionalFormatting>
  <conditionalFormatting sqref="Q7">
    <cfRule type="expression" dxfId="2196" priority="17">
      <formula>Q7&gt;0</formula>
    </cfRule>
    <cfRule type="expression" dxfId="2195" priority="18">
      <formula>Q7&lt;0</formula>
    </cfRule>
  </conditionalFormatting>
  <conditionalFormatting sqref="F37:F38">
    <cfRule type="expression" dxfId="2194" priority="13">
      <formula>F37&gt;0</formula>
    </cfRule>
    <cfRule type="expression" dxfId="2193" priority="14">
      <formula>F37&lt;0</formula>
    </cfRule>
  </conditionalFormatting>
  <conditionalFormatting sqref="H37:H38">
    <cfRule type="expression" dxfId="2192" priority="11">
      <formula>H37&gt;0</formula>
    </cfRule>
    <cfRule type="expression" dxfId="2191" priority="12">
      <formula>H37&lt;0</formula>
    </cfRule>
  </conditionalFormatting>
  <conditionalFormatting sqref="F23:F26 H23:H26">
    <cfRule type="expression" dxfId="2190" priority="9">
      <formula>F23&gt;0</formula>
    </cfRule>
    <cfRule type="expression" dxfId="2189" priority="10">
      <formula>F23&lt;0</formula>
    </cfRule>
  </conditionalFormatting>
  <conditionalFormatting sqref="Q10">
    <cfRule type="expression" dxfId="2188" priority="3">
      <formula>Q10&gt;0</formula>
    </cfRule>
    <cfRule type="expression" dxfId="2187" priority="4">
      <formula>Q10&lt;0</formula>
    </cfRule>
  </conditionalFormatting>
  <conditionalFormatting sqref="F22 H22">
    <cfRule type="expression" dxfId="2186" priority="1">
      <formula>F22&gt;0</formula>
    </cfRule>
    <cfRule type="expression" dxfId="2185" priority="2">
      <formula>F22&lt;0</formula>
    </cfRule>
  </conditionalFormatting>
  <conditionalFormatting sqref="M41">
    <cfRule type="expression" dxfId="2184" priority="5">
      <formula>M41&gt;0</formula>
    </cfRule>
    <cfRule type="expression" dxfId="218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2" priority="29">
      <formula>F25&gt;0</formula>
    </cfRule>
    <cfRule type="expression" dxfId="2181" priority="30">
      <formula>F25&lt;0</formula>
    </cfRule>
  </conditionalFormatting>
  <conditionalFormatting sqref="Q7">
    <cfRule type="expression" dxfId="2180" priority="27">
      <formula>Q7&gt;0</formula>
    </cfRule>
    <cfRule type="expression" dxfId="2179" priority="28">
      <formula>Q7&lt;0</formula>
    </cfRule>
  </conditionalFormatting>
  <conditionalFormatting sqref="Q8">
    <cfRule type="expression" dxfId="2178" priority="25">
      <formula>Q8&gt;0</formula>
    </cfRule>
    <cfRule type="expression" dxfId="2177" priority="26">
      <formula>Q8&lt;0</formula>
    </cfRule>
  </conditionalFormatting>
  <conditionalFormatting sqref="Q10">
    <cfRule type="expression" dxfId="2176" priority="13">
      <formula>Q10&gt;0</formula>
    </cfRule>
    <cfRule type="expression" dxfId="2175" priority="14">
      <formula>Q10&lt;0</formula>
    </cfRule>
  </conditionalFormatting>
  <conditionalFormatting sqref="M46">
    <cfRule type="expression" dxfId="2174" priority="11">
      <formula>M46&gt;0</formula>
    </cfRule>
    <cfRule type="expression" dxfId="2173" priority="12">
      <formula>M46&lt;0</formula>
    </cfRule>
  </conditionalFormatting>
  <conditionalFormatting sqref="F80:F88 H80:H88">
    <cfRule type="expression" dxfId="2172" priority="9">
      <formula>F80&gt;0</formula>
    </cfRule>
    <cfRule type="expression" dxfId="2171" priority="10">
      <formula>F80&lt;0</formula>
    </cfRule>
  </conditionalFormatting>
  <conditionalFormatting sqref="F75:F79">
    <cfRule type="expression" dxfId="2170" priority="7">
      <formula>F75&gt;0</formula>
    </cfRule>
    <cfRule type="expression" dxfId="2169" priority="8">
      <formula>F75&lt;0</formula>
    </cfRule>
  </conditionalFormatting>
  <conditionalFormatting sqref="H75:H79">
    <cfRule type="expression" dxfId="2168" priority="5">
      <formula>H75&gt;0</formula>
    </cfRule>
    <cfRule type="expression" dxfId="2167" priority="6">
      <formula>H75&lt;0</formula>
    </cfRule>
  </conditionalFormatting>
  <conditionalFormatting sqref="F71:F74">
    <cfRule type="expression" dxfId="2166" priority="3">
      <formula>F71&gt;0</formula>
    </cfRule>
    <cfRule type="expression" dxfId="2165" priority="4">
      <formula>F71&lt;0</formula>
    </cfRule>
  </conditionalFormatting>
  <conditionalFormatting sqref="H71:H74">
    <cfRule type="expression" dxfId="2164" priority="1">
      <formula>H71&gt;0</formula>
    </cfRule>
    <cfRule type="expression" dxfId="216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2" priority="21">
      <formula>F47&gt;0</formula>
    </cfRule>
    <cfRule type="expression" dxfId="2161" priority="22">
      <formula>F47&lt;0</formula>
    </cfRule>
  </conditionalFormatting>
  <conditionalFormatting sqref="Q7">
    <cfRule type="expression" dxfId="2160" priority="19">
      <formula>Q7&gt;0</formula>
    </cfRule>
    <cfRule type="expression" dxfId="2159" priority="20">
      <formula>Q7&lt;0</formula>
    </cfRule>
  </conditionalFormatting>
  <conditionalFormatting sqref="Q8">
    <cfRule type="expression" dxfId="2158" priority="17">
      <formula>Q8&gt;0</formula>
    </cfRule>
    <cfRule type="expression" dxfId="2157" priority="18">
      <formula>Q8&lt;0</formula>
    </cfRule>
  </conditionalFormatting>
  <conditionalFormatting sqref="F25:F46">
    <cfRule type="expression" dxfId="2156" priority="15">
      <formula>F25&gt;0</formula>
    </cfRule>
    <cfRule type="expression" dxfId="2155" priority="16">
      <formula>F25&lt;0</formula>
    </cfRule>
  </conditionalFormatting>
  <conditionalFormatting sqref="H25:H46">
    <cfRule type="expression" dxfId="2154" priority="13">
      <formula>H25&gt;0</formula>
    </cfRule>
    <cfRule type="expression" dxfId="2153" priority="14">
      <formula>H25&lt;0</formula>
    </cfRule>
  </conditionalFormatting>
  <conditionalFormatting sqref="F89:F110">
    <cfRule type="expression" dxfId="2152" priority="11">
      <formula>F89&gt;0</formula>
    </cfRule>
    <cfRule type="expression" dxfId="2151" priority="12">
      <formula>F89&lt;0</formula>
    </cfRule>
  </conditionalFormatting>
  <conditionalFormatting sqref="H89:H110">
    <cfRule type="expression" dxfId="2150" priority="9">
      <formula>H89&gt;0</formula>
    </cfRule>
    <cfRule type="expression" dxfId="2149" priority="10">
      <formula>H89&lt;0</formula>
    </cfRule>
  </conditionalFormatting>
  <conditionalFormatting sqref="Q10">
    <cfRule type="expression" dxfId="2148" priority="7">
      <formula>Q10&gt;0</formula>
    </cfRule>
    <cfRule type="expression" dxfId="2147" priority="8">
      <formula>Q10&lt;0</formula>
    </cfRule>
  </conditionalFormatting>
  <conditionalFormatting sqref="J25:J38">
    <cfRule type="expression" dxfId="2146" priority="5">
      <formula>J25&gt;0</formula>
    </cfRule>
    <cfRule type="expression" dxfId="2145" priority="6">
      <formula>J25&lt;0</formula>
    </cfRule>
  </conditionalFormatting>
  <conditionalFormatting sqref="K25:K38">
    <cfRule type="expression" dxfId="2144" priority="3">
      <formula>K25&gt;0</formula>
    </cfRule>
    <cfRule type="expression" dxfId="2143" priority="4">
      <formula>K25&lt;0</formula>
    </cfRule>
  </conditionalFormatting>
  <conditionalFormatting sqref="L25:L38">
    <cfRule type="expression" dxfId="2142" priority="1">
      <formula>L25&gt;0</formula>
    </cfRule>
    <cfRule type="expression" dxfId="21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40" priority="23">
      <formula>F34&gt;0</formula>
    </cfRule>
    <cfRule type="expression" dxfId="2139" priority="24">
      <formula>F34&lt;0</formula>
    </cfRule>
  </conditionalFormatting>
  <conditionalFormatting sqref="Q7">
    <cfRule type="expression" dxfId="2138" priority="21">
      <formula>Q7&gt;0</formula>
    </cfRule>
    <cfRule type="expression" dxfId="2137" priority="22">
      <formula>Q7&lt;0</formula>
    </cfRule>
  </conditionalFormatting>
  <conditionalFormatting sqref="Q8">
    <cfRule type="expression" dxfId="2136" priority="19">
      <formula>Q8&gt;0</formula>
    </cfRule>
    <cfRule type="expression" dxfId="2135" priority="20">
      <formula>Q8&lt;0</formula>
    </cfRule>
  </conditionalFormatting>
  <conditionalFormatting sqref="F25:F33">
    <cfRule type="expression" dxfId="2134" priority="17">
      <formula>F25&gt;0</formula>
    </cfRule>
    <cfRule type="expression" dxfId="2133" priority="18">
      <formula>F25&lt;0</formula>
    </cfRule>
  </conditionalFormatting>
  <conditionalFormatting sqref="H25:H33">
    <cfRule type="expression" dxfId="2132" priority="15">
      <formula>H25&gt;0</formula>
    </cfRule>
    <cfRule type="expression" dxfId="2131" priority="16">
      <formula>H25&lt;0</formula>
    </cfRule>
  </conditionalFormatting>
  <conditionalFormatting sqref="M46">
    <cfRule type="expression" dxfId="2130" priority="13">
      <formula>M46&gt;0</formula>
    </cfRule>
    <cfRule type="expression" dxfId="2129" priority="14">
      <formula>M46&lt;0</formula>
    </cfRule>
  </conditionalFormatting>
  <conditionalFormatting sqref="F79:F87 H79:H87">
    <cfRule type="expression" dxfId="2128" priority="11">
      <formula>F79&gt;0</formula>
    </cfRule>
    <cfRule type="expression" dxfId="2127" priority="12">
      <formula>F79&lt;0</formula>
    </cfRule>
  </conditionalFormatting>
  <conditionalFormatting sqref="F70:F78">
    <cfRule type="expression" dxfId="2126" priority="9">
      <formula>F70&gt;0</formula>
    </cfRule>
    <cfRule type="expression" dxfId="2125" priority="10">
      <formula>F70&lt;0</formula>
    </cfRule>
  </conditionalFormatting>
  <conditionalFormatting sqref="H70:H78">
    <cfRule type="expression" dxfId="2124" priority="7">
      <formula>H70&gt;0</formula>
    </cfRule>
    <cfRule type="expression" dxfId="2123" priority="8">
      <formula>H70&lt;0</formula>
    </cfRule>
  </conditionalFormatting>
  <conditionalFormatting sqref="J27:K27 J30:K30 J33:K33 J36:K36 J39:K39 J42:K42">
    <cfRule type="expression" dxfId="2122" priority="5">
      <formula>J27&gt;0</formula>
    </cfRule>
    <cfRule type="expression" dxfId="2121" priority="6">
      <formula>J27&lt;0</formula>
    </cfRule>
  </conditionalFormatting>
  <conditionalFormatting sqref="J28:K29 J31:K32 J34:K35 J37:K38 J40:K41">
    <cfRule type="expression" dxfId="2120" priority="3">
      <formula>J28&gt;0</formula>
    </cfRule>
    <cfRule type="expression" dxfId="2119" priority="4">
      <formula>J28&lt;0</formula>
    </cfRule>
  </conditionalFormatting>
  <conditionalFormatting sqref="L27:L42">
    <cfRule type="expression" dxfId="2118" priority="1">
      <formula>L27&gt;0</formula>
    </cfRule>
    <cfRule type="expression" dxfId="211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16" priority="9">
      <formula>F57&gt;0</formula>
    </cfRule>
    <cfRule type="expression" dxfId="2115" priority="10">
      <formula>F57&lt;0</formula>
    </cfRule>
  </conditionalFormatting>
  <conditionalFormatting sqref="Q7">
    <cfRule type="expression" dxfId="2114" priority="7">
      <formula>Q7&gt;0</formula>
    </cfRule>
    <cfRule type="expression" dxfId="2113" priority="8">
      <formula>Q7&lt;0</formula>
    </cfRule>
  </conditionalFormatting>
  <conditionalFormatting sqref="Q8">
    <cfRule type="expression" dxfId="2112" priority="5">
      <formula>Q8&gt;0</formula>
    </cfRule>
    <cfRule type="expression" dxfId="2111" priority="6">
      <formula>Q8&lt;0</formula>
    </cfRule>
  </conditionalFormatting>
  <conditionalFormatting sqref="F25:F56">
    <cfRule type="expression" dxfId="2110" priority="3">
      <formula>F25&gt;0</formula>
    </cfRule>
    <cfRule type="expression" dxfId="2109" priority="4">
      <formula>F25&lt;0</formula>
    </cfRule>
  </conditionalFormatting>
  <conditionalFormatting sqref="H25:H56">
    <cfRule type="expression" dxfId="2108" priority="1">
      <formula>H25&gt;0</formula>
    </cfRule>
    <cfRule type="expression" dxfId="210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06" priority="15">
      <formula>F57&gt;0</formula>
    </cfRule>
    <cfRule type="expression" dxfId="2105" priority="16">
      <formula>F57&lt;0</formula>
    </cfRule>
  </conditionalFormatting>
  <conditionalFormatting sqref="Q7">
    <cfRule type="expression" dxfId="2104" priority="13">
      <formula>Q7&gt;0</formula>
    </cfRule>
    <cfRule type="expression" dxfId="2103" priority="14">
      <formula>Q7&lt;0</formula>
    </cfRule>
  </conditionalFormatting>
  <conditionalFormatting sqref="Q8">
    <cfRule type="expression" dxfId="2102" priority="11">
      <formula>Q8&gt;0</formula>
    </cfRule>
    <cfRule type="expression" dxfId="2101" priority="12">
      <formula>Q8&lt;0</formula>
    </cfRule>
  </conditionalFormatting>
  <conditionalFormatting sqref="F25:F56">
    <cfRule type="expression" dxfId="2100" priority="9">
      <formula>F25&gt;0</formula>
    </cfRule>
    <cfRule type="expression" dxfId="2099" priority="10">
      <formula>F25&lt;0</formula>
    </cfRule>
  </conditionalFormatting>
  <conditionalFormatting sqref="H25:H56">
    <cfRule type="expression" dxfId="2098" priority="7">
      <formula>H25&gt;0</formula>
    </cfRule>
    <cfRule type="expression" dxfId="2097" priority="8">
      <formula>H25&lt;0</formula>
    </cfRule>
  </conditionalFormatting>
  <conditionalFormatting sqref="M58">
    <cfRule type="expression" dxfId="2096" priority="5">
      <formula>M58&gt;0</formula>
    </cfRule>
    <cfRule type="expression" dxfId="2095" priority="6">
      <formula>M58&lt;0</formula>
    </cfRule>
  </conditionalFormatting>
  <conditionalFormatting sqref="F84:F115">
    <cfRule type="expression" dxfId="2094" priority="3">
      <formula>F84&gt;0</formula>
    </cfRule>
    <cfRule type="expression" dxfId="2093" priority="4">
      <formula>F84&lt;0</formula>
    </cfRule>
  </conditionalFormatting>
  <conditionalFormatting sqref="H84:H115">
    <cfRule type="expression" dxfId="2092" priority="1">
      <formula>H84&gt;0</formula>
    </cfRule>
    <cfRule type="expression" dxfId="209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0" priority="21">
      <formula>F47&gt;0</formula>
    </cfRule>
    <cfRule type="expression" dxfId="2089" priority="22">
      <formula>F47&lt;0</formula>
    </cfRule>
  </conditionalFormatting>
  <conditionalFormatting sqref="Q7">
    <cfRule type="expression" dxfId="2088" priority="19">
      <formula>Q7&gt;0</formula>
    </cfRule>
    <cfRule type="expression" dxfId="2087" priority="20">
      <formula>Q7&lt;0</formula>
    </cfRule>
  </conditionalFormatting>
  <conditionalFormatting sqref="Q8">
    <cfRule type="expression" dxfId="2086" priority="17">
      <formula>Q8&gt;0</formula>
    </cfRule>
    <cfRule type="expression" dxfId="2085" priority="18">
      <formula>Q8&lt;0</formula>
    </cfRule>
  </conditionalFormatting>
  <conditionalFormatting sqref="F25:F46">
    <cfRule type="expression" dxfId="2084" priority="15">
      <formula>F25&gt;0</formula>
    </cfRule>
    <cfRule type="expression" dxfId="2083" priority="16">
      <formula>F25&lt;0</formula>
    </cfRule>
  </conditionalFormatting>
  <conditionalFormatting sqref="H25:H46">
    <cfRule type="expression" dxfId="2082" priority="13">
      <formula>H25&gt;0</formula>
    </cfRule>
    <cfRule type="expression" dxfId="2081" priority="14">
      <formula>H25&lt;0</formula>
    </cfRule>
  </conditionalFormatting>
  <conditionalFormatting sqref="F89:F110">
    <cfRule type="expression" dxfId="2080" priority="11">
      <formula>F89&gt;0</formula>
    </cfRule>
    <cfRule type="expression" dxfId="2079" priority="12">
      <formula>F89&lt;0</formula>
    </cfRule>
  </conditionalFormatting>
  <conditionalFormatting sqref="H89:H110">
    <cfRule type="expression" dxfId="2078" priority="9">
      <formula>H89&gt;0</formula>
    </cfRule>
    <cfRule type="expression" dxfId="2077" priority="10">
      <formula>H89&lt;0</formula>
    </cfRule>
  </conditionalFormatting>
  <conditionalFormatting sqref="Q10">
    <cfRule type="expression" dxfId="2076" priority="7">
      <formula>Q10&gt;0</formula>
    </cfRule>
    <cfRule type="expression" dxfId="2075" priority="8">
      <formula>Q10&lt;0</formula>
    </cfRule>
  </conditionalFormatting>
  <conditionalFormatting sqref="J25:J38">
    <cfRule type="expression" dxfId="2074" priority="5">
      <formula>J25&gt;0</formula>
    </cfRule>
    <cfRule type="expression" dxfId="2073" priority="6">
      <formula>J25&lt;0</formula>
    </cfRule>
  </conditionalFormatting>
  <conditionalFormatting sqref="K25:K38">
    <cfRule type="expression" dxfId="2072" priority="3">
      <formula>K25&gt;0</formula>
    </cfRule>
    <cfRule type="expression" dxfId="2071" priority="4">
      <formula>K25&lt;0</formula>
    </cfRule>
  </conditionalFormatting>
  <conditionalFormatting sqref="L25:L38">
    <cfRule type="expression" dxfId="2070" priority="1">
      <formula>L25&gt;0</formula>
    </cfRule>
    <cfRule type="expression" dxfId="206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1700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3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6.1518647058823088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21.47</v>
      </c>
      <c r="R4" s="475">
        <v>5.1999999999999998E-3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36499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10458.169999999925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40656.401000001701</v>
      </c>
      <c r="R7">
        <v>700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26040.830000000075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2.489998728267016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9.3153237074988359E-3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34.079365079365076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26.193399999999997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25.978699999999996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25.763999999999999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25.549299999999999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25.334599999999998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25.119899999999998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24.905199999999997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24.690499999999997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24.475799999999996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24.261099999999995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24.046400000000002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23.831700000000001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23.617000000000001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23.4023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23.1876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22.972899999999999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22.758199999999999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22.543499999999998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22.328800000000001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22.114100000000001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21.8994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21.684699999999999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21.47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21.255299999999998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21.040599999999998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20.825899999999997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20.611199999999997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20.3965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20.181799999999999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19.967099999999999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19.752400000000002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19.537700000000001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19.323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19.1083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18.893599999999999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18.678899999999999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18.464199999999998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18.249499999999998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22600</v>
      </c>
      <c r="I90" s="79"/>
      <c r="J90" s="18"/>
      <c r="K90" s="18">
        <f>SUM(K2:K89)</f>
        <v>369239.13000000006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22600</v>
      </c>
      <c r="D91" s="343"/>
      <c r="E91" s="343"/>
      <c r="F91" s="344">
        <f>SumByColor($A$91, F2:F89)</f>
        <v>348445</v>
      </c>
      <c r="G91" s="343"/>
      <c r="H91" s="343">
        <f>SumByColor($A$91, H2:H89)</f>
        <v>22600</v>
      </c>
      <c r="I91" s="343"/>
      <c r="J91" s="344"/>
      <c r="K91" s="344">
        <f>SumByColor($A$91, K2:K89)</f>
        <v>369246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" si="135">C225*(E225-D225)</f>
        <v>26040.769999999997</v>
      </c>
      <c r="G225" s="39">
        <f t="shared" ref="G225" si="136">D225*C225</f>
        <v>10458.230000000001</v>
      </c>
      <c r="H225" s="222">
        <f t="shared" ref="H225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1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1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8" priority="141">
      <formula>F103&gt;0</formula>
    </cfRule>
    <cfRule type="expression" dxfId="2067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6" priority="134">
      <formula>F239&gt;0</formula>
    </cfRule>
    <cfRule type="expression" dxfId="2065" priority="135">
      <formula>F239&lt;0</formula>
    </cfRule>
  </conditionalFormatting>
  <conditionalFormatting sqref="H239:H245">
    <cfRule type="expression" dxfId="2064" priority="130">
      <formula>H239&gt;0</formula>
    </cfRule>
    <cfRule type="expression" dxfId="2063" priority="131">
      <formula>H239&lt;0</formula>
    </cfRule>
  </conditionalFormatting>
  <conditionalFormatting sqref="Q8">
    <cfRule type="expression" dxfId="2062" priority="116">
      <formula>Q8&gt;0</formula>
    </cfRule>
    <cfRule type="expression" dxfId="2061" priority="117">
      <formula>Q8&lt;0</formula>
    </cfRule>
  </conditionalFormatting>
  <conditionalFormatting sqref="Q7">
    <cfRule type="expression" dxfId="2060" priority="118">
      <formula>Q7&gt;0</formula>
    </cfRule>
    <cfRule type="expression" dxfId="2059" priority="119">
      <formula>Q7&lt;0</formula>
    </cfRule>
  </conditionalFormatting>
  <conditionalFormatting sqref="F347:F353">
    <cfRule type="expression" dxfId="2058" priority="90">
      <formula>F347&gt;0</formula>
    </cfRule>
    <cfRule type="expression" dxfId="2057" priority="91">
      <formula>F347&lt;0</formula>
    </cfRule>
  </conditionalFormatting>
  <conditionalFormatting sqref="F272:F290 H272:H290">
    <cfRule type="expression" dxfId="2056" priority="112">
      <formula>F272&gt;0</formula>
    </cfRule>
    <cfRule type="expression" dxfId="2055" priority="113">
      <formula>F272&lt;0</formula>
    </cfRule>
  </conditionalFormatting>
  <conditionalFormatting sqref="F265:F271">
    <cfRule type="expression" dxfId="2054" priority="110">
      <formula>F265&gt;0</formula>
    </cfRule>
    <cfRule type="expression" dxfId="2053" priority="111">
      <formula>F265&lt;0</formula>
    </cfRule>
  </conditionalFormatting>
  <conditionalFormatting sqref="H265:H271">
    <cfRule type="expression" dxfId="2052" priority="108">
      <formula>H265&gt;0</formula>
    </cfRule>
    <cfRule type="expression" dxfId="2051" priority="109">
      <formula>H265&lt;0</formula>
    </cfRule>
  </conditionalFormatting>
  <conditionalFormatting sqref="F298:F316 H298:H316">
    <cfRule type="expression" dxfId="2050" priority="106">
      <formula>F298&gt;0</formula>
    </cfRule>
    <cfRule type="expression" dxfId="2049" priority="107">
      <formula>F298&lt;0</formula>
    </cfRule>
  </conditionalFormatting>
  <conditionalFormatting sqref="F291:F297">
    <cfRule type="expression" dxfId="2048" priority="104">
      <formula>F291&gt;0</formula>
    </cfRule>
    <cfRule type="expression" dxfId="2047" priority="105">
      <formula>F291&lt;0</formula>
    </cfRule>
  </conditionalFormatting>
  <conditionalFormatting sqref="H291:H297">
    <cfRule type="expression" dxfId="2046" priority="102">
      <formula>H291&gt;0</formula>
    </cfRule>
    <cfRule type="expression" dxfId="2045" priority="103">
      <formula>H291&lt;0</formula>
    </cfRule>
  </conditionalFormatting>
  <conditionalFormatting sqref="F324:F341 H324:H341">
    <cfRule type="expression" dxfId="2044" priority="100">
      <formula>F324&gt;0</formula>
    </cfRule>
    <cfRule type="expression" dxfId="2043" priority="101">
      <formula>F324&lt;0</formula>
    </cfRule>
  </conditionalFormatting>
  <conditionalFormatting sqref="F317:F323">
    <cfRule type="expression" dxfId="2042" priority="98">
      <formula>F317&gt;0</formula>
    </cfRule>
    <cfRule type="expression" dxfId="2041" priority="99">
      <formula>F317&lt;0</formula>
    </cfRule>
  </conditionalFormatting>
  <conditionalFormatting sqref="H317:H323">
    <cfRule type="expression" dxfId="2040" priority="96">
      <formula>H317&gt;0</formula>
    </cfRule>
    <cfRule type="expression" dxfId="2039" priority="97">
      <formula>H317&lt;0</formula>
    </cfRule>
  </conditionalFormatting>
  <conditionalFormatting sqref="F342:F346 H342:H346">
    <cfRule type="expression" dxfId="2038" priority="94">
      <formula>F342&gt;0</formula>
    </cfRule>
    <cfRule type="expression" dxfId="2037" priority="95">
      <formula>F342&lt;0</formula>
    </cfRule>
  </conditionalFormatting>
  <conditionalFormatting sqref="F354:F369 H354:H369">
    <cfRule type="expression" dxfId="2036" priority="92">
      <formula>F354&gt;0</formula>
    </cfRule>
    <cfRule type="expression" dxfId="2035" priority="93">
      <formula>F354&lt;0</formula>
    </cfRule>
  </conditionalFormatting>
  <conditionalFormatting sqref="H347:H353">
    <cfRule type="expression" dxfId="2034" priority="88">
      <formula>H347&gt;0</formula>
    </cfRule>
    <cfRule type="expression" dxfId="2033" priority="89">
      <formula>H347&lt;0</formula>
    </cfRule>
  </conditionalFormatting>
  <conditionalFormatting sqref="F370 H370">
    <cfRule type="expression" dxfId="2032" priority="86">
      <formula>F370&gt;0</formula>
    </cfRule>
    <cfRule type="expression" dxfId="2031" priority="87">
      <formula>F370&lt;0</formula>
    </cfRule>
  </conditionalFormatting>
  <conditionalFormatting sqref="F371:F375 H371:H375">
    <cfRule type="expression" dxfId="2030" priority="84">
      <formula>F371&gt;0</formula>
    </cfRule>
    <cfRule type="expression" dxfId="2029" priority="85">
      <formula>F371&lt;0</formula>
    </cfRule>
  </conditionalFormatting>
  <conditionalFormatting sqref="F383:F398 H383:H398">
    <cfRule type="expression" dxfId="2028" priority="82">
      <formula>F383&gt;0</formula>
    </cfRule>
    <cfRule type="expression" dxfId="2027" priority="83">
      <formula>F383&lt;0</formula>
    </cfRule>
  </conditionalFormatting>
  <conditionalFormatting sqref="F376:F382">
    <cfRule type="expression" dxfId="2026" priority="80">
      <formula>F376&gt;0</formula>
    </cfRule>
    <cfRule type="expression" dxfId="2025" priority="81">
      <formula>F376&lt;0</formula>
    </cfRule>
  </conditionalFormatting>
  <conditionalFormatting sqref="H376:H382">
    <cfRule type="expression" dxfId="2024" priority="78">
      <formula>H376&gt;0</formula>
    </cfRule>
    <cfRule type="expression" dxfId="2023" priority="79">
      <formula>H376&lt;0</formula>
    </cfRule>
  </conditionalFormatting>
  <conditionalFormatting sqref="F400:F405 H400:H405">
    <cfRule type="expression" dxfId="2022" priority="76">
      <formula>F400&gt;0</formula>
    </cfRule>
    <cfRule type="expression" dxfId="2021" priority="77">
      <formula>F400&lt;0</formula>
    </cfRule>
  </conditionalFormatting>
  <conditionalFormatting sqref="F406 H406">
    <cfRule type="expression" dxfId="2020" priority="74">
      <formula>F406&gt;0</formula>
    </cfRule>
    <cfRule type="expression" dxfId="2019" priority="75">
      <formula>F406&lt;0</formula>
    </cfRule>
  </conditionalFormatting>
  <conditionalFormatting sqref="F407:F411 H407:H411">
    <cfRule type="expression" dxfId="2018" priority="72">
      <formula>F407&gt;0</formula>
    </cfRule>
    <cfRule type="expression" dxfId="2017" priority="73">
      <formula>F407&lt;0</formula>
    </cfRule>
  </conditionalFormatting>
  <conditionalFormatting sqref="F419:F434 H419:H434">
    <cfRule type="expression" dxfId="2016" priority="70">
      <formula>F419&gt;0</formula>
    </cfRule>
    <cfRule type="expression" dxfId="2015" priority="71">
      <formula>F419&lt;0</formula>
    </cfRule>
  </conditionalFormatting>
  <conditionalFormatting sqref="F412:F418">
    <cfRule type="expression" dxfId="2014" priority="68">
      <formula>F412&gt;0</formula>
    </cfRule>
    <cfRule type="expression" dxfId="2013" priority="69">
      <formula>F412&lt;0</formula>
    </cfRule>
  </conditionalFormatting>
  <conditionalFormatting sqref="H412:H418">
    <cfRule type="expression" dxfId="2012" priority="66">
      <formula>H412&gt;0</formula>
    </cfRule>
    <cfRule type="expression" dxfId="2011" priority="67">
      <formula>H412&lt;0</formula>
    </cfRule>
  </conditionalFormatting>
  <conditionalFormatting sqref="F435:F440 H435:H440">
    <cfRule type="expression" dxfId="2010" priority="64">
      <formula>F435&gt;0</formula>
    </cfRule>
    <cfRule type="expression" dxfId="2009" priority="65">
      <formula>F435&lt;0</formula>
    </cfRule>
  </conditionalFormatting>
  <conditionalFormatting sqref="F441 H441">
    <cfRule type="expression" dxfId="2008" priority="62">
      <formula>F441&gt;0</formula>
    </cfRule>
    <cfRule type="expression" dxfId="2007" priority="63">
      <formula>F441&lt;0</formula>
    </cfRule>
  </conditionalFormatting>
  <conditionalFormatting sqref="F442:F446 H442:H446">
    <cfRule type="expression" dxfId="2006" priority="60">
      <formula>F442&gt;0</formula>
    </cfRule>
    <cfRule type="expression" dxfId="2005" priority="61">
      <formula>F442&lt;0</formula>
    </cfRule>
  </conditionalFormatting>
  <conditionalFormatting sqref="F454:F469 H454:H469">
    <cfRule type="expression" dxfId="2004" priority="58">
      <formula>F454&gt;0</formula>
    </cfRule>
    <cfRule type="expression" dxfId="2003" priority="59">
      <formula>F454&lt;0</formula>
    </cfRule>
  </conditionalFormatting>
  <conditionalFormatting sqref="F447:F453">
    <cfRule type="expression" dxfId="2002" priority="56">
      <formula>F447&gt;0</formula>
    </cfRule>
    <cfRule type="expression" dxfId="2001" priority="57">
      <formula>F447&lt;0</formula>
    </cfRule>
  </conditionalFormatting>
  <conditionalFormatting sqref="H447:H453">
    <cfRule type="expression" dxfId="2000" priority="54">
      <formula>H447&gt;0</formula>
    </cfRule>
    <cfRule type="expression" dxfId="1999" priority="55">
      <formula>H447&lt;0</formula>
    </cfRule>
  </conditionalFormatting>
  <conditionalFormatting sqref="M498">
    <cfRule type="expression" dxfId="1998" priority="52">
      <formula>M498&gt;0</formula>
    </cfRule>
    <cfRule type="expression" dxfId="1997" priority="53">
      <formula>M498&lt;0</formula>
    </cfRule>
  </conditionalFormatting>
  <conditionalFormatting sqref="F101:F112">
    <cfRule type="expression" dxfId="1996" priority="48">
      <formula>F101&gt;0</formula>
    </cfRule>
    <cfRule type="expression" dxfId="1995" priority="49">
      <formula>F101&lt;0</formula>
    </cfRule>
  </conditionalFormatting>
  <conditionalFormatting sqref="H101:H112">
    <cfRule type="expression" dxfId="1994" priority="46">
      <formula>H101&gt;0</formula>
    </cfRule>
    <cfRule type="expression" dxfId="1993" priority="47">
      <formula>H101&lt;0</formula>
    </cfRule>
  </conditionalFormatting>
  <conditionalFormatting sqref="F95:F100 H95:H100">
    <cfRule type="expression" dxfId="1992" priority="44">
      <formula>F95&gt;0</formula>
    </cfRule>
    <cfRule type="expression" dxfId="1991" priority="45">
      <formula>F95&lt;0</formula>
    </cfRule>
  </conditionalFormatting>
  <conditionalFormatting sqref="J97:K97">
    <cfRule type="expression" dxfId="1990" priority="42">
      <formula>J97&gt;0</formula>
    </cfRule>
    <cfRule type="expression" dxfId="1989" priority="43">
      <formula>J97&lt;0</formula>
    </cfRule>
  </conditionalFormatting>
  <conditionalFormatting sqref="J98:K104">
    <cfRule type="expression" dxfId="1988" priority="40">
      <formula>J98&gt;0</formula>
    </cfRule>
    <cfRule type="expression" dxfId="1987" priority="41">
      <formula>J98&lt;0</formula>
    </cfRule>
  </conditionalFormatting>
  <conditionalFormatting sqref="L97:L179 L186 L188">
    <cfRule type="expression" dxfId="1986" priority="36">
      <formula>L97&gt;0</formula>
    </cfRule>
    <cfRule type="expression" dxfId="1985" priority="37">
      <formula>L97&lt;0</formula>
    </cfRule>
  </conditionalFormatting>
  <conditionalFormatting sqref="Q10">
    <cfRule type="expression" dxfId="1984" priority="34">
      <formula>Q10&gt;0</formula>
    </cfRule>
    <cfRule type="expression" dxfId="1983" priority="35">
      <formula>Q10&lt;0</formula>
    </cfRule>
  </conditionalFormatting>
  <conditionalFormatting sqref="K208:K209 H208:H210 F208:F210">
    <cfRule type="expression" dxfId="1982" priority="31">
      <formula>F208&gt;0</formula>
    </cfRule>
    <cfRule type="expression" dxfId="1981" priority="32">
      <formula>F208&lt;0</formula>
    </cfRule>
  </conditionalFormatting>
  <conditionalFormatting sqref="K204:K206 H204:H206 F204:F206">
    <cfRule type="expression" dxfId="1980" priority="29">
      <formula>F204&gt;0</formula>
    </cfRule>
    <cfRule type="expression" dxfId="1979" priority="30">
      <formula>F204&lt;0</formula>
    </cfRule>
  </conditionalFormatting>
  <conditionalFormatting sqref="K202:K203 H203 F203">
    <cfRule type="expression" dxfId="1978" priority="27">
      <formula>F202&gt;0</formula>
    </cfRule>
    <cfRule type="expression" dxfId="1977" priority="28">
      <formula>F202&lt;0</formula>
    </cfRule>
  </conditionalFormatting>
  <conditionalFormatting sqref="K207 H207 F207">
    <cfRule type="expression" dxfId="1976" priority="25">
      <formula>F207&gt;0</formula>
    </cfRule>
    <cfRule type="expression" dxfId="1975" priority="26">
      <formula>F207&lt;0</formula>
    </cfRule>
  </conditionalFormatting>
  <conditionalFormatting sqref="K215:K216">
    <cfRule type="expression" dxfId="1974" priority="23">
      <formula>K215&gt;0</formula>
    </cfRule>
    <cfRule type="expression" dxfId="1973" priority="24">
      <formula>K215&lt;0</formula>
    </cfRule>
  </conditionalFormatting>
  <conditionalFormatting sqref="K213:K214 H213:H216 F213:F216">
    <cfRule type="expression" dxfId="1972" priority="21">
      <formula>F213&gt;0</formula>
    </cfRule>
    <cfRule type="expression" dxfId="1971" priority="22">
      <formula>F213&lt;0</formula>
    </cfRule>
  </conditionalFormatting>
  <conditionalFormatting sqref="H211:H212 F211:F212 K211:K212">
    <cfRule type="expression" dxfId="1970" priority="19">
      <formula>F211&gt;0</formula>
    </cfRule>
    <cfRule type="expression" dxfId="1969" priority="20">
      <formula>F211&lt;0</formula>
    </cfRule>
  </conditionalFormatting>
  <conditionalFormatting sqref="K233:K234 H233:H234 F233:F234">
    <cfRule type="expression" dxfId="1968" priority="17">
      <formula>F233&gt;0</formula>
    </cfRule>
    <cfRule type="expression" dxfId="1967" priority="18">
      <formula>F233&lt;0</formula>
    </cfRule>
  </conditionalFormatting>
  <conditionalFormatting sqref="K219:K220 H219:H221 F219:F221">
    <cfRule type="expression" dxfId="1966" priority="15">
      <formula>F219&gt;0</formula>
    </cfRule>
    <cfRule type="expression" dxfId="1965" priority="16">
      <formula>F219&lt;0</formula>
    </cfRule>
  </conditionalFormatting>
  <conditionalFormatting sqref="K217:K218 H217:H218 F217:F218">
    <cfRule type="expression" dxfId="1964" priority="13">
      <formula>F217&gt;0</formula>
    </cfRule>
    <cfRule type="expression" dxfId="1963" priority="14">
      <formula>F217&lt;0</formula>
    </cfRule>
  </conditionalFormatting>
  <conditionalFormatting sqref="K231:K232 H231:H232 F231:F232">
    <cfRule type="expression" dxfId="1962" priority="11">
      <formula>F231&gt;0</formula>
    </cfRule>
    <cfRule type="expression" dxfId="1961" priority="12">
      <formula>F231&lt;0</formula>
    </cfRule>
  </conditionalFormatting>
  <conditionalFormatting sqref="K229:K230 H229:H230 F229:F230">
    <cfRule type="expression" dxfId="1960" priority="9">
      <formula>F229&gt;0</formula>
    </cfRule>
    <cfRule type="expression" dxfId="1959" priority="10">
      <formula>F229&lt;0</formula>
    </cfRule>
  </conditionalFormatting>
  <conditionalFormatting sqref="K227:K228 H227:H228 F227:F228">
    <cfRule type="expression" dxfId="1958" priority="7">
      <formula>F227&gt;0</formula>
    </cfRule>
    <cfRule type="expression" dxfId="1957" priority="8">
      <formula>F227&lt;0</formula>
    </cfRule>
  </conditionalFormatting>
  <conditionalFormatting sqref="K225:K226 H226 F226">
    <cfRule type="expression" dxfId="1956" priority="5">
      <formula>F225&gt;0</formula>
    </cfRule>
    <cfRule type="expression" dxfId="1955" priority="6">
      <formula>F225&lt;0</formula>
    </cfRule>
  </conditionalFormatting>
  <conditionalFormatting sqref="K223:K224 H223:H225 F223:F225">
    <cfRule type="expression" dxfId="1954" priority="3">
      <formula>F223&gt;0</formula>
    </cfRule>
    <cfRule type="expression" dxfId="1953" priority="4">
      <formula>F223&lt;0</formula>
    </cfRule>
  </conditionalFormatting>
  <conditionalFormatting sqref="K221:K222 H222 F222">
    <cfRule type="expression" dxfId="1952" priority="1">
      <formula>F221&gt;0</formula>
    </cfRule>
    <cfRule type="expression" dxfId="1951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6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169</v>
      </c>
      <c r="AJ2">
        <f>$Q$2*$Q$4</f>
        <v>4166.97</v>
      </c>
      <c r="AK2">
        <f ca="1">AJ2*EXP(-$X$2 * AI2/365.25)</f>
        <v>4166.97</v>
      </c>
      <c r="AM2" s="2">
        <f>Q10</f>
        <v>0</v>
      </c>
      <c r="AO2">
        <f ca="1" xml:space="preserve"> (SUM(AB:AB) - SUM(AE:AE) - SUM(AH:AH) - SUM(AK:AK))/SUM(AB:AB)</f>
        <v>5.9897916790313928E-2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13.889900000000001</v>
      </c>
      <c r="R4" s="495">
        <v>-6.4000000000000003E-3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4166.97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-504.60999999999967</v>
      </c>
      <c r="R7">
        <v>150</v>
      </c>
      <c r="T7" s="1">
        <v>43117</v>
      </c>
      <c r="U7" t="s">
        <v>896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-504.60999999999967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-0.10801698782852903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3.4557484215149134E-2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14.620947368421055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0" t="s">
        <v>78</v>
      </c>
      <c r="P20" s="850"/>
      <c r="W20" s="134"/>
    </row>
    <row r="21" spans="1:34" ht="15.75" thickTop="1" x14ac:dyDescent="0.25">
      <c r="O21" s="81">
        <v>1.1000000000000001</v>
      </c>
      <c r="P21" s="81">
        <f>O21*$Q$4</f>
        <v>15.278890000000002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15.139991000000002</v>
      </c>
      <c r="W22" s="134"/>
    </row>
    <row r="23" spans="1:34" x14ac:dyDescent="0.25">
      <c r="O23" s="81">
        <v>1.08</v>
      </c>
      <c r="P23" s="81">
        <f t="shared" si="10"/>
        <v>15.001092000000002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14.862193000000001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14.723294000000001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14.584395000000001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14.445496000000002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14.306597000000002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14.167698000000001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14.028799000000001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13.889900000000001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13.751001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13.612102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13.473203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13.334303999999999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13.195405000000001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13.056506000000001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12.917607000000002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12.778708000000002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12.639809000000001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12.500910000000001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0" priority="25">
      <formula>F47&gt;0</formula>
    </cfRule>
    <cfRule type="expression" dxfId="1949" priority="26">
      <formula>F47&lt;0</formula>
    </cfRule>
  </conditionalFormatting>
  <conditionalFormatting sqref="Q7">
    <cfRule type="expression" dxfId="1948" priority="23">
      <formula>Q7&gt;0</formula>
    </cfRule>
    <cfRule type="expression" dxfId="1947" priority="24">
      <formula>Q7&lt;0</formula>
    </cfRule>
  </conditionalFormatting>
  <conditionalFormatting sqref="Q8">
    <cfRule type="expression" dxfId="1946" priority="21">
      <formula>Q8&gt;0</formula>
    </cfRule>
    <cfRule type="expression" dxfId="1945" priority="22">
      <formula>Q8&lt;0</formula>
    </cfRule>
  </conditionalFormatting>
  <conditionalFormatting sqref="F25:F30 F34:F46">
    <cfRule type="expression" dxfId="1944" priority="19">
      <formula>F25&gt;0</formula>
    </cfRule>
    <cfRule type="expression" dxfId="1943" priority="20">
      <formula>F25&lt;0</formula>
    </cfRule>
  </conditionalFormatting>
  <conditionalFormatting sqref="H25:H30 H34:H46">
    <cfRule type="expression" dxfId="1942" priority="17">
      <formula>H25&gt;0</formula>
    </cfRule>
    <cfRule type="expression" dxfId="1941" priority="18">
      <formula>H25&lt;0</formula>
    </cfRule>
  </conditionalFormatting>
  <conditionalFormatting sqref="F89:F110">
    <cfRule type="expression" dxfId="1940" priority="15">
      <formula>F89&gt;0</formula>
    </cfRule>
    <cfRule type="expression" dxfId="1939" priority="16">
      <formula>F89&lt;0</formula>
    </cfRule>
  </conditionalFormatting>
  <conditionalFormatting sqref="H89:H110">
    <cfRule type="expression" dxfId="1938" priority="13">
      <formula>H89&gt;0</formula>
    </cfRule>
    <cfRule type="expression" dxfId="1937" priority="14">
      <formula>H89&lt;0</formula>
    </cfRule>
  </conditionalFormatting>
  <conditionalFormatting sqref="Q10">
    <cfRule type="expression" dxfId="1936" priority="11">
      <formula>Q10&gt;0</formula>
    </cfRule>
    <cfRule type="expression" dxfId="1935" priority="12">
      <formula>Q10&lt;0</formula>
    </cfRule>
  </conditionalFormatting>
  <conditionalFormatting sqref="J25:J38">
    <cfRule type="expression" dxfId="1934" priority="9">
      <formula>J25&gt;0</formula>
    </cfRule>
    <cfRule type="expression" dxfId="1933" priority="10">
      <formula>J25&lt;0</formula>
    </cfRule>
  </conditionalFormatting>
  <conditionalFormatting sqref="K25:K38">
    <cfRule type="expression" dxfId="1932" priority="7">
      <formula>K25&gt;0</formula>
    </cfRule>
    <cfRule type="expression" dxfId="1931" priority="8">
      <formula>K25&lt;0</formula>
    </cfRule>
  </conditionalFormatting>
  <conditionalFormatting sqref="L25:L38">
    <cfRule type="expression" dxfId="1930" priority="5">
      <formula>L25&gt;0</formula>
    </cfRule>
    <cfRule type="expression" dxfId="192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8" priority="3">
      <formula>F31&gt;0</formula>
    </cfRule>
    <cfRule type="expression" dxfId="1927" priority="4">
      <formula>F31&lt;0</formula>
    </cfRule>
  </conditionalFormatting>
  <conditionalFormatting sqref="H31:H33">
    <cfRule type="expression" dxfId="1926" priority="1">
      <formula>H31&gt;0</formula>
    </cfRule>
    <cfRule type="expression" dxfId="192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44.51</v>
      </c>
      <c r="R4" s="495">
        <v>7.4999999999999997E-3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-977.25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-977.25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-9.8919452387580029E-2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17.119230769230768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48.960999999999999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48.515900000000002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48.070799999999998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47.625700000000002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47.180599999999998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46.735500000000002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46.290399999999998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45.845300000000002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45.400199999999998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44.955100000000002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44.51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44.064899999999994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43.619799999999998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43.174699999999994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42.729599999999998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42.284499999999994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41.839399999999998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41.394300000000001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40.949199999999998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40.504100000000001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40.058999999999997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4" priority="31">
      <formula>F47&gt;0</formula>
    </cfRule>
    <cfRule type="expression" dxfId="1923" priority="32">
      <formula>F47&lt;0</formula>
    </cfRule>
  </conditionalFormatting>
  <conditionalFormatting sqref="Q7">
    <cfRule type="expression" dxfId="1922" priority="29">
      <formula>Q7&gt;0</formula>
    </cfRule>
    <cfRule type="expression" dxfId="1921" priority="30">
      <formula>Q7&lt;0</formula>
    </cfRule>
  </conditionalFormatting>
  <conditionalFormatting sqref="Q8">
    <cfRule type="expression" dxfId="1920" priority="27">
      <formula>Q8&gt;0</formula>
    </cfRule>
    <cfRule type="expression" dxfId="1919" priority="28">
      <formula>Q8&lt;0</formula>
    </cfRule>
  </conditionalFormatting>
  <conditionalFormatting sqref="F31:F46">
    <cfRule type="expression" dxfId="1918" priority="25">
      <formula>F31&gt;0</formula>
    </cfRule>
    <cfRule type="expression" dxfId="1917" priority="26">
      <formula>F31&lt;0</formula>
    </cfRule>
  </conditionalFormatting>
  <conditionalFormatting sqref="H31:H46">
    <cfRule type="expression" dxfId="1916" priority="23">
      <formula>H31&gt;0</formula>
    </cfRule>
    <cfRule type="expression" dxfId="1915" priority="24">
      <formula>H31&lt;0</formula>
    </cfRule>
  </conditionalFormatting>
  <conditionalFormatting sqref="Q10">
    <cfRule type="expression" dxfId="1914" priority="21">
      <formula>Q10&gt;0</formula>
    </cfRule>
    <cfRule type="expression" dxfId="1913" priority="22">
      <formula>Q10&lt;0</formula>
    </cfRule>
  </conditionalFormatting>
  <conditionalFormatting sqref="J25:J38">
    <cfRule type="expression" dxfId="1912" priority="19">
      <formula>J25&gt;0</formula>
    </cfRule>
    <cfRule type="expression" dxfId="1911" priority="20">
      <formula>J25&lt;0</formula>
    </cfRule>
  </conditionalFormatting>
  <conditionalFormatting sqref="K35:K38">
    <cfRule type="expression" dxfId="1910" priority="17">
      <formula>K35&gt;0</formula>
    </cfRule>
    <cfRule type="expression" dxfId="1909" priority="18">
      <formula>K35&lt;0</formula>
    </cfRule>
  </conditionalFormatting>
  <conditionalFormatting sqref="L25:L38">
    <cfRule type="expression" dxfId="1908" priority="15">
      <formula>L25&gt;0</formula>
    </cfRule>
    <cfRule type="expression" dxfId="1907" priority="16">
      <formula>L25&lt;0</formula>
    </cfRule>
  </conditionalFormatting>
  <conditionalFormatting sqref="F89:F110">
    <cfRule type="expression" dxfId="1906" priority="13">
      <formula>F89&gt;0</formula>
    </cfRule>
    <cfRule type="expression" dxfId="1905" priority="14">
      <formula>F89&lt;0</formula>
    </cfRule>
  </conditionalFormatting>
  <conditionalFormatting sqref="H89:H110">
    <cfRule type="expression" dxfId="1904" priority="11">
      <formula>H89&gt;0</formula>
    </cfRule>
    <cfRule type="expression" dxfId="1903" priority="12">
      <formula>H89&lt;0</formula>
    </cfRule>
  </conditionalFormatting>
  <conditionalFormatting sqref="J89:J102">
    <cfRule type="expression" dxfId="1902" priority="9">
      <formula>J89&gt;0</formula>
    </cfRule>
    <cfRule type="expression" dxfId="1901" priority="10">
      <formula>J89&lt;0</formula>
    </cfRule>
  </conditionalFormatting>
  <conditionalFormatting sqref="K89:K102">
    <cfRule type="expression" dxfId="1900" priority="7">
      <formula>K89&gt;0</formula>
    </cfRule>
    <cfRule type="expression" dxfId="1899" priority="8">
      <formula>K89&lt;0</formula>
    </cfRule>
  </conditionalFormatting>
  <conditionalFormatting sqref="L89:L102">
    <cfRule type="expression" dxfId="1898" priority="5">
      <formula>L89&gt;0</formula>
    </cfRule>
    <cfRule type="expression" dxfId="1897" priority="6">
      <formula>L89&lt;0</formula>
    </cfRule>
  </conditionalFormatting>
  <conditionalFormatting sqref="F25:F30">
    <cfRule type="expression" dxfId="1896" priority="3">
      <formula>F25&gt;0</formula>
    </cfRule>
    <cfRule type="expression" dxfId="1895" priority="4">
      <formula>F25&lt;0</formula>
    </cfRule>
  </conditionalFormatting>
  <conditionalFormatting sqref="H25:H30">
    <cfRule type="expression" dxfId="1894" priority="1">
      <formula>H25&gt;0</formula>
    </cfRule>
    <cfRule type="expression" dxfId="18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51.19</v>
      </c>
      <c r="R4" s="495">
        <v>-3.0999999999999999E-3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5119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275.13000000000011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275.13000000000011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5.6799625093159008E-2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2.9302598163703848E-2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21" ht="15.75" thickTop="1" x14ac:dyDescent="0.25">
      <c r="O17" s="81">
        <v>1.1000000000000001</v>
      </c>
      <c r="P17" s="81">
        <f>O17*$Q$4</f>
        <v>56.309000000000005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55.7971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55.285200000000003</v>
      </c>
    </row>
    <row r="20" spans="1:21" x14ac:dyDescent="0.25">
      <c r="O20" s="81">
        <v>1.07</v>
      </c>
      <c r="P20" s="81">
        <f t="shared" si="2"/>
        <v>54.773299999999999</v>
      </c>
    </row>
    <row r="21" spans="1:21" x14ac:dyDescent="0.25">
      <c r="O21" s="81">
        <v>1.06</v>
      </c>
      <c r="P21" s="81">
        <f t="shared" si="2"/>
        <v>54.261400000000002</v>
      </c>
    </row>
    <row r="22" spans="1:21" x14ac:dyDescent="0.25">
      <c r="O22" s="81">
        <v>1.05</v>
      </c>
      <c r="P22" s="81">
        <f t="shared" si="2"/>
        <v>53.749499999999998</v>
      </c>
    </row>
    <row r="23" spans="1:21" x14ac:dyDescent="0.25">
      <c r="O23" s="81">
        <v>1.04</v>
      </c>
      <c r="P23" s="81">
        <f t="shared" si="2"/>
        <v>53.2376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52.725699999999996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52.213799999999999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51.701899999999995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51.19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50.678100000000001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50.166199999999996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49.654299999999999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49.142399999999995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48.630499999999998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48.118599999999994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47.606700000000004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47.094799999999999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46.582900000000002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46.070999999999998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2" priority="35">
      <formula>F47&gt;0</formula>
    </cfRule>
    <cfRule type="expression" dxfId="1891" priority="36">
      <formula>F47&lt;0</formula>
    </cfRule>
  </conditionalFormatting>
  <conditionalFormatting sqref="Q7">
    <cfRule type="expression" dxfId="1890" priority="33">
      <formula>Q7&gt;0</formula>
    </cfRule>
    <cfRule type="expression" dxfId="1889" priority="34">
      <formula>Q7&lt;0</formula>
    </cfRule>
  </conditionalFormatting>
  <conditionalFormatting sqref="Q8">
    <cfRule type="expression" dxfId="1888" priority="31">
      <formula>Q8&gt;0</formula>
    </cfRule>
    <cfRule type="expression" dxfId="1887" priority="32">
      <formula>Q8&lt;0</formula>
    </cfRule>
  </conditionalFormatting>
  <conditionalFormatting sqref="F30:F46">
    <cfRule type="expression" dxfId="1886" priority="29">
      <formula>F30&gt;0</formula>
    </cfRule>
    <cfRule type="expression" dxfId="1885" priority="30">
      <formula>F30&lt;0</formula>
    </cfRule>
  </conditionalFormatting>
  <conditionalFormatting sqref="H30:H46">
    <cfRule type="expression" dxfId="1884" priority="27">
      <formula>H30&gt;0</formula>
    </cfRule>
    <cfRule type="expression" dxfId="1883" priority="28">
      <formula>H30&lt;0</formula>
    </cfRule>
  </conditionalFormatting>
  <conditionalFormatting sqref="Q10">
    <cfRule type="expression" dxfId="1882" priority="25">
      <formula>Q10&gt;0</formula>
    </cfRule>
    <cfRule type="expression" dxfId="1881" priority="26">
      <formula>Q10&lt;0</formula>
    </cfRule>
  </conditionalFormatting>
  <conditionalFormatting sqref="J25:J38">
    <cfRule type="expression" dxfId="1880" priority="23">
      <formula>J25&gt;0</formula>
    </cfRule>
    <cfRule type="expression" dxfId="1879" priority="24">
      <formula>J25&lt;0</formula>
    </cfRule>
  </conditionalFormatting>
  <conditionalFormatting sqref="K25:K38">
    <cfRule type="expression" dxfId="1878" priority="21">
      <formula>K25&gt;0</formula>
    </cfRule>
    <cfRule type="expression" dxfId="1877" priority="22">
      <formula>K25&lt;0</formula>
    </cfRule>
  </conditionalFormatting>
  <conditionalFormatting sqref="L25 L38">
    <cfRule type="expression" dxfId="1876" priority="19">
      <formula>L25&gt;0</formula>
    </cfRule>
    <cfRule type="expression" dxfId="1875" priority="20">
      <formula>L25&lt;0</formula>
    </cfRule>
  </conditionalFormatting>
  <conditionalFormatting sqref="F89:F110">
    <cfRule type="expression" dxfId="1874" priority="17">
      <formula>F89&gt;0</formula>
    </cfRule>
    <cfRule type="expression" dxfId="1873" priority="18">
      <formula>F89&lt;0</formula>
    </cfRule>
  </conditionalFormatting>
  <conditionalFormatting sqref="H89:H110">
    <cfRule type="expression" dxfId="1872" priority="15">
      <formula>H89&gt;0</formula>
    </cfRule>
    <cfRule type="expression" dxfId="1871" priority="16">
      <formula>H89&lt;0</formula>
    </cfRule>
  </conditionalFormatting>
  <conditionalFormatting sqref="J89:J102">
    <cfRule type="expression" dxfId="1870" priority="13">
      <formula>J89&gt;0</formula>
    </cfRule>
    <cfRule type="expression" dxfId="1869" priority="14">
      <formula>J89&lt;0</formula>
    </cfRule>
  </conditionalFormatting>
  <conditionalFormatting sqref="K89:K102">
    <cfRule type="expression" dxfId="1868" priority="11">
      <formula>K89&gt;0</formula>
    </cfRule>
    <cfRule type="expression" dxfId="1867" priority="12">
      <formula>K89&lt;0</formula>
    </cfRule>
  </conditionalFormatting>
  <conditionalFormatting sqref="L89:L102">
    <cfRule type="expression" dxfId="1866" priority="9">
      <formula>L89&gt;0</formula>
    </cfRule>
    <cfRule type="expression" dxfId="1865" priority="10">
      <formula>L89&lt;0</formula>
    </cfRule>
  </conditionalFormatting>
  <conditionalFormatting sqref="F25 F29">
    <cfRule type="expression" dxfId="1864" priority="7">
      <formula>F25&gt;0</formula>
    </cfRule>
    <cfRule type="expression" dxfId="1863" priority="8">
      <formula>F25&lt;0</formula>
    </cfRule>
  </conditionalFormatting>
  <conditionalFormatting sqref="H29 H25:H26">
    <cfRule type="expression" dxfId="1862" priority="5">
      <formula>H25&gt;0</formula>
    </cfRule>
    <cfRule type="expression" dxfId="1861" priority="6">
      <formula>H25&lt;0</formula>
    </cfRule>
  </conditionalFormatting>
  <conditionalFormatting sqref="F26:F28">
    <cfRule type="expression" dxfId="1860" priority="3">
      <formula>F26&gt;0</formula>
    </cfRule>
    <cfRule type="expression" dxfId="1859" priority="4">
      <formula>F26&lt;0</formula>
    </cfRule>
  </conditionalFormatting>
  <conditionalFormatting sqref="H27:H28">
    <cfRule type="expression" dxfId="1858" priority="1">
      <formula>H27&gt;0</formula>
    </cfRule>
    <cfRule type="expression" dxfId="1857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546</v>
      </c>
      <c r="AJ2">
        <f>$Q$2*$Q$4</f>
        <v>39014.85</v>
      </c>
      <c r="AK2">
        <f ca="1">AJ2*EXP(-$X$2 * AI2/365.25)</f>
        <v>45473.117000544378</v>
      </c>
      <c r="AM2" s="2">
        <f>Q10</f>
        <v>1747.9699999999939</v>
      </c>
      <c r="AO2">
        <f ca="1" xml:space="preserve"> (SUM(AB:AB) - SUM(AE:AE) - SUM(AH:AH) - SUM(AK:AK))/SUM(AB:AB)</f>
        <v>-1.4836129200178979E-2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28.324126666666682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26.009899999999998</v>
      </c>
      <c r="R4" s="222">
        <v>1.2500000000000001E-2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39014.85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42486.190000000024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-1723.370000000039</v>
      </c>
      <c r="R7">
        <v>1000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-3471.3400000000329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-8.1705137598829899E-2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1.9223449532677944E-2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12.687756097560976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28.610890000000001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28.350791000000001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28.090692000000001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27.830593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27.570494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27.310395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27.050295999999999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26.790196999999999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26.530097999999999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26.269998999999999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26.009899999999998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25.749800999999998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25.489701999999998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25.229602999999997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24.969503999999997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3" si="12">D38*C38+E38</f>
        <v>4856</v>
      </c>
      <c r="G38" s="29"/>
      <c r="O38" s="81">
        <v>0.95</v>
      </c>
      <c r="P38" s="81">
        <f t="shared" si="11"/>
        <v>24.709404999999997</v>
      </c>
      <c r="T38" s="816">
        <v>43210</v>
      </c>
      <c r="U38" t="s">
        <v>1013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24.449305999999996</v>
      </c>
      <c r="U39" t="s">
        <v>1014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24.189207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7">
        <v>300</v>
      </c>
      <c r="D41" s="43">
        <v>25.27</v>
      </c>
      <c r="E41" s="43">
        <v>0</v>
      </c>
      <c r="F41" s="43">
        <f t="shared" si="12"/>
        <v>7581</v>
      </c>
      <c r="G41" s="477"/>
      <c r="O41" s="81">
        <v>0.92</v>
      </c>
      <c r="P41" s="81">
        <f t="shared" si="11"/>
        <v>23.929107999999999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23.669008999999999</v>
      </c>
      <c r="T42" s="816">
        <v>43214</v>
      </c>
      <c r="U42" t="s">
        <v>1019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23.408909999999999</v>
      </c>
      <c r="T43" s="816">
        <v>43221</v>
      </c>
      <c r="U43" t="s">
        <v>1060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1058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8300</v>
      </c>
      <c r="I57" s="18"/>
      <c r="J57" s="18"/>
      <c r="K57" s="18">
        <f>SUM(K2:K56)</f>
        <v>211471.47999999995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8300</v>
      </c>
      <c r="D58" s="343"/>
      <c r="E58" s="343"/>
      <c r="F58" s="344">
        <f>SumByColor($A$58,F2:F56)</f>
        <v>210825</v>
      </c>
      <c r="G58" s="344"/>
      <c r="H58" s="747">
        <f>SumByColor($A$58,H2:H56)</f>
        <v>8300</v>
      </c>
      <c r="I58" s="343"/>
      <c r="J58" s="343"/>
      <c r="K58" s="344">
        <f>SumByColor($A$58,K2:K56)</f>
        <v>211475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49" si="229">C147*(E147-D147)</f>
        <v>-6923.3999999999969</v>
      </c>
      <c r="G147" s="39">
        <f t="shared" ref="G147:G149" si="230">D147*C147</f>
        <v>60647.4</v>
      </c>
      <c r="H147" s="222">
        <f t="shared" ref="H147:H149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9"/>
        <v>-3471</v>
      </c>
      <c r="G149" s="39">
        <f t="shared" si="230"/>
        <v>42486</v>
      </c>
      <c r="H149" s="222">
        <f t="shared" si="231"/>
        <v>-8.1697500353057478E-2</v>
      </c>
      <c r="I149" s="857" t="s">
        <v>1135</v>
      </c>
      <c r="J149" s="39"/>
      <c r="K149" s="39">
        <v>-1723</v>
      </c>
      <c r="L149" s="39">
        <v>12.69</v>
      </c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6" priority="93">
      <formula>F94&gt;0</formula>
    </cfRule>
    <cfRule type="expression" dxfId="1855" priority="94">
      <formula>F94&lt;0</formula>
    </cfRule>
  </conditionalFormatting>
  <conditionalFormatting sqref="F164:F177 F180:F224 F227:F228">
    <cfRule type="expression" dxfId="1854" priority="89">
      <formula>F164&gt;0</formula>
    </cfRule>
    <cfRule type="expression" dxfId="1853" priority="90">
      <formula>F164&lt;0</formula>
    </cfRule>
  </conditionalFormatting>
  <conditionalFormatting sqref="F164:F177 F180:F224 F227:F228">
    <cfRule type="expression" dxfId="1852" priority="91">
      <formula>F164&gt;0</formula>
    </cfRule>
    <cfRule type="expression" dxfId="1851" priority="92">
      <formula>F164&lt;0</formula>
    </cfRule>
  </conditionalFormatting>
  <conditionalFormatting sqref="H159:H177 H180:H224 H227:H228">
    <cfRule type="expression" dxfId="1850" priority="87">
      <formula>H159&gt;0</formula>
    </cfRule>
    <cfRule type="expression" dxfId="1849" priority="88">
      <formula>H159&lt;0</formula>
    </cfRule>
  </conditionalFormatting>
  <conditionalFormatting sqref="F155:F158">
    <cfRule type="expression" dxfId="1848" priority="81">
      <formula>F155&gt;0</formula>
    </cfRule>
    <cfRule type="expression" dxfId="1847" priority="82">
      <formula>F155&lt;0</formula>
    </cfRule>
  </conditionalFormatting>
  <conditionalFormatting sqref="H155:H158">
    <cfRule type="expression" dxfId="1846" priority="79">
      <formula>H155&gt;0</formula>
    </cfRule>
    <cfRule type="expression" dxfId="1845" priority="80">
      <formula>H155&lt;0</formula>
    </cfRule>
  </conditionalFormatting>
  <conditionalFormatting sqref="Q8">
    <cfRule type="expression" dxfId="1844" priority="75">
      <formula>Q8&gt;0</formula>
    </cfRule>
    <cfRule type="expression" dxfId="1843" priority="76">
      <formula>Q8&lt;0</formula>
    </cfRule>
  </conditionalFormatting>
  <conditionalFormatting sqref="Q7">
    <cfRule type="expression" dxfId="1842" priority="77">
      <formula>Q7&gt;0</formula>
    </cfRule>
    <cfRule type="expression" dxfId="1841" priority="78">
      <formula>Q7&lt;0</formula>
    </cfRule>
  </conditionalFormatting>
  <conditionalFormatting sqref="F178">
    <cfRule type="expression" dxfId="1840" priority="71">
      <formula>F178&gt;0</formula>
    </cfRule>
    <cfRule type="expression" dxfId="1839" priority="72">
      <formula>F178&lt;0</formula>
    </cfRule>
  </conditionalFormatting>
  <conditionalFormatting sqref="F178">
    <cfRule type="expression" dxfId="1838" priority="73">
      <formula>F178&gt;0</formula>
    </cfRule>
    <cfRule type="expression" dxfId="1837" priority="74">
      <formula>F178&lt;0</formula>
    </cfRule>
  </conditionalFormatting>
  <conditionalFormatting sqref="H178">
    <cfRule type="expression" dxfId="1836" priority="69">
      <formula>H178&gt;0</formula>
    </cfRule>
    <cfRule type="expression" dxfId="1835" priority="70">
      <formula>H178&lt;0</formula>
    </cfRule>
  </conditionalFormatting>
  <conditionalFormatting sqref="F179">
    <cfRule type="expression" dxfId="1834" priority="65">
      <formula>F179&gt;0</formula>
    </cfRule>
    <cfRule type="expression" dxfId="1833" priority="66">
      <formula>F179&lt;0</formula>
    </cfRule>
  </conditionalFormatting>
  <conditionalFormatting sqref="F179">
    <cfRule type="expression" dxfId="1832" priority="67">
      <formula>F179&gt;0</formula>
    </cfRule>
    <cfRule type="expression" dxfId="1831" priority="68">
      <formula>F179&lt;0</formula>
    </cfRule>
  </conditionalFormatting>
  <conditionalFormatting sqref="H179">
    <cfRule type="expression" dxfId="1830" priority="63">
      <formula>H179&gt;0</formula>
    </cfRule>
    <cfRule type="expression" dxfId="1829" priority="64">
      <formula>H179&lt;0</formula>
    </cfRule>
  </conditionalFormatting>
  <conditionalFormatting sqref="F225:F226">
    <cfRule type="expression" dxfId="1828" priority="59">
      <formula>F225&gt;0</formula>
    </cfRule>
    <cfRule type="expression" dxfId="1827" priority="60">
      <formula>F225&lt;0</formula>
    </cfRule>
  </conditionalFormatting>
  <conditionalFormatting sqref="F225:F226">
    <cfRule type="expression" dxfId="1826" priority="61">
      <formula>F225&gt;0</formula>
    </cfRule>
    <cfRule type="expression" dxfId="1825" priority="62">
      <formula>F225&lt;0</formula>
    </cfRule>
  </conditionalFormatting>
  <conditionalFormatting sqref="H225:H226">
    <cfRule type="expression" dxfId="1824" priority="57">
      <formula>H225&gt;0</formula>
    </cfRule>
    <cfRule type="expression" dxfId="1823" priority="58">
      <formula>H225&lt;0</formula>
    </cfRule>
  </conditionalFormatting>
  <conditionalFormatting sqref="F64:F79">
    <cfRule type="expression" dxfId="1822" priority="55">
      <formula>F64&gt;0</formula>
    </cfRule>
    <cfRule type="expression" dxfId="1821" priority="56">
      <formula>F64&lt;0</formula>
    </cfRule>
  </conditionalFormatting>
  <conditionalFormatting sqref="H64:H79">
    <cfRule type="expression" dxfId="1820" priority="53">
      <formula>H64&gt;0</formula>
    </cfRule>
    <cfRule type="expression" dxfId="1819" priority="54">
      <formula>H64&lt;0</formula>
    </cfRule>
  </conditionalFormatting>
  <conditionalFormatting sqref="Q10">
    <cfRule type="expression" dxfId="1818" priority="51">
      <formula>Q10&gt;0</formula>
    </cfRule>
    <cfRule type="expression" dxfId="1817" priority="52">
      <formula>Q10&lt;0</formula>
    </cfRule>
  </conditionalFormatting>
  <conditionalFormatting sqref="J74:K74">
    <cfRule type="expression" dxfId="1816" priority="49">
      <formula>J74&gt;0</formula>
    </cfRule>
    <cfRule type="expression" dxfId="1815" priority="50">
      <formula>J74&lt;0</formula>
    </cfRule>
  </conditionalFormatting>
  <conditionalFormatting sqref="K75">
    <cfRule type="expression" dxfId="1814" priority="47">
      <formula>K75&gt;0</formula>
    </cfRule>
    <cfRule type="expression" dxfId="1813" priority="48">
      <formula>K75&lt;0</formula>
    </cfRule>
  </conditionalFormatting>
  <conditionalFormatting sqref="K76:K89">
    <cfRule type="expression" dxfId="1812" priority="45">
      <formula>K76&gt;0</formula>
    </cfRule>
    <cfRule type="expression" dxfId="1811" priority="46">
      <formula>K76&lt;0</formula>
    </cfRule>
  </conditionalFormatting>
  <conditionalFormatting sqref="F81:F89">
    <cfRule type="expression" dxfId="1810" priority="43">
      <formula>F81&gt;0</formula>
    </cfRule>
    <cfRule type="expression" dxfId="1809" priority="44">
      <formula>F81&lt;0</formula>
    </cfRule>
  </conditionalFormatting>
  <conditionalFormatting sqref="H81:H89">
    <cfRule type="expression" dxfId="1808" priority="41">
      <formula>H81&gt;0</formula>
    </cfRule>
    <cfRule type="expression" dxfId="1807" priority="42">
      <formula>H81&lt;0</formula>
    </cfRule>
  </conditionalFormatting>
  <conditionalFormatting sqref="R4">
    <cfRule type="expression" dxfId="1806" priority="39">
      <formula>R4&gt;0</formula>
    </cfRule>
    <cfRule type="expression" dxfId="1805" priority="40">
      <formula>R4&lt;0</formula>
    </cfRule>
  </conditionalFormatting>
  <conditionalFormatting sqref="Q9">
    <cfRule type="expression" dxfId="1804" priority="37">
      <formula>Q9&gt;0</formula>
    </cfRule>
    <cfRule type="expression" dxfId="1803" priority="38">
      <formula>Q9&lt;0</formula>
    </cfRule>
  </conditionalFormatting>
  <conditionalFormatting sqref="K90:K93">
    <cfRule type="expression" dxfId="1802" priority="35">
      <formula>K90&gt;0</formula>
    </cfRule>
    <cfRule type="expression" dxfId="1801" priority="36">
      <formula>K90&lt;0</formula>
    </cfRule>
  </conditionalFormatting>
  <conditionalFormatting sqref="F90:F113">
    <cfRule type="expression" dxfId="1800" priority="33">
      <formula>F90&gt;0</formula>
    </cfRule>
    <cfRule type="expression" dxfId="1799" priority="34">
      <formula>F90&lt;0</formula>
    </cfRule>
  </conditionalFormatting>
  <conditionalFormatting sqref="H90:H113">
    <cfRule type="expression" dxfId="1798" priority="31">
      <formula>H90&gt;0</formula>
    </cfRule>
    <cfRule type="expression" dxfId="1797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6" priority="27">
      <formula>F114&gt;0</formula>
    </cfRule>
    <cfRule type="expression" dxfId="1795" priority="28">
      <formula>F114&lt;0</formula>
    </cfRule>
  </conditionalFormatting>
  <conditionalFormatting sqref="H114:H138">
    <cfRule type="expression" dxfId="1794" priority="25">
      <formula>H114&gt;0</formula>
    </cfRule>
    <cfRule type="expression" dxfId="1793" priority="26">
      <formula>H114&lt;0</formula>
    </cfRule>
  </conditionalFormatting>
  <conditionalFormatting sqref="K129:K131">
    <cfRule type="expression" dxfId="1792" priority="23">
      <formula>K129&gt;0</formula>
    </cfRule>
    <cfRule type="expression" dxfId="1791" priority="24">
      <formula>K129&lt;0</formula>
    </cfRule>
  </conditionalFormatting>
  <conditionalFormatting sqref="K133:K135">
    <cfRule type="expression" dxfId="1790" priority="21">
      <formula>K133&gt;0</formula>
    </cfRule>
    <cfRule type="expression" dxfId="1789" priority="22">
      <formula>K133&lt;0</formula>
    </cfRule>
  </conditionalFormatting>
  <conditionalFormatting sqref="K140">
    <cfRule type="expression" dxfId="1788" priority="17">
      <formula>K140&gt;0</formula>
    </cfRule>
    <cfRule type="expression" dxfId="1787" priority="18">
      <formula>K140&lt;0</formula>
    </cfRule>
  </conditionalFormatting>
  <conditionalFormatting sqref="K136:K138">
    <cfRule type="expression" dxfId="1786" priority="15">
      <formula>K136&gt;0</formula>
    </cfRule>
    <cfRule type="expression" dxfId="1785" priority="16">
      <formula>K136&lt;0</formula>
    </cfRule>
  </conditionalFormatting>
  <conditionalFormatting sqref="K139">
    <cfRule type="expression" dxfId="1784" priority="9">
      <formula>K139&gt;0</formula>
    </cfRule>
    <cfRule type="expression" dxfId="1783" priority="10">
      <formula>K139&lt;0</formula>
    </cfRule>
  </conditionalFormatting>
  <conditionalFormatting sqref="H148:H149 F148:F149 K148:K149">
    <cfRule type="expression" dxfId="1782" priority="7">
      <formula>F148&gt;0</formula>
    </cfRule>
    <cfRule type="expression" dxfId="1781" priority="8">
      <formula>F148&lt;0</formula>
    </cfRule>
  </conditionalFormatting>
  <conditionalFormatting sqref="H143:H147 F143:F147 K143:K147">
    <cfRule type="expression" dxfId="1780" priority="5">
      <formula>F143&gt;0</formula>
    </cfRule>
    <cfRule type="expression" dxfId="1779" priority="6">
      <formula>F143&lt;0</formula>
    </cfRule>
  </conditionalFormatting>
  <conditionalFormatting sqref="F80">
    <cfRule type="expression" dxfId="1778" priority="3">
      <formula>F80&gt;0</formula>
    </cfRule>
    <cfRule type="expression" dxfId="1777" priority="4">
      <formula>F80&lt;0</formula>
    </cfRule>
  </conditionalFormatting>
  <conditionalFormatting sqref="H80">
    <cfRule type="expression" dxfId="1776" priority="1">
      <formula>H80&gt;0</formula>
    </cfRule>
    <cfRule type="expression" dxfId="1775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4" priority="31">
      <formula>Q7&gt;0</formula>
    </cfRule>
    <cfRule type="expression" dxfId="1773" priority="32">
      <formula>Q7&lt;0</formula>
    </cfRule>
  </conditionalFormatting>
  <conditionalFormatting sqref="Q8">
    <cfRule type="expression" dxfId="1772" priority="29">
      <formula>Q8&gt;0</formula>
    </cfRule>
    <cfRule type="expression" dxfId="1771" priority="30">
      <formula>Q8&lt;0</formula>
    </cfRule>
  </conditionalFormatting>
  <conditionalFormatting sqref="F62:F65">
    <cfRule type="expression" dxfId="1770" priority="21">
      <formula>F62&gt;0</formula>
    </cfRule>
    <cfRule type="expression" dxfId="1769" priority="22">
      <formula>F62&lt;0</formula>
    </cfRule>
  </conditionalFormatting>
  <conditionalFormatting sqref="F66:F74 F78:F98 F102:F106">
    <cfRule type="expression" dxfId="1768" priority="17">
      <formula>F66&gt;0</formula>
    </cfRule>
    <cfRule type="expression" dxfId="1767" priority="18">
      <formula>F66&lt;0</formula>
    </cfRule>
  </conditionalFormatting>
  <conditionalFormatting sqref="F66:F74 F78:F98 F102:F106">
    <cfRule type="expression" dxfId="1766" priority="19">
      <formula>F66&gt;0</formula>
    </cfRule>
    <cfRule type="expression" dxfId="1765" priority="20">
      <formula>F66&lt;0</formula>
    </cfRule>
  </conditionalFormatting>
  <conditionalFormatting sqref="H62:H74 H78:H98 H102:H106">
    <cfRule type="expression" dxfId="1764" priority="15">
      <formula>H62&gt;0</formula>
    </cfRule>
    <cfRule type="expression" dxfId="1763" priority="16">
      <formula>H62&lt;0</formula>
    </cfRule>
  </conditionalFormatting>
  <conditionalFormatting sqref="F57:F61">
    <cfRule type="expression" dxfId="1762" priority="13">
      <formula>F57&gt;0</formula>
    </cfRule>
    <cfRule type="expression" dxfId="1761" priority="14">
      <formula>F57&lt;0</formula>
    </cfRule>
  </conditionalFormatting>
  <conditionalFormatting sqref="H57:H61">
    <cfRule type="expression" dxfId="1760" priority="11">
      <formula>H57&gt;0</formula>
    </cfRule>
    <cfRule type="expression" dxfId="1759" priority="12">
      <formula>H57&lt;0</formula>
    </cfRule>
  </conditionalFormatting>
  <conditionalFormatting sqref="F75:F77">
    <cfRule type="expression" dxfId="1758" priority="7">
      <formula>F75&gt;0</formula>
    </cfRule>
    <cfRule type="expression" dxfId="1757" priority="8">
      <formula>F75&lt;0</formula>
    </cfRule>
  </conditionalFormatting>
  <conditionalFormatting sqref="F75:F77">
    <cfRule type="expression" dxfId="1756" priority="9">
      <formula>F75&gt;0</formula>
    </cfRule>
    <cfRule type="expression" dxfId="1755" priority="10">
      <formula>F75&lt;0</formula>
    </cfRule>
  </conditionalFormatting>
  <conditionalFormatting sqref="H75:H77">
    <cfRule type="expression" dxfId="1754" priority="5">
      <formula>H75&gt;0</formula>
    </cfRule>
    <cfRule type="expression" dxfId="1753" priority="6">
      <formula>H75&lt;0</formula>
    </cfRule>
  </conditionalFormatting>
  <conditionalFormatting sqref="F22:F30">
    <cfRule type="expression" dxfId="1752" priority="3">
      <formula>F22&gt;0</formula>
    </cfRule>
    <cfRule type="expression" dxfId="1751" priority="4">
      <formula>F22&lt;0</formula>
    </cfRule>
  </conditionalFormatting>
  <conditionalFormatting sqref="F99:F101">
    <cfRule type="expression" dxfId="1750" priority="1">
      <formula>F99&gt;0</formula>
    </cfRule>
    <cfRule type="expression" dxfId="17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122.63</v>
      </c>
      <c r="R4" s="475">
        <v>6.9999999999999999E-4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6131.5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292.27999999999975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2.2939606272939606E-2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134.893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133.66669999999999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132.44040000000001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131.2141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129.98779999999999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128.76150000000001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127.5352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126.30889999999999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125.0826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123.85629999999999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122.63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121.4037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120.17739999999999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118.9511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117.72479999999999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116.49849999999999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115.27219999999998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114.0459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112.81959999999999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111.5933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110.367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8" priority="19">
      <formula>F25&gt;0</formula>
    </cfRule>
    <cfRule type="expression" dxfId="1747" priority="20">
      <formula>F25&lt;0</formula>
    </cfRule>
  </conditionalFormatting>
  <conditionalFormatting sqref="Q7">
    <cfRule type="expression" dxfId="1746" priority="17">
      <formula>Q7&gt;0</formula>
    </cfRule>
    <cfRule type="expression" dxfId="1745" priority="18">
      <formula>Q7&lt;0</formula>
    </cfRule>
  </conditionalFormatting>
  <conditionalFormatting sqref="Q8">
    <cfRule type="expression" dxfId="1744" priority="15">
      <formula>Q8&gt;0</formula>
    </cfRule>
    <cfRule type="expression" dxfId="1743" priority="16">
      <formula>Q8&lt;0</formula>
    </cfRule>
  </conditionalFormatting>
  <conditionalFormatting sqref="M74">
    <cfRule type="expression" dxfId="1742" priority="9">
      <formula>M74&gt;0</formula>
    </cfRule>
    <cfRule type="expression" dxfId="1741" priority="10">
      <formula>M74&lt;0</formula>
    </cfRule>
  </conditionalFormatting>
  <conditionalFormatting sqref="F113:F149 H113:H149">
    <cfRule type="expression" dxfId="1740" priority="7">
      <formula>F113&gt;0</formula>
    </cfRule>
    <cfRule type="expression" dxfId="1739" priority="8">
      <formula>F113&lt;0</formula>
    </cfRule>
  </conditionalFormatting>
  <conditionalFormatting sqref="F105:F112">
    <cfRule type="expression" dxfId="1738" priority="5">
      <formula>F105&gt;0</formula>
    </cfRule>
    <cfRule type="expression" dxfId="1737" priority="6">
      <formula>F105&lt;0</formula>
    </cfRule>
  </conditionalFormatting>
  <conditionalFormatting sqref="H105:H112">
    <cfRule type="expression" dxfId="1736" priority="3">
      <formula>H105&gt;0</formula>
    </cfRule>
    <cfRule type="expression" dxfId="1735" priority="4">
      <formula>H105&lt;0</formula>
    </cfRule>
  </conditionalFormatting>
  <conditionalFormatting sqref="Q10">
    <cfRule type="expression" dxfId="1734" priority="1">
      <formula>Q10&gt;0</formula>
    </cfRule>
    <cfRule type="expression" dxfId="17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247.52</v>
      </c>
      <c r="R4" s="495">
        <v>-3.0999999999999999E-3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11138.4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4202.2699999999913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3977.4999999999909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0.5554469410269639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25.277777777777779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272.27200000000005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269.79680000000002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267.32160000000005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264.84640000000002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262.37120000000004</v>
      </c>
    </row>
    <row r="22" spans="1:21" x14ac:dyDescent="0.25">
      <c r="O22" s="81">
        <v>1.05</v>
      </c>
      <c r="P22" s="81">
        <f t="shared" si="4"/>
        <v>259.89600000000002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257.42080000000004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254.94560000000001</v>
      </c>
    </row>
    <row r="25" spans="1:21" x14ac:dyDescent="0.25">
      <c r="O25" s="81">
        <v>1.02</v>
      </c>
      <c r="P25" s="81">
        <f t="shared" si="4"/>
        <v>252.47040000000001</v>
      </c>
    </row>
    <row r="26" spans="1:21" x14ac:dyDescent="0.25">
      <c r="O26" s="81">
        <v>1.01</v>
      </c>
      <c r="P26" s="81">
        <f t="shared" si="4"/>
        <v>249.99520000000001</v>
      </c>
    </row>
    <row r="27" spans="1:21" x14ac:dyDescent="0.25">
      <c r="O27" s="81">
        <v>1</v>
      </c>
      <c r="P27" s="81">
        <f t="shared" si="4"/>
        <v>247.52</v>
      </c>
    </row>
    <row r="28" spans="1:21" x14ac:dyDescent="0.25">
      <c r="O28" s="81">
        <v>0.99</v>
      </c>
      <c r="P28" s="81">
        <f t="shared" si="4"/>
        <v>245.04480000000001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242.56960000000001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240.09440000000001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237.61920000000001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235.14400000000001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232.6688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230.19360000000003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227.71840000000003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225.24320000000003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222.768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2" priority="39">
      <formula>Q7&gt;0</formula>
    </cfRule>
    <cfRule type="expression" dxfId="1731" priority="40">
      <formula>Q7&lt;0</formula>
    </cfRule>
  </conditionalFormatting>
  <conditionalFormatting sqref="Q8">
    <cfRule type="expression" dxfId="1730" priority="37">
      <formula>Q8&gt;0</formula>
    </cfRule>
    <cfRule type="expression" dxfId="1729" priority="38">
      <formula>Q8&lt;0</formula>
    </cfRule>
  </conditionalFormatting>
  <conditionalFormatting sqref="F35:F54 F57:F69">
    <cfRule type="expression" dxfId="1728" priority="35">
      <formula>F35&gt;0</formula>
    </cfRule>
    <cfRule type="expression" dxfId="1727" priority="36">
      <formula>F35&lt;0</formula>
    </cfRule>
  </conditionalFormatting>
  <conditionalFormatting sqref="H35:H54 H57:H69">
    <cfRule type="expression" dxfId="1726" priority="33">
      <formula>H35&gt;0</formula>
    </cfRule>
    <cfRule type="expression" dxfId="1725" priority="34">
      <formula>H35&lt;0</formula>
    </cfRule>
  </conditionalFormatting>
  <conditionalFormatting sqref="Q10">
    <cfRule type="expression" dxfId="1724" priority="27">
      <formula>Q10&gt;0</formula>
    </cfRule>
    <cfRule type="expression" dxfId="1723" priority="28">
      <formula>Q10&lt;0</formula>
    </cfRule>
  </conditionalFormatting>
  <conditionalFormatting sqref="J30:J54 J57:J69">
    <cfRule type="expression" dxfId="1722" priority="25">
      <formula>J30&gt;0</formula>
    </cfRule>
    <cfRule type="expression" dxfId="1721" priority="26">
      <formula>J30&lt;0</formula>
    </cfRule>
  </conditionalFormatting>
  <conditionalFormatting sqref="K30:K43">
    <cfRule type="expression" dxfId="1720" priority="23">
      <formula>K30&gt;0</formula>
    </cfRule>
    <cfRule type="expression" dxfId="1719" priority="24">
      <formula>K30&lt;0</formula>
    </cfRule>
  </conditionalFormatting>
  <conditionalFormatting sqref="L30:L43">
    <cfRule type="expression" dxfId="1718" priority="21">
      <formula>L30&gt;0</formula>
    </cfRule>
    <cfRule type="expression" dxfId="1717" priority="22">
      <formula>L30&lt;0</formula>
    </cfRule>
  </conditionalFormatting>
  <conditionalFormatting sqref="F94:F115">
    <cfRule type="expression" dxfId="1716" priority="19">
      <formula>F94&gt;0</formula>
    </cfRule>
    <cfRule type="expression" dxfId="1715" priority="20">
      <formula>F94&lt;0</formula>
    </cfRule>
  </conditionalFormatting>
  <conditionalFormatting sqref="H94:H115">
    <cfRule type="expression" dxfId="1714" priority="17">
      <formula>H94&gt;0</formula>
    </cfRule>
    <cfRule type="expression" dxfId="1713" priority="18">
      <formula>H94&lt;0</formula>
    </cfRule>
  </conditionalFormatting>
  <conditionalFormatting sqref="J94:J107">
    <cfRule type="expression" dxfId="1712" priority="15">
      <formula>J94&gt;0</formula>
    </cfRule>
    <cfRule type="expression" dxfId="1711" priority="16">
      <formula>J94&lt;0</formula>
    </cfRule>
  </conditionalFormatting>
  <conditionalFormatting sqref="K94:K107">
    <cfRule type="expression" dxfId="1710" priority="13">
      <formula>K94&gt;0</formula>
    </cfRule>
    <cfRule type="expression" dxfId="1709" priority="14">
      <formula>K94&lt;0</formula>
    </cfRule>
  </conditionalFormatting>
  <conditionalFormatting sqref="L94:L107">
    <cfRule type="expression" dxfId="1708" priority="11">
      <formula>L94&gt;0</formula>
    </cfRule>
    <cfRule type="expression" dxfId="1707" priority="12">
      <formula>L94&lt;0</formula>
    </cfRule>
  </conditionalFormatting>
  <conditionalFormatting sqref="F30:F34">
    <cfRule type="expression" dxfId="1706" priority="9">
      <formula>F30&gt;0</formula>
    </cfRule>
    <cfRule type="expression" dxfId="1705" priority="10">
      <formula>F30&lt;0</formula>
    </cfRule>
  </conditionalFormatting>
  <conditionalFormatting sqref="H30:H34">
    <cfRule type="expression" dxfId="1704" priority="7">
      <formula>H30&gt;0</formula>
    </cfRule>
    <cfRule type="expression" dxfId="1703" priority="8">
      <formula>H30&lt;0</formula>
    </cfRule>
  </conditionalFormatting>
  <conditionalFormatting sqref="F55:F56">
    <cfRule type="expression" dxfId="1702" priority="5">
      <formula>F55&gt;0</formula>
    </cfRule>
    <cfRule type="expression" dxfId="1701" priority="6">
      <formula>F55&lt;0</formula>
    </cfRule>
  </conditionalFormatting>
  <conditionalFormatting sqref="H55:H56">
    <cfRule type="expression" dxfId="1700" priority="3">
      <formula>H55&gt;0</formula>
    </cfRule>
    <cfRule type="expression" dxfId="1699" priority="4">
      <formula>H55&lt;0</formula>
    </cfRule>
  </conditionalFormatting>
  <conditionalFormatting sqref="J55:J56">
    <cfRule type="expression" dxfId="1698" priority="1">
      <formula>J55&gt;0</formula>
    </cfRule>
    <cfRule type="expression" dxfId="1697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6" priority="21">
      <formula>F47&gt;0</formula>
    </cfRule>
    <cfRule type="expression" dxfId="1695" priority="22">
      <formula>F47&lt;0</formula>
    </cfRule>
  </conditionalFormatting>
  <conditionalFormatting sqref="Q7">
    <cfRule type="expression" dxfId="1694" priority="19">
      <formula>Q7&gt;0</formula>
    </cfRule>
    <cfRule type="expression" dxfId="1693" priority="20">
      <formula>Q7&lt;0</formula>
    </cfRule>
  </conditionalFormatting>
  <conditionalFormatting sqref="Q8">
    <cfRule type="expression" dxfId="1692" priority="17">
      <formula>Q8&gt;0</formula>
    </cfRule>
    <cfRule type="expression" dxfId="1691" priority="18">
      <formula>Q8&lt;0</formula>
    </cfRule>
  </conditionalFormatting>
  <conditionalFormatting sqref="F25:F46">
    <cfRule type="expression" dxfId="1690" priority="15">
      <formula>F25&gt;0</formula>
    </cfRule>
    <cfRule type="expression" dxfId="1689" priority="16">
      <formula>F25&lt;0</formula>
    </cfRule>
  </conditionalFormatting>
  <conditionalFormatting sqref="H25:H46">
    <cfRule type="expression" dxfId="1688" priority="13">
      <formula>H25&gt;0</formula>
    </cfRule>
    <cfRule type="expression" dxfId="1687" priority="14">
      <formula>H25&lt;0</formula>
    </cfRule>
  </conditionalFormatting>
  <conditionalFormatting sqref="F89:F110">
    <cfRule type="expression" dxfId="1686" priority="11">
      <formula>F89&gt;0</formula>
    </cfRule>
    <cfRule type="expression" dxfId="1685" priority="12">
      <formula>F89&lt;0</formula>
    </cfRule>
  </conditionalFormatting>
  <conditionalFormatting sqref="H89:H110">
    <cfRule type="expression" dxfId="1684" priority="9">
      <formula>H89&gt;0</formula>
    </cfRule>
    <cfRule type="expression" dxfId="1683" priority="10">
      <formula>H89&lt;0</formula>
    </cfRule>
  </conditionalFormatting>
  <conditionalFormatting sqref="Q10">
    <cfRule type="expression" dxfId="1682" priority="7">
      <formula>Q10&gt;0</formula>
    </cfRule>
    <cfRule type="expression" dxfId="1681" priority="8">
      <formula>Q10&lt;0</formula>
    </cfRule>
  </conditionalFormatting>
  <conditionalFormatting sqref="J25:J38">
    <cfRule type="expression" dxfId="1680" priority="5">
      <formula>J25&gt;0</formula>
    </cfRule>
    <cfRule type="expression" dxfId="1679" priority="6">
      <formula>J25&lt;0</formula>
    </cfRule>
  </conditionalFormatting>
  <conditionalFormatting sqref="K25:K38">
    <cfRule type="expression" dxfId="1678" priority="3">
      <formula>K25&gt;0</formula>
    </cfRule>
    <cfRule type="expression" dxfId="167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6" priority="25">
      <formula>F7&gt;0</formula>
    </cfRule>
    <cfRule type="expression" dxfId="1675" priority="26">
      <formula>F7&lt;0</formula>
    </cfRule>
  </conditionalFormatting>
  <conditionalFormatting sqref="Q8">
    <cfRule type="expression" dxfId="1674" priority="23">
      <formula>Q8&gt;0</formula>
    </cfRule>
    <cfRule type="expression" dxfId="1673" priority="24">
      <formula>Q8&lt;0</formula>
    </cfRule>
  </conditionalFormatting>
  <conditionalFormatting sqref="F93:F114">
    <cfRule type="expression" dxfId="1672" priority="17">
      <formula>F93&gt;0</formula>
    </cfRule>
    <cfRule type="expression" dxfId="1671" priority="18">
      <formula>F93&lt;0</formula>
    </cfRule>
  </conditionalFormatting>
  <conditionalFormatting sqref="H93:H114">
    <cfRule type="expression" dxfId="1670" priority="15">
      <formula>H93&gt;0</formula>
    </cfRule>
    <cfRule type="expression" dxfId="1669" priority="16">
      <formula>H93&lt;0</formula>
    </cfRule>
  </conditionalFormatting>
  <conditionalFormatting sqref="Q10">
    <cfRule type="expression" dxfId="1668" priority="13">
      <formula>Q10&gt;0</formula>
    </cfRule>
    <cfRule type="expression" dxfId="1667" priority="14">
      <formula>Q10&lt;0</formula>
    </cfRule>
  </conditionalFormatting>
  <conditionalFormatting sqref="J25:J38">
    <cfRule type="expression" dxfId="1666" priority="11">
      <formula>J25&gt;0</formula>
    </cfRule>
    <cfRule type="expression" dxfId="1665" priority="12">
      <formula>J25&lt;0</formula>
    </cfRule>
  </conditionalFormatting>
  <conditionalFormatting sqref="K25:K38">
    <cfRule type="expression" dxfId="1664" priority="9">
      <formula>K25&gt;0</formula>
    </cfRule>
    <cfRule type="expression" dxfId="1663" priority="10">
      <formula>K25&lt;0</formula>
    </cfRule>
  </conditionalFormatting>
  <conditionalFormatting sqref="L25:L34">
    <cfRule type="expression" dxfId="1662" priority="7">
      <formula>L25&gt;0</formula>
    </cfRule>
    <cfRule type="expression" dxfId="1661" priority="8">
      <formula>L25&lt;0</formula>
    </cfRule>
  </conditionalFormatting>
  <conditionalFormatting sqref="J43">
    <cfRule type="expression" dxfId="1660" priority="5">
      <formula>J43&gt;0</formula>
    </cfRule>
    <cfRule type="expression" dxfId="1659" priority="6">
      <formula>J43&lt;0</formula>
    </cfRule>
  </conditionalFormatting>
  <conditionalFormatting sqref="M25:M34">
    <cfRule type="expression" dxfId="1658" priority="3">
      <formula>M25&gt;0</formula>
    </cfRule>
    <cfRule type="expression" dxfId="1657" priority="4">
      <formula>M25&lt;0</formula>
    </cfRule>
  </conditionalFormatting>
  <conditionalFormatting sqref="H61:H64 F61:F64">
    <cfRule type="expression" dxfId="1656" priority="1">
      <formula>F61&gt;0</formula>
    </cfRule>
    <cfRule type="expression" dxfId="165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1029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32.32</v>
      </c>
      <c r="R4" s="495">
        <v>-1.9E-3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-243.04000000000087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-243.04000000000087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-2.4453065889663474E-2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12.928000000000001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35.552000000000007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35.2288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34.9056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34.5824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34.2592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33.936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33.6128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33.2896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32.9664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32.6432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32.32</v>
      </c>
      <c r="Q33" s="2"/>
    </row>
    <row r="34" spans="1:17" x14ac:dyDescent="0.25">
      <c r="A34">
        <v>300</v>
      </c>
      <c r="B34" s="184">
        <v>43261</v>
      </c>
      <c r="C34" s="10">
        <v>300</v>
      </c>
      <c r="D34" s="39">
        <v>33.130000000000003</v>
      </c>
      <c r="E34" s="39">
        <v>32.08</v>
      </c>
      <c r="F34" s="39">
        <f t="shared" ref="F34" si="15">C34*(E34-D34)</f>
        <v>-315.00000000000125</v>
      </c>
      <c r="G34" s="39">
        <f t="shared" ref="G34" si="16">D34*C34</f>
        <v>9939</v>
      </c>
      <c r="H34" s="222">
        <f t="shared" ref="H34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31.9968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31.6736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31.3504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31.027200000000001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30.703999999999997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30.380799999999997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30.057600000000001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29.734400000000001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29.411200000000001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29.088000000000001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33">
      <formula>F47&gt;0</formula>
    </cfRule>
    <cfRule type="expression" dxfId="1653" priority="34">
      <formula>F47&lt;0</formula>
    </cfRule>
  </conditionalFormatting>
  <conditionalFormatting sqref="Q7">
    <cfRule type="expression" dxfId="1652" priority="31">
      <formula>Q7&gt;0</formula>
    </cfRule>
    <cfRule type="expression" dxfId="1651" priority="32">
      <formula>Q7&lt;0</formula>
    </cfRule>
  </conditionalFormatting>
  <conditionalFormatting sqref="Q8">
    <cfRule type="expression" dxfId="1650" priority="29">
      <formula>Q8&gt;0</formula>
    </cfRule>
    <cfRule type="expression" dxfId="1649" priority="30">
      <formula>Q8&lt;0</formula>
    </cfRule>
  </conditionalFormatting>
  <conditionalFormatting sqref="F30:F46">
    <cfRule type="expression" dxfId="1648" priority="27">
      <formula>F30&gt;0</formula>
    </cfRule>
    <cfRule type="expression" dxfId="1647" priority="28">
      <formula>F30&lt;0</formula>
    </cfRule>
  </conditionalFormatting>
  <conditionalFormatting sqref="H30:H46">
    <cfRule type="expression" dxfId="1646" priority="25">
      <formula>H30&gt;0</formula>
    </cfRule>
    <cfRule type="expression" dxfId="1645" priority="26">
      <formula>H30&lt;0</formula>
    </cfRule>
  </conditionalFormatting>
  <conditionalFormatting sqref="Q10">
    <cfRule type="expression" dxfId="1644" priority="23">
      <formula>Q10&gt;0</formula>
    </cfRule>
    <cfRule type="expression" dxfId="1643" priority="24">
      <formula>Q10&lt;0</formula>
    </cfRule>
  </conditionalFormatting>
  <conditionalFormatting sqref="J25:J38">
    <cfRule type="expression" dxfId="1642" priority="21">
      <formula>J25&gt;0</formula>
    </cfRule>
    <cfRule type="expression" dxfId="1641" priority="22">
      <formula>J25&lt;0</formula>
    </cfRule>
  </conditionalFormatting>
  <conditionalFormatting sqref="K25:K38">
    <cfRule type="expression" dxfId="1640" priority="19">
      <formula>K25&gt;0</formula>
    </cfRule>
    <cfRule type="expression" dxfId="1639" priority="20">
      <formula>K25&lt;0</formula>
    </cfRule>
  </conditionalFormatting>
  <conditionalFormatting sqref="L25:L38">
    <cfRule type="expression" dxfId="1638" priority="17">
      <formula>L25&gt;0</formula>
    </cfRule>
    <cfRule type="expression" dxfId="1637" priority="18">
      <formula>L25&lt;0</formula>
    </cfRule>
  </conditionalFormatting>
  <conditionalFormatting sqref="F89:F110">
    <cfRule type="expression" dxfId="1636" priority="15">
      <formula>F89&gt;0</formula>
    </cfRule>
    <cfRule type="expression" dxfId="1635" priority="16">
      <formula>F89&lt;0</formula>
    </cfRule>
  </conditionalFormatting>
  <conditionalFormatting sqref="H89:H110">
    <cfRule type="expression" dxfId="1634" priority="13">
      <formula>H89&gt;0</formula>
    </cfRule>
    <cfRule type="expression" dxfId="1633" priority="14">
      <formula>H89&lt;0</formula>
    </cfRule>
  </conditionalFormatting>
  <conditionalFormatting sqref="J89:J102">
    <cfRule type="expression" dxfId="1632" priority="11">
      <formula>J89&gt;0</formula>
    </cfRule>
    <cfRule type="expression" dxfId="1631" priority="12">
      <formula>J89&lt;0</formula>
    </cfRule>
  </conditionalFormatting>
  <conditionalFormatting sqref="K89:K102">
    <cfRule type="expression" dxfId="1630" priority="9">
      <formula>K89&gt;0</formula>
    </cfRule>
    <cfRule type="expression" dxfId="1629" priority="10">
      <formula>K89&lt;0</formula>
    </cfRule>
  </conditionalFormatting>
  <conditionalFormatting sqref="L89:L102">
    <cfRule type="expression" dxfId="1628" priority="7">
      <formula>L89&gt;0</formula>
    </cfRule>
    <cfRule type="expression" dxfId="1627" priority="8">
      <formula>L89&lt;0</formula>
    </cfRule>
  </conditionalFormatting>
  <conditionalFormatting sqref="F25:F29">
    <cfRule type="expression" dxfId="1626" priority="5">
      <formula>F25&gt;0</formula>
    </cfRule>
    <cfRule type="expression" dxfId="1625" priority="6">
      <formula>F25&lt;0</formula>
    </cfRule>
  </conditionalFormatting>
  <conditionalFormatting sqref="H25:H29">
    <cfRule type="expression" dxfId="1624" priority="3">
      <formula>H25&gt;0</formula>
    </cfRule>
    <cfRule type="expression" dxfId="1623" priority="4">
      <formula>H25&lt;0</formula>
    </cfRule>
  </conditionalFormatting>
  <conditionalFormatting sqref="F29">
    <cfRule type="expression" dxfId="1622" priority="1">
      <formula>F29&gt;0</formula>
    </cfRule>
    <cfRule type="expression" dxfId="162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0" priority="31">
      <formula>F47&gt;0</formula>
    </cfRule>
    <cfRule type="expression" dxfId="1619" priority="32">
      <formula>F47&lt;0</formula>
    </cfRule>
  </conditionalFormatting>
  <conditionalFormatting sqref="Q7">
    <cfRule type="expression" dxfId="1618" priority="29">
      <formula>Q7&gt;0</formula>
    </cfRule>
    <cfRule type="expression" dxfId="1617" priority="30">
      <formula>Q7&lt;0</formula>
    </cfRule>
  </conditionalFormatting>
  <conditionalFormatting sqref="Q8">
    <cfRule type="expression" dxfId="1616" priority="27">
      <formula>Q8&gt;0</formula>
    </cfRule>
    <cfRule type="expression" dxfId="1615" priority="28">
      <formula>Q8&lt;0</formula>
    </cfRule>
  </conditionalFormatting>
  <conditionalFormatting sqref="F30:F46">
    <cfRule type="expression" dxfId="1614" priority="25">
      <formula>F30&gt;0</formula>
    </cfRule>
    <cfRule type="expression" dxfId="1613" priority="26">
      <formula>F30&lt;0</formula>
    </cfRule>
  </conditionalFormatting>
  <conditionalFormatting sqref="H30:H46">
    <cfRule type="expression" dxfId="1612" priority="23">
      <formula>H30&gt;0</formula>
    </cfRule>
    <cfRule type="expression" dxfId="1611" priority="24">
      <formula>H30&lt;0</formula>
    </cfRule>
  </conditionalFormatting>
  <conditionalFormatting sqref="Q10">
    <cfRule type="expression" dxfId="1610" priority="21">
      <formula>Q10&gt;0</formula>
    </cfRule>
    <cfRule type="expression" dxfId="1609" priority="22">
      <formula>Q10&lt;0</formula>
    </cfRule>
  </conditionalFormatting>
  <conditionalFormatting sqref="J25:J38">
    <cfRule type="expression" dxfId="1608" priority="19">
      <formula>J25&gt;0</formula>
    </cfRule>
    <cfRule type="expression" dxfId="1607" priority="20">
      <formula>J25&lt;0</formula>
    </cfRule>
  </conditionalFormatting>
  <conditionalFormatting sqref="K25:K38">
    <cfRule type="expression" dxfId="1606" priority="17">
      <formula>K25&gt;0</formula>
    </cfRule>
    <cfRule type="expression" dxfId="1605" priority="18">
      <formula>K25&lt;0</formula>
    </cfRule>
  </conditionalFormatting>
  <conditionalFormatting sqref="L25:L38">
    <cfRule type="expression" dxfId="1604" priority="15">
      <formula>L25&gt;0</formula>
    </cfRule>
    <cfRule type="expression" dxfId="1603" priority="16">
      <formula>L25&lt;0</formula>
    </cfRule>
  </conditionalFormatting>
  <conditionalFormatting sqref="F89:F110">
    <cfRule type="expression" dxfId="1602" priority="13">
      <formula>F89&gt;0</formula>
    </cfRule>
    <cfRule type="expression" dxfId="1601" priority="14">
      <formula>F89&lt;0</formula>
    </cfRule>
  </conditionalFormatting>
  <conditionalFormatting sqref="H89:H110">
    <cfRule type="expression" dxfId="1600" priority="11">
      <formula>H89&gt;0</formula>
    </cfRule>
    <cfRule type="expression" dxfId="1599" priority="12">
      <formula>H89&lt;0</formula>
    </cfRule>
  </conditionalFormatting>
  <conditionalFormatting sqref="J89:J102">
    <cfRule type="expression" dxfId="1598" priority="9">
      <formula>J89&gt;0</formula>
    </cfRule>
    <cfRule type="expression" dxfId="1597" priority="10">
      <formula>J89&lt;0</formula>
    </cfRule>
  </conditionalFormatting>
  <conditionalFormatting sqref="K89:K102">
    <cfRule type="expression" dxfId="1596" priority="7">
      <formula>K89&gt;0</formula>
    </cfRule>
    <cfRule type="expression" dxfId="1595" priority="8">
      <formula>K89&lt;0</formula>
    </cfRule>
  </conditionalFormatting>
  <conditionalFormatting sqref="L89:L102">
    <cfRule type="expression" dxfId="1594" priority="5">
      <formula>L89&gt;0</formula>
    </cfRule>
    <cfRule type="expression" dxfId="1593" priority="6">
      <formula>L89&lt;0</formula>
    </cfRule>
  </conditionalFormatting>
  <conditionalFormatting sqref="F25:F29">
    <cfRule type="expression" dxfId="1592" priority="3">
      <formula>F25&gt;0</formula>
    </cfRule>
    <cfRule type="expression" dxfId="1591" priority="4">
      <formula>F25&lt;0</formula>
    </cfRule>
  </conditionalFormatting>
  <conditionalFormatting sqref="H25:H29">
    <cfRule type="expression" dxfId="1590" priority="1">
      <formula>H25&gt;0</formula>
    </cfRule>
    <cfRule type="expression" dxfId="15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57.429900000000004</v>
      </c>
      <c r="R4" s="495">
        <v>-7.7999999999999996E-3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8614.4850000000006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-361.51499999999942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-361.51499999999942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-4.0275735294117584E-2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4.5969085789806352E-2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14.484211853720051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63.17289000000001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62.598591000000006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62.02429200000001</v>
      </c>
    </row>
    <row r="20" spans="1:16" x14ac:dyDescent="0.25">
      <c r="O20" s="81">
        <v>1.07</v>
      </c>
      <c r="P20" s="81">
        <f t="shared" si="1"/>
        <v>61.449993000000006</v>
      </c>
    </row>
    <row r="21" spans="1:16" x14ac:dyDescent="0.25">
      <c r="O21" s="81">
        <v>1.06</v>
      </c>
      <c r="P21" s="81">
        <f t="shared" si="1"/>
        <v>60.87569400000001</v>
      </c>
    </row>
    <row r="22" spans="1:16" x14ac:dyDescent="0.25">
      <c r="O22" s="81">
        <v>1.05</v>
      </c>
      <c r="P22" s="81">
        <f t="shared" si="1"/>
        <v>60.301395000000007</v>
      </c>
    </row>
    <row r="23" spans="1:16" x14ac:dyDescent="0.25">
      <c r="O23" s="81">
        <v>1.04</v>
      </c>
      <c r="P23" s="81">
        <f t="shared" si="1"/>
        <v>59.727096000000003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59.152797000000007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58.578498000000003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58.004199000000007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57.429900000000004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56.855601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56.281302000000004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55.707003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55.132704000000004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54.558405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53.984105999999997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53.409807000000008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52.835508000000004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52.261209000000008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51.686910000000005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8" priority="35">
      <formula>F47&gt;0</formula>
    </cfRule>
    <cfRule type="expression" dxfId="1587" priority="36">
      <formula>F47&lt;0</formula>
    </cfRule>
  </conditionalFormatting>
  <conditionalFormatting sqref="Q7">
    <cfRule type="expression" dxfId="1586" priority="33">
      <formula>Q7&gt;0</formula>
    </cfRule>
    <cfRule type="expression" dxfId="1585" priority="34">
      <formula>Q7&lt;0</formula>
    </cfRule>
  </conditionalFormatting>
  <conditionalFormatting sqref="Q8">
    <cfRule type="expression" dxfId="1584" priority="31">
      <formula>Q8&gt;0</formula>
    </cfRule>
    <cfRule type="expression" dxfId="1583" priority="32">
      <formula>Q8&lt;0</formula>
    </cfRule>
  </conditionalFormatting>
  <conditionalFormatting sqref="F30:F46">
    <cfRule type="expression" dxfId="1582" priority="29">
      <formula>F30&gt;0</formula>
    </cfRule>
    <cfRule type="expression" dxfId="1581" priority="30">
      <formula>F30&lt;0</formula>
    </cfRule>
  </conditionalFormatting>
  <conditionalFormatting sqref="H30:H46">
    <cfRule type="expression" dxfId="1580" priority="27">
      <formula>H30&gt;0</formula>
    </cfRule>
    <cfRule type="expression" dxfId="1579" priority="28">
      <formula>H30&lt;0</formula>
    </cfRule>
  </conditionalFormatting>
  <conditionalFormatting sqref="Q10">
    <cfRule type="expression" dxfId="1578" priority="25">
      <formula>Q10&gt;0</formula>
    </cfRule>
    <cfRule type="expression" dxfId="1577" priority="26">
      <formula>Q10&lt;0</formula>
    </cfRule>
  </conditionalFormatting>
  <conditionalFormatting sqref="J25:J38">
    <cfRule type="expression" dxfId="1576" priority="23">
      <formula>J25&gt;0</formula>
    </cfRule>
    <cfRule type="expression" dxfId="1575" priority="24">
      <formula>J25&lt;0</formula>
    </cfRule>
  </conditionalFormatting>
  <conditionalFormatting sqref="K25:K38">
    <cfRule type="expression" dxfId="1574" priority="21">
      <formula>K25&gt;0</formula>
    </cfRule>
    <cfRule type="expression" dxfId="1573" priority="22">
      <formula>K25&lt;0</formula>
    </cfRule>
  </conditionalFormatting>
  <conditionalFormatting sqref="L25 L38">
    <cfRule type="expression" dxfId="1572" priority="19">
      <formula>L25&gt;0</formula>
    </cfRule>
    <cfRule type="expression" dxfId="1571" priority="20">
      <formula>L25&lt;0</formula>
    </cfRule>
  </conditionalFormatting>
  <conditionalFormatting sqref="F89:F110">
    <cfRule type="expression" dxfId="1570" priority="17">
      <formula>F89&gt;0</formula>
    </cfRule>
    <cfRule type="expression" dxfId="1569" priority="18">
      <formula>F89&lt;0</formula>
    </cfRule>
  </conditionalFormatting>
  <conditionalFormatting sqref="H89:H110">
    <cfRule type="expression" dxfId="1568" priority="15">
      <formula>H89&gt;0</formula>
    </cfRule>
    <cfRule type="expression" dxfId="1567" priority="16">
      <formula>H89&lt;0</formula>
    </cfRule>
  </conditionalFormatting>
  <conditionalFormatting sqref="J89:J102">
    <cfRule type="expression" dxfId="1566" priority="13">
      <formula>J89&gt;0</formula>
    </cfRule>
    <cfRule type="expression" dxfId="1565" priority="14">
      <formula>J89&lt;0</formula>
    </cfRule>
  </conditionalFormatting>
  <conditionalFormatting sqref="K89:K102">
    <cfRule type="expression" dxfId="1564" priority="11">
      <formula>K89&gt;0</formula>
    </cfRule>
    <cfRule type="expression" dxfId="1563" priority="12">
      <formula>K89&lt;0</formula>
    </cfRule>
  </conditionalFormatting>
  <conditionalFormatting sqref="L89:L102">
    <cfRule type="expression" dxfId="1562" priority="9">
      <formula>L89&gt;0</formula>
    </cfRule>
    <cfRule type="expression" dxfId="1561" priority="10">
      <formula>L89&lt;0</formula>
    </cfRule>
  </conditionalFormatting>
  <conditionalFormatting sqref="F25 F29">
    <cfRule type="expression" dxfId="1560" priority="7">
      <formula>F25&gt;0</formula>
    </cfRule>
    <cfRule type="expression" dxfId="1559" priority="8">
      <formula>F25&lt;0</formula>
    </cfRule>
  </conditionalFormatting>
  <conditionalFormatting sqref="H25 H29">
    <cfRule type="expression" dxfId="1558" priority="5">
      <formula>H25&gt;0</formula>
    </cfRule>
    <cfRule type="expression" dxfId="1557" priority="6">
      <formula>H25&lt;0</formula>
    </cfRule>
  </conditionalFormatting>
  <conditionalFormatting sqref="F26:F28">
    <cfRule type="expression" dxfId="1556" priority="3">
      <formula>F26&gt;0</formula>
    </cfRule>
    <cfRule type="expression" dxfId="1555" priority="4">
      <formula>F26&lt;0</formula>
    </cfRule>
  </conditionalFormatting>
  <conditionalFormatting sqref="H26:H28">
    <cfRule type="expression" dxfId="1554" priority="1">
      <formula>H26&gt;0</formula>
    </cfRule>
    <cfRule type="expression" dxfId="155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32.550600000000003</v>
      </c>
      <c r="T3" s="1">
        <v>43215</v>
      </c>
      <c r="U3" t="s">
        <v>1031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32.22</v>
      </c>
      <c r="R4" s="495">
        <v>-6.2E-2</v>
      </c>
      <c r="T4" s="772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6444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6510.1200000000008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-66.119999999999891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-66.119999999999891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-1.0156494811155537E-2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3.1036623215394167E-2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9.2853025936599423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200</v>
      </c>
      <c r="I18" s="18"/>
      <c r="J18" s="18"/>
      <c r="K18" s="18">
        <f>SUM(K2:K5)</f>
        <v>6798.88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6493</v>
      </c>
      <c r="G19" s="343"/>
      <c r="H19" s="343">
        <f>SumByColor($A$19,H2:H17)</f>
        <v>200</v>
      </c>
      <c r="I19" s="343"/>
      <c r="J19" s="343"/>
      <c r="K19" s="344">
        <f>SumByColor($A$19,K2:K17)</f>
        <v>6799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1" si="9">C28*(E28-D28)</f>
        <v>-321.07999999999993</v>
      </c>
      <c r="G28" s="39">
        <f t="shared" ref="G28:G31" si="10">D28*C28</f>
        <v>3527.08</v>
      </c>
      <c r="H28" s="222">
        <f t="shared" ref="H28:H31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39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39" t="s">
        <v>1134</v>
      </c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35.442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35.119799999999998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34.797600000000003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34.4754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34.153199999999998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33.831000000000003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33.508800000000001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33.186599999999999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32.864399999999996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32.542200000000001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32.22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31.8978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31.575599999999998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31.253399999999999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30.931199999999997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30.608999999999998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30.286799999999996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29.964600000000001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29.642399999999999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29.3202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28.998000000000001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2" priority="31">
      <formula>F47&gt;0</formula>
    </cfRule>
    <cfRule type="expression" dxfId="1551" priority="32">
      <formula>F47&lt;0</formula>
    </cfRule>
  </conditionalFormatting>
  <conditionalFormatting sqref="Q7">
    <cfRule type="expression" dxfId="1550" priority="29">
      <formula>Q7&gt;0</formula>
    </cfRule>
    <cfRule type="expression" dxfId="1549" priority="30">
      <formula>Q7&lt;0</formula>
    </cfRule>
  </conditionalFormatting>
  <conditionalFormatting sqref="Q8">
    <cfRule type="expression" dxfId="1548" priority="27">
      <formula>Q8&gt;0</formula>
    </cfRule>
    <cfRule type="expression" dxfId="1547" priority="28">
      <formula>Q8&lt;0</formula>
    </cfRule>
  </conditionalFormatting>
  <conditionalFormatting sqref="F30:F46">
    <cfRule type="expression" dxfId="1546" priority="25">
      <formula>F30&gt;0</formula>
    </cfRule>
    <cfRule type="expression" dxfId="1545" priority="26">
      <formula>F30&lt;0</formula>
    </cfRule>
  </conditionalFormatting>
  <conditionalFormatting sqref="H30:H46">
    <cfRule type="expression" dxfId="1544" priority="23">
      <formula>H30&gt;0</formula>
    </cfRule>
    <cfRule type="expression" dxfId="1543" priority="24">
      <formula>H30&lt;0</formula>
    </cfRule>
  </conditionalFormatting>
  <conditionalFormatting sqref="Q10">
    <cfRule type="expression" dxfId="1542" priority="21">
      <formula>Q10&gt;0</formula>
    </cfRule>
    <cfRule type="expression" dxfId="1541" priority="22">
      <formula>Q10&lt;0</formula>
    </cfRule>
  </conditionalFormatting>
  <conditionalFormatting sqref="J25:J38">
    <cfRule type="expression" dxfId="1540" priority="19">
      <formula>J25&gt;0</formula>
    </cfRule>
    <cfRule type="expression" dxfId="1539" priority="20">
      <formula>J25&lt;0</formula>
    </cfRule>
  </conditionalFormatting>
  <conditionalFormatting sqref="K25:K38">
    <cfRule type="expression" dxfId="1538" priority="17">
      <formula>K25&gt;0</formula>
    </cfRule>
    <cfRule type="expression" dxfId="1537" priority="18">
      <formula>K25&lt;0</formula>
    </cfRule>
  </conditionalFormatting>
  <conditionalFormatting sqref="L25:L38">
    <cfRule type="expression" dxfId="1536" priority="15">
      <formula>L25&gt;0</formula>
    </cfRule>
    <cfRule type="expression" dxfId="1535" priority="16">
      <formula>L25&lt;0</formula>
    </cfRule>
  </conditionalFormatting>
  <conditionalFormatting sqref="F89:F110">
    <cfRule type="expression" dxfId="1534" priority="13">
      <formula>F89&gt;0</formula>
    </cfRule>
    <cfRule type="expression" dxfId="1533" priority="14">
      <formula>F89&lt;0</formula>
    </cfRule>
  </conditionalFormatting>
  <conditionalFormatting sqref="H89:H110">
    <cfRule type="expression" dxfId="1532" priority="11">
      <formula>H89&gt;0</formula>
    </cfRule>
    <cfRule type="expression" dxfId="1531" priority="12">
      <formula>H89&lt;0</formula>
    </cfRule>
  </conditionalFormatting>
  <conditionalFormatting sqref="J89:J102">
    <cfRule type="expression" dxfId="1530" priority="9">
      <formula>J89&gt;0</formula>
    </cfRule>
    <cfRule type="expression" dxfId="1529" priority="10">
      <formula>J89&lt;0</formula>
    </cfRule>
  </conditionalFormatting>
  <conditionalFormatting sqref="K89:K102">
    <cfRule type="expression" dxfId="1528" priority="7">
      <formula>K89&gt;0</formula>
    </cfRule>
    <cfRule type="expression" dxfId="1527" priority="8">
      <formula>K89&lt;0</formula>
    </cfRule>
  </conditionalFormatting>
  <conditionalFormatting sqref="L89:L102">
    <cfRule type="expression" dxfId="1526" priority="5">
      <formula>L89&gt;0</formula>
    </cfRule>
    <cfRule type="expression" dxfId="1525" priority="6">
      <formula>L89&lt;0</formula>
    </cfRule>
  </conditionalFormatting>
  <conditionalFormatting sqref="F25:F29">
    <cfRule type="expression" dxfId="1524" priority="3">
      <formula>F25&gt;0</formula>
    </cfRule>
    <cfRule type="expression" dxfId="1523" priority="4">
      <formula>F25&lt;0</formula>
    </cfRule>
  </conditionalFormatting>
  <conditionalFormatting sqref="H25:H29">
    <cfRule type="expression" dxfId="1522" priority="1">
      <formula>H25&gt;0</formula>
    </cfRule>
    <cfRule type="expression" dxfId="15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204.10990000000001</v>
      </c>
      <c r="R4" s="495">
        <v>-3.8E-3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4082.1980000000003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1365.4280000000012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1222.398000000001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0.42744177914539527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2.4496606974967897E-3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29.75362973760933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0" t="s">
        <v>78</v>
      </c>
      <c r="P24" s="85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224.52089000000004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222.47979100000003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220.43869200000003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218.39759300000003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216.35649400000003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214.31539500000002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212.27429600000002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210.23319700000002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208.19209800000002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206.15099900000001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204.10990000000001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202.06880100000001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200.02770200000001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197.986603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195.945504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193.904405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191.86330599999999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189.82220700000002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187.78110800000002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185.74000900000001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183.69891000000001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0" priority="24">
      <formula>F47&gt;0</formula>
    </cfRule>
    <cfRule type="expression" dxfId="1519" priority="25">
      <formula>F47&lt;0</formula>
    </cfRule>
  </conditionalFormatting>
  <conditionalFormatting sqref="Q7">
    <cfRule type="expression" dxfId="1518" priority="22">
      <formula>Q7&gt;0</formula>
    </cfRule>
    <cfRule type="expression" dxfId="1517" priority="23">
      <formula>Q7&lt;0</formula>
    </cfRule>
  </conditionalFormatting>
  <conditionalFormatting sqref="Q8">
    <cfRule type="expression" dxfId="1516" priority="20">
      <formula>Q8&gt;0</formula>
    </cfRule>
    <cfRule type="expression" dxfId="1515" priority="21">
      <formula>Q8&lt;0</formula>
    </cfRule>
  </conditionalFormatting>
  <conditionalFormatting sqref="F25:F46">
    <cfRule type="expression" dxfId="1514" priority="18">
      <formula>F25&gt;0</formula>
    </cfRule>
    <cfRule type="expression" dxfId="1513" priority="19">
      <formula>F25&lt;0</formula>
    </cfRule>
  </conditionalFormatting>
  <conditionalFormatting sqref="H25:H46">
    <cfRule type="expression" dxfId="1512" priority="16">
      <formula>H25&gt;0</formula>
    </cfRule>
    <cfRule type="expression" dxfId="1511" priority="17">
      <formula>H25&lt;0</formula>
    </cfRule>
  </conditionalFormatting>
  <conditionalFormatting sqref="F89:F110">
    <cfRule type="expression" dxfId="1510" priority="14">
      <formula>F89&gt;0</formula>
    </cfRule>
    <cfRule type="expression" dxfId="1509" priority="15">
      <formula>F89&lt;0</formula>
    </cfRule>
  </conditionalFormatting>
  <conditionalFormatting sqref="H89:H110">
    <cfRule type="expression" dxfId="1508" priority="12">
      <formula>H89&gt;0</formula>
    </cfRule>
    <cfRule type="expression" dxfId="1507" priority="13">
      <formula>H89&lt;0</formula>
    </cfRule>
  </conditionalFormatting>
  <conditionalFormatting sqref="Q10">
    <cfRule type="expression" dxfId="1506" priority="10">
      <formula>Q10&gt;0</formula>
    </cfRule>
    <cfRule type="expression" dxfId="1505" priority="11">
      <formula>Q10&lt;0</formula>
    </cfRule>
  </conditionalFormatting>
  <conditionalFormatting sqref="J25:J39">
    <cfRule type="expression" dxfId="1504" priority="8">
      <formula>J25&gt;0</formula>
    </cfRule>
    <cfRule type="expression" dxfId="1503" priority="9">
      <formula>J25&lt;0</formula>
    </cfRule>
  </conditionalFormatting>
  <conditionalFormatting sqref="K25:K38">
    <cfRule type="expression" dxfId="1502" priority="6">
      <formula>K25&gt;0</formula>
    </cfRule>
    <cfRule type="expression" dxfId="1501" priority="7">
      <formula>K25&lt;0</formula>
    </cfRule>
  </conditionalFormatting>
  <conditionalFormatting sqref="L25:L38">
    <cfRule type="expression" dxfId="1500" priority="4">
      <formula>L25&gt;0</formula>
    </cfRule>
    <cfRule type="expression" dxfId="149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8" priority="1">
      <formula>J40&gt;0</formula>
    </cfRule>
    <cfRule type="expression" dxfId="149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6" priority="74">
      <formula>F12&gt;0</formula>
    </cfRule>
    <cfRule type="expression" dxfId="149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4" priority="67">
      <formula>F124&gt;0</formula>
    </cfRule>
    <cfRule type="expression" dxfId="1493" priority="68">
      <formula>F124&lt;0</formula>
    </cfRule>
  </conditionalFormatting>
  <conditionalFormatting sqref="H124:H130">
    <cfRule type="expression" dxfId="1492" priority="55">
      <formula>H124&gt;0</formula>
    </cfRule>
    <cfRule type="expression" dxfId="1491" priority="56">
      <formula>H124&lt;0</formula>
    </cfRule>
  </conditionalFormatting>
  <conditionalFormatting sqref="H131">
    <cfRule type="expression" dxfId="1490" priority="53">
      <formula>H131&gt;0</formula>
    </cfRule>
    <cfRule type="expression" dxfId="1489" priority="54">
      <formula>H131&lt;0</formula>
    </cfRule>
  </conditionalFormatting>
  <conditionalFormatting sqref="H132">
    <cfRule type="expression" dxfId="1488" priority="51">
      <formula>H132&gt;0</formula>
    </cfRule>
    <cfRule type="expression" dxfId="1487" priority="52">
      <formula>H132&lt;0</formula>
    </cfRule>
  </conditionalFormatting>
  <conditionalFormatting sqref="H133:H135">
    <cfRule type="expression" dxfId="1486" priority="49">
      <formula>H133&gt;0</formula>
    </cfRule>
    <cfRule type="expression" dxfId="1485" priority="50">
      <formula>H133&lt;0</formula>
    </cfRule>
  </conditionalFormatting>
  <conditionalFormatting sqref="H136">
    <cfRule type="expression" dxfId="1484" priority="45">
      <formula>H136&gt;0</formula>
    </cfRule>
    <cfRule type="expression" dxfId="1483" priority="46">
      <formula>H136&lt;0</formula>
    </cfRule>
  </conditionalFormatting>
  <conditionalFormatting sqref="Q7">
    <cfRule type="expression" dxfId="1482" priority="39">
      <formula>Q7&gt;0</formula>
    </cfRule>
    <cfRule type="expression" dxfId="1481" priority="40">
      <formula>Q7&lt;0</formula>
    </cfRule>
  </conditionalFormatting>
  <conditionalFormatting sqref="Q8">
    <cfRule type="expression" dxfId="1480" priority="37">
      <formula>Q8&gt;0</formula>
    </cfRule>
    <cfRule type="expression" dxfId="1479" priority="38">
      <formula>Q8&lt;0</formula>
    </cfRule>
  </conditionalFormatting>
  <conditionalFormatting sqref="F167:F178 H167:H178">
    <cfRule type="expression" dxfId="1478" priority="35">
      <formula>F167&gt;0</formula>
    </cfRule>
    <cfRule type="expression" dxfId="1477" priority="36">
      <formula>F167&lt;0</formula>
    </cfRule>
  </conditionalFormatting>
  <conditionalFormatting sqref="F183:F197 H183:H197">
    <cfRule type="expression" dxfId="1476" priority="33">
      <formula>F183&gt;0</formula>
    </cfRule>
    <cfRule type="expression" dxfId="1475" priority="34">
      <formula>F183&lt;0</formula>
    </cfRule>
  </conditionalFormatting>
  <conditionalFormatting sqref="F198:F206 H198:H206">
    <cfRule type="expression" dxfId="1474" priority="31">
      <formula>F198&gt;0</formula>
    </cfRule>
    <cfRule type="expression" dxfId="1473" priority="32">
      <formula>F198&lt;0</formula>
    </cfRule>
  </conditionalFormatting>
  <conditionalFormatting sqref="F141:F147 H141:H147">
    <cfRule type="expression" dxfId="1472" priority="29">
      <formula>F141&gt;0</formula>
    </cfRule>
    <cfRule type="expression" dxfId="1471" priority="30">
      <formula>F141&lt;0</formula>
    </cfRule>
  </conditionalFormatting>
  <conditionalFormatting sqref="H149:H152 F149:F152">
    <cfRule type="expression" dxfId="1470" priority="27">
      <formula>F149&gt;0</formula>
    </cfRule>
    <cfRule type="expression" dxfId="1469" priority="28">
      <formula>F149&lt;0</formula>
    </cfRule>
  </conditionalFormatting>
  <conditionalFormatting sqref="F226 H215:H218 H257:H260 F257:F260 H226 H231:H233 F231:F233 F235:F244 H235:H244">
    <cfRule type="expression" dxfId="1468" priority="25">
      <formula>F215&gt;0</formula>
    </cfRule>
    <cfRule type="expression" dxfId="1467" priority="26">
      <formula>F215&lt;0</formula>
    </cfRule>
  </conditionalFormatting>
  <conditionalFormatting sqref="F207:F218">
    <cfRule type="expression" dxfId="1466" priority="23">
      <formula>F207&gt;0</formula>
    </cfRule>
    <cfRule type="expression" dxfId="1465" priority="24">
      <formula>F207&lt;0</formula>
    </cfRule>
  </conditionalFormatting>
  <conditionalFormatting sqref="H207:H208">
    <cfRule type="expression" dxfId="1464" priority="21">
      <formula>H207&gt;0</formula>
    </cfRule>
    <cfRule type="expression" dxfId="1463" priority="22">
      <formula>H207&lt;0</formula>
    </cfRule>
  </conditionalFormatting>
  <conditionalFormatting sqref="H209">
    <cfRule type="expression" dxfId="1462" priority="19">
      <formula>H209&gt;0</formula>
    </cfRule>
    <cfRule type="expression" dxfId="1461" priority="20">
      <formula>H209&lt;0</formula>
    </cfRule>
  </conditionalFormatting>
  <conditionalFormatting sqref="H210">
    <cfRule type="expression" dxfId="1460" priority="17">
      <formula>H210&gt;0</formula>
    </cfRule>
    <cfRule type="expression" dxfId="1459" priority="18">
      <formula>H210&lt;0</formula>
    </cfRule>
  </conditionalFormatting>
  <conditionalFormatting sqref="H211:H213">
    <cfRule type="expression" dxfId="1458" priority="15">
      <formula>H211&gt;0</formula>
    </cfRule>
    <cfRule type="expression" dxfId="1457" priority="16">
      <formula>H211&lt;0</formula>
    </cfRule>
  </conditionalFormatting>
  <conditionalFormatting sqref="H214">
    <cfRule type="expression" dxfId="1456" priority="13">
      <formula>H214&gt;0</formula>
    </cfRule>
    <cfRule type="expression" dxfId="1455" priority="14">
      <formula>H214&lt;0</formula>
    </cfRule>
  </conditionalFormatting>
  <conditionalFormatting sqref="F245:F256 H245:H256">
    <cfRule type="expression" dxfId="1454" priority="11">
      <formula>F245&gt;0</formula>
    </cfRule>
    <cfRule type="expression" dxfId="1453" priority="12">
      <formula>F245&lt;0</formula>
    </cfRule>
  </conditionalFormatting>
  <conditionalFormatting sqref="F261:F275 H261:H275">
    <cfRule type="expression" dxfId="1452" priority="9">
      <formula>F261&gt;0</formula>
    </cfRule>
    <cfRule type="expression" dxfId="1451" priority="10">
      <formula>F261&lt;0</formula>
    </cfRule>
  </conditionalFormatting>
  <conditionalFormatting sqref="F276:F283 H276:H283">
    <cfRule type="expression" dxfId="1450" priority="7">
      <formula>F276&gt;0</formula>
    </cfRule>
    <cfRule type="expression" dxfId="1449" priority="8">
      <formula>F276&lt;0</formula>
    </cfRule>
  </conditionalFormatting>
  <conditionalFormatting sqref="F219:F225 H219:H225">
    <cfRule type="expression" dxfId="1448" priority="5">
      <formula>F219&gt;0</formula>
    </cfRule>
    <cfRule type="expression" dxfId="1447" priority="6">
      <formula>F219&lt;0</formula>
    </cfRule>
  </conditionalFormatting>
  <conditionalFormatting sqref="H227:H230 F227:F230">
    <cfRule type="expression" dxfId="1446" priority="3">
      <formula>F227&gt;0</formula>
    </cfRule>
    <cfRule type="expression" dxfId="1445" priority="4">
      <formula>F227&lt;0</formula>
    </cfRule>
  </conditionalFormatting>
  <conditionalFormatting sqref="H234 F234">
    <cfRule type="expression" dxfId="1444" priority="1">
      <formula>F234&gt;0</formula>
    </cfRule>
    <cfRule type="expression" dxfId="144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2" priority="43">
      <formula>F33&gt;0</formula>
    </cfRule>
    <cfRule type="expression" dxfId="1441" priority="44">
      <formula>F33&lt;0</formula>
    </cfRule>
  </conditionalFormatting>
  <conditionalFormatting sqref="Q7">
    <cfRule type="expression" dxfId="1440" priority="41">
      <formula>Q7&gt;0</formula>
    </cfRule>
    <cfRule type="expression" dxfId="1439" priority="42">
      <formula>Q7&lt;0</formula>
    </cfRule>
  </conditionalFormatting>
  <conditionalFormatting sqref="Q8">
    <cfRule type="expression" dxfId="1438" priority="39">
      <formula>Q8&gt;0</formula>
    </cfRule>
    <cfRule type="expression" dxfId="1437" priority="40">
      <formula>Q8&lt;0</formula>
    </cfRule>
  </conditionalFormatting>
  <conditionalFormatting sqref="F29 F32">
    <cfRule type="expression" dxfId="1436" priority="37">
      <formula>F29&gt;0</formula>
    </cfRule>
    <cfRule type="expression" dxfId="1435" priority="38">
      <formula>F29&lt;0</formula>
    </cfRule>
  </conditionalFormatting>
  <conditionalFormatting sqref="H29 H32">
    <cfRule type="expression" dxfId="1434" priority="35">
      <formula>H29&gt;0</formula>
    </cfRule>
    <cfRule type="expression" dxfId="1433" priority="36">
      <formula>H29&lt;0</formula>
    </cfRule>
  </conditionalFormatting>
  <conditionalFormatting sqref="F30:F31">
    <cfRule type="expression" dxfId="1432" priority="33">
      <formula>F30&gt;0</formula>
    </cfRule>
    <cfRule type="expression" dxfId="1431" priority="34">
      <formula>F30&lt;0</formula>
    </cfRule>
  </conditionalFormatting>
  <conditionalFormatting sqref="H30:H31">
    <cfRule type="expression" dxfId="1430" priority="31">
      <formula>H30&gt;0</formula>
    </cfRule>
    <cfRule type="expression" dxfId="1429" priority="32">
      <formula>H30&lt;0</formula>
    </cfRule>
  </conditionalFormatting>
  <conditionalFormatting sqref="F105:F140 H105:H140">
    <cfRule type="expression" dxfId="1428" priority="29">
      <formula>F105&gt;0</formula>
    </cfRule>
    <cfRule type="expression" dxfId="1427" priority="30">
      <formula>F105&lt;0</formula>
    </cfRule>
  </conditionalFormatting>
  <conditionalFormatting sqref="F96:F99">
    <cfRule type="expression" dxfId="1426" priority="27">
      <formula>F96&gt;0</formula>
    </cfRule>
    <cfRule type="expression" dxfId="1425" priority="28">
      <formula>F96&lt;0</formula>
    </cfRule>
  </conditionalFormatting>
  <conditionalFormatting sqref="H96:H99">
    <cfRule type="expression" dxfId="1424" priority="25">
      <formula>H96&gt;0</formula>
    </cfRule>
    <cfRule type="expression" dxfId="1423" priority="26">
      <formula>H96&lt;0</formula>
    </cfRule>
  </conditionalFormatting>
  <conditionalFormatting sqref="F25:F28">
    <cfRule type="expression" dxfId="1422" priority="19">
      <formula>F25&gt;0</formula>
    </cfRule>
    <cfRule type="expression" dxfId="1421" priority="20">
      <formula>F25&lt;0</formula>
    </cfRule>
  </conditionalFormatting>
  <conditionalFormatting sqref="H25:H28">
    <cfRule type="expression" dxfId="1420" priority="17">
      <formula>H25&gt;0</formula>
    </cfRule>
    <cfRule type="expression" dxfId="1419" priority="18">
      <formula>H25&lt;0</formula>
    </cfRule>
  </conditionalFormatting>
  <conditionalFormatting sqref="J27">
    <cfRule type="expression" dxfId="1418" priority="15">
      <formula>J27&gt;0</formula>
    </cfRule>
    <cfRule type="expression" dxfId="1417" priority="16">
      <formula>J27&lt;0</formula>
    </cfRule>
  </conditionalFormatting>
  <conditionalFormatting sqref="F104">
    <cfRule type="expression" dxfId="1416" priority="13">
      <formula>F104&gt;0</formula>
    </cfRule>
    <cfRule type="expression" dxfId="1415" priority="14">
      <formula>F104&lt;0</formula>
    </cfRule>
  </conditionalFormatting>
  <conditionalFormatting sqref="H104">
    <cfRule type="expression" dxfId="1414" priority="11">
      <formula>H104&gt;0</formula>
    </cfRule>
    <cfRule type="expression" dxfId="1413" priority="12">
      <formula>H104&lt;0</formula>
    </cfRule>
  </conditionalFormatting>
  <conditionalFormatting sqref="F100:F103">
    <cfRule type="expression" dxfId="1412" priority="9">
      <formula>F100&gt;0</formula>
    </cfRule>
    <cfRule type="expression" dxfId="1411" priority="10">
      <formula>F100&lt;0</formula>
    </cfRule>
  </conditionalFormatting>
  <conditionalFormatting sqref="H100:H103">
    <cfRule type="expression" dxfId="1410" priority="7">
      <formula>H100&gt;0</formula>
    </cfRule>
    <cfRule type="expression" dxfId="1409" priority="8">
      <formula>H100&lt;0</formula>
    </cfRule>
  </conditionalFormatting>
  <conditionalFormatting sqref="J102">
    <cfRule type="expression" dxfId="1408" priority="5">
      <formula>J102&gt;0</formula>
    </cfRule>
    <cfRule type="expression" dxfId="1407" priority="6">
      <formula>J102&lt;0</formula>
    </cfRule>
  </conditionalFormatting>
  <conditionalFormatting sqref="Q10">
    <cfRule type="expression" dxfId="1406" priority="3">
      <formula>Q10&gt;0</formula>
    </cfRule>
    <cfRule type="expression" dxfId="1405" priority="4">
      <formula>Q10&lt;0</formula>
    </cfRule>
  </conditionalFormatting>
  <conditionalFormatting sqref="M71">
    <cfRule type="expression" dxfId="1404" priority="1">
      <formula>M71&gt;0</formula>
    </cfRule>
    <cfRule type="expression" dxfId="140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2" priority="33">
      <formula>F34&gt;0</formula>
    </cfRule>
    <cfRule type="expression" dxfId="1401" priority="34">
      <formula>F34&lt;0</formula>
    </cfRule>
  </conditionalFormatting>
  <conditionalFormatting sqref="Q7">
    <cfRule type="expression" dxfId="1400" priority="31">
      <formula>Q7&gt;0</formula>
    </cfRule>
    <cfRule type="expression" dxfId="1399" priority="32">
      <formula>Q7&lt;0</formula>
    </cfRule>
  </conditionalFormatting>
  <conditionalFormatting sqref="Q8">
    <cfRule type="expression" dxfId="1398" priority="29">
      <formula>Q8&gt;0</formula>
    </cfRule>
    <cfRule type="expression" dxfId="1397" priority="30">
      <formula>Q8&lt;0</formula>
    </cfRule>
  </conditionalFormatting>
  <conditionalFormatting sqref="F27:F33">
    <cfRule type="expression" dxfId="1396" priority="27">
      <formula>F27&gt;0</formula>
    </cfRule>
    <cfRule type="expression" dxfId="1395" priority="28">
      <formula>F27&lt;0</formula>
    </cfRule>
  </conditionalFormatting>
  <conditionalFormatting sqref="H27:H33">
    <cfRule type="expression" dxfId="1394" priority="25">
      <formula>H27&gt;0</formula>
    </cfRule>
    <cfRule type="expression" dxfId="1393" priority="26">
      <formula>H27&lt;0</formula>
    </cfRule>
  </conditionalFormatting>
  <conditionalFormatting sqref="M46">
    <cfRule type="expression" dxfId="1392" priority="23">
      <formula>M46&gt;0</formula>
    </cfRule>
    <cfRule type="expression" dxfId="1391" priority="24">
      <formula>M46&lt;0</formula>
    </cfRule>
  </conditionalFormatting>
  <conditionalFormatting sqref="F79:F87 H79:H87">
    <cfRule type="expression" dxfId="1390" priority="21">
      <formula>F79&gt;0</formula>
    </cfRule>
    <cfRule type="expression" dxfId="1389" priority="22">
      <formula>F79&lt;0</formula>
    </cfRule>
  </conditionalFormatting>
  <conditionalFormatting sqref="F73 F77:F78">
    <cfRule type="expression" dxfId="1388" priority="19">
      <formula>F73&gt;0</formula>
    </cfRule>
    <cfRule type="expression" dxfId="1387" priority="20">
      <formula>F73&lt;0</formula>
    </cfRule>
  </conditionalFormatting>
  <conditionalFormatting sqref="H73 H77:H78">
    <cfRule type="expression" dxfId="1386" priority="17">
      <formula>H73&gt;0</formula>
    </cfRule>
    <cfRule type="expression" dxfId="1385" priority="18">
      <formula>H73&lt;0</formula>
    </cfRule>
  </conditionalFormatting>
  <conditionalFormatting sqref="F70:F72">
    <cfRule type="expression" dxfId="1384" priority="15">
      <formula>F70&gt;0</formula>
    </cfRule>
    <cfRule type="expression" dxfId="1383" priority="16">
      <formula>F70&lt;0</formula>
    </cfRule>
  </conditionalFormatting>
  <conditionalFormatting sqref="H70:H72">
    <cfRule type="expression" dxfId="1382" priority="13">
      <formula>H70&gt;0</formula>
    </cfRule>
    <cfRule type="expression" dxfId="1381" priority="14">
      <formula>H70&lt;0</formula>
    </cfRule>
  </conditionalFormatting>
  <conditionalFormatting sqref="F25:F26">
    <cfRule type="expression" dxfId="1380" priority="11">
      <formula>F25&gt;0</formula>
    </cfRule>
    <cfRule type="expression" dxfId="1379" priority="12">
      <formula>F25&lt;0</formula>
    </cfRule>
  </conditionalFormatting>
  <conditionalFormatting sqref="H25:H26">
    <cfRule type="expression" dxfId="1378" priority="9">
      <formula>H25&gt;0</formula>
    </cfRule>
    <cfRule type="expression" dxfId="1377" priority="10">
      <formula>H25&lt;0</formula>
    </cfRule>
  </conditionalFormatting>
  <conditionalFormatting sqref="F76">
    <cfRule type="expression" dxfId="1376" priority="7">
      <formula>F76&gt;0</formula>
    </cfRule>
    <cfRule type="expression" dxfId="1375" priority="8">
      <formula>F76&lt;0</formula>
    </cfRule>
  </conditionalFormatting>
  <conditionalFormatting sqref="H76">
    <cfRule type="expression" dxfId="1374" priority="5">
      <formula>H76&gt;0</formula>
    </cfRule>
    <cfRule type="expression" dxfId="1373" priority="6">
      <formula>H76&lt;0</formula>
    </cfRule>
  </conditionalFormatting>
  <conditionalFormatting sqref="F74:F75">
    <cfRule type="expression" dxfId="1372" priority="3">
      <formula>F74&gt;0</formula>
    </cfRule>
    <cfRule type="expression" dxfId="1371" priority="4">
      <formula>F74&lt;0</formula>
    </cfRule>
  </conditionalFormatting>
  <conditionalFormatting sqref="H74:H75">
    <cfRule type="expression" dxfId="1370" priority="1">
      <formula>H74&gt;0</formula>
    </cfRule>
    <cfRule type="expression" dxfId="136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175.82</v>
      </c>
      <c r="R4" s="495">
        <v>-1E-4</v>
      </c>
      <c r="T4" s="772">
        <v>43256</v>
      </c>
      <c r="U4" s="848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7032.7999999999993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933.08999999999651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933.08999999999651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0.15297284625006699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7.2801729041064725E-3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193.40200000000002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191.6438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189.88560000000001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188.12739999999999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186.36920000000001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184.61099999999999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182.8528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181.09459999999999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179.3364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177.57819999999998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175.82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174.06180000000001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172.30359999999999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170.5454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168.78719999999998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167.029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165.27079999999998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163.51259999999999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161.7544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159.99619999999999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158.238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8" priority="37">
      <formula>F47&gt;0</formula>
    </cfRule>
    <cfRule type="expression" dxfId="1367" priority="38">
      <formula>F47&lt;0</formula>
    </cfRule>
  </conditionalFormatting>
  <conditionalFormatting sqref="Q7">
    <cfRule type="expression" dxfId="1366" priority="35">
      <formula>Q7&gt;0</formula>
    </cfRule>
    <cfRule type="expression" dxfId="1365" priority="36">
      <formula>Q7&lt;0</formula>
    </cfRule>
  </conditionalFormatting>
  <conditionalFormatting sqref="Q8">
    <cfRule type="expression" dxfId="1364" priority="33">
      <formula>Q8&gt;0</formula>
    </cfRule>
    <cfRule type="expression" dxfId="1363" priority="34">
      <formula>Q8&lt;0</formula>
    </cfRule>
  </conditionalFormatting>
  <conditionalFormatting sqref="F31:F46">
    <cfRule type="expression" dxfId="1362" priority="31">
      <formula>F31&gt;0</formula>
    </cfRule>
    <cfRule type="expression" dxfId="1361" priority="32">
      <formula>F31&lt;0</formula>
    </cfRule>
  </conditionalFormatting>
  <conditionalFormatting sqref="H31:H46">
    <cfRule type="expression" dxfId="1360" priority="29">
      <formula>H31&gt;0</formula>
    </cfRule>
    <cfRule type="expression" dxfId="1359" priority="30">
      <formula>H31&lt;0</formula>
    </cfRule>
  </conditionalFormatting>
  <conditionalFormatting sqref="Q10">
    <cfRule type="expression" dxfId="1358" priority="27">
      <formula>Q10&gt;0</formula>
    </cfRule>
    <cfRule type="expression" dxfId="1357" priority="28">
      <formula>Q10&lt;0</formula>
    </cfRule>
  </conditionalFormatting>
  <conditionalFormatting sqref="J25:J38">
    <cfRule type="expression" dxfId="1356" priority="25">
      <formula>J25&gt;0</formula>
    </cfRule>
    <cfRule type="expression" dxfId="1355" priority="26">
      <formula>J25&lt;0</formula>
    </cfRule>
  </conditionalFormatting>
  <conditionalFormatting sqref="K25:K38">
    <cfRule type="expression" dxfId="1354" priority="23">
      <formula>K25&gt;0</formula>
    </cfRule>
    <cfRule type="expression" dxfId="1353" priority="24">
      <formula>K25&lt;0</formula>
    </cfRule>
  </conditionalFormatting>
  <conditionalFormatting sqref="L25:L38">
    <cfRule type="expression" dxfId="1352" priority="21">
      <formula>L25&gt;0</formula>
    </cfRule>
    <cfRule type="expression" dxfId="1351" priority="22">
      <formula>L25&lt;0</formula>
    </cfRule>
  </conditionalFormatting>
  <conditionalFormatting sqref="F89:F110">
    <cfRule type="expression" dxfId="1350" priority="19">
      <formula>F89&gt;0</formula>
    </cfRule>
    <cfRule type="expression" dxfId="1349" priority="20">
      <formula>F89&lt;0</formula>
    </cfRule>
  </conditionalFormatting>
  <conditionalFormatting sqref="H89:H110">
    <cfRule type="expression" dxfId="1348" priority="17">
      <formula>H89&gt;0</formula>
    </cfRule>
    <cfRule type="expression" dxfId="1347" priority="18">
      <formula>H89&lt;0</formula>
    </cfRule>
  </conditionalFormatting>
  <conditionalFormatting sqref="J89:J102">
    <cfRule type="expression" dxfId="1346" priority="15">
      <formula>J89&gt;0</formula>
    </cfRule>
    <cfRule type="expression" dxfId="1345" priority="16">
      <formula>J89&lt;0</formula>
    </cfRule>
  </conditionalFormatting>
  <conditionalFormatting sqref="K89:K102">
    <cfRule type="expression" dxfId="1344" priority="13">
      <formula>K89&gt;0</formula>
    </cfRule>
    <cfRule type="expression" dxfId="1343" priority="14">
      <formula>K89&lt;0</formula>
    </cfRule>
  </conditionalFormatting>
  <conditionalFormatting sqref="L89:L102">
    <cfRule type="expression" dxfId="1342" priority="11">
      <formula>L89&gt;0</formula>
    </cfRule>
    <cfRule type="expression" dxfId="1341" priority="12">
      <formula>L89&lt;0</formula>
    </cfRule>
  </conditionalFormatting>
  <conditionalFormatting sqref="F25:F28">
    <cfRule type="expression" dxfId="1340" priority="9">
      <formula>F25&gt;0</formula>
    </cfRule>
    <cfRule type="expression" dxfId="1339" priority="10">
      <formula>F25&lt;0</formula>
    </cfRule>
  </conditionalFormatting>
  <conditionalFormatting sqref="H25:H28">
    <cfRule type="expression" dxfId="1338" priority="7">
      <formula>H25&gt;0</formula>
    </cfRule>
    <cfRule type="expression" dxfId="1337" priority="8">
      <formula>H25&lt;0</formula>
    </cfRule>
  </conditionalFormatting>
  <conditionalFormatting sqref="F29:F30">
    <cfRule type="expression" dxfId="1336" priority="3">
      <formula>F29&gt;0</formula>
    </cfRule>
    <cfRule type="expression" dxfId="1335" priority="4">
      <formula>F29&lt;0</formula>
    </cfRule>
  </conditionalFormatting>
  <conditionalFormatting sqref="H29:H30">
    <cfRule type="expression" dxfId="1334" priority="1">
      <formula>H29&gt;0</formula>
    </cfRule>
    <cfRule type="expression" dxfId="1333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66.232166666666672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63.91</v>
      </c>
      <c r="R4" s="495">
        <v>3.3E-3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19173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19869.650000000001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-696.65000000000146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-696.65000000000146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-3.5061010133545456E-2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2.5035205758097326E-2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10.741176470588236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70.301000000000002</v>
      </c>
      <c r="V22" s="134"/>
    </row>
    <row r="23" spans="1:22" x14ac:dyDescent="0.25">
      <c r="O23" s="81">
        <v>1.0900000000000001</v>
      </c>
      <c r="P23" s="81">
        <f t="shared" ref="P23:P42" si="2">O23*$Q$4</f>
        <v>69.661900000000003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69.022800000000004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68.383700000000005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67.744600000000005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67.105499999999992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66.466399999999993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65.827299999999994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65.188199999999995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64.549099999999996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63.91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63.270899999999997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62.631799999999998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61.992699999999992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61.353599999999993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60.714499999999994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60.075399999999995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59.436300000000003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58.797199999999997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58.158099999999997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57.518999999999998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0" si="42">C55*(E55-D55)</f>
        <v>-380.00000000000114</v>
      </c>
      <c r="G55" s="39">
        <f t="shared" ref="G55:G60" si="43">D55*C55</f>
        <v>13802.000000000002</v>
      </c>
      <c r="H55" s="222">
        <f t="shared" ref="H55:H60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2" priority="21">
      <formula>Q7&gt;0</formula>
    </cfRule>
    <cfRule type="expression" dxfId="1331" priority="22">
      <formula>Q7&lt;0</formula>
    </cfRule>
  </conditionalFormatting>
  <conditionalFormatting sqref="Q8">
    <cfRule type="expression" dxfId="1330" priority="19">
      <formula>Q8&gt;0</formula>
    </cfRule>
    <cfRule type="expression" dxfId="1329" priority="20">
      <formula>Q8&lt;0</formula>
    </cfRule>
  </conditionalFormatting>
  <conditionalFormatting sqref="F25:F64">
    <cfRule type="expression" dxfId="1328" priority="17">
      <formula>F25&gt;0</formula>
    </cfRule>
    <cfRule type="expression" dxfId="1327" priority="18">
      <formula>F25&lt;0</formula>
    </cfRule>
  </conditionalFormatting>
  <conditionalFormatting sqref="H25:H64">
    <cfRule type="expression" dxfId="1326" priority="15">
      <formula>H25&gt;0</formula>
    </cfRule>
    <cfRule type="expression" dxfId="1325" priority="16">
      <formula>H25&lt;0</formula>
    </cfRule>
  </conditionalFormatting>
  <conditionalFormatting sqref="F89:F110">
    <cfRule type="expression" dxfId="1324" priority="13">
      <formula>F89&gt;0</formula>
    </cfRule>
    <cfRule type="expression" dxfId="1323" priority="14">
      <formula>F89&lt;0</formula>
    </cfRule>
  </conditionalFormatting>
  <conditionalFormatting sqref="H89:H110">
    <cfRule type="expression" dxfId="1322" priority="11">
      <formula>H89&gt;0</formula>
    </cfRule>
    <cfRule type="expression" dxfId="1321" priority="12">
      <formula>H89&lt;0</formula>
    </cfRule>
  </conditionalFormatting>
  <conditionalFormatting sqref="Q10">
    <cfRule type="expression" dxfId="1320" priority="9">
      <formula>Q10&gt;0</formula>
    </cfRule>
    <cfRule type="expression" dxfId="1319" priority="10">
      <formula>Q10&lt;0</formula>
    </cfRule>
  </conditionalFormatting>
  <conditionalFormatting sqref="J25:J38">
    <cfRule type="expression" dxfId="1318" priority="7">
      <formula>J25&gt;0</formula>
    </cfRule>
    <cfRule type="expression" dxfId="1317" priority="8">
      <formula>J25&lt;0</formula>
    </cfRule>
  </conditionalFormatting>
  <conditionalFormatting sqref="K25:K38">
    <cfRule type="expression" dxfId="1316" priority="5">
      <formula>K25&gt;0</formula>
    </cfRule>
    <cfRule type="expression" dxfId="1315" priority="6">
      <formula>K25&lt;0</formula>
    </cfRule>
  </conditionalFormatting>
  <conditionalFormatting sqref="L25:L29 L31:L38">
    <cfRule type="expression" dxfId="1314" priority="3">
      <formula>L25&gt;0</formula>
    </cfRule>
    <cfRule type="expression" dxfId="1313" priority="4">
      <formula>L25&lt;0</formula>
    </cfRule>
  </conditionalFormatting>
  <conditionalFormatting sqref="M25:M38">
    <cfRule type="expression" dxfId="1312" priority="1">
      <formula>M25&gt;0</formula>
    </cfRule>
    <cfRule type="expression" dxfId="1311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0" priority="21">
      <formula>F47&gt;0</formula>
    </cfRule>
    <cfRule type="expression" dxfId="1309" priority="22">
      <formula>F47&lt;0</formula>
    </cfRule>
  </conditionalFormatting>
  <conditionalFormatting sqref="Q7">
    <cfRule type="expression" dxfId="1308" priority="19">
      <formula>Q7&gt;0</formula>
    </cfRule>
    <cfRule type="expression" dxfId="1307" priority="20">
      <formula>Q7&lt;0</formula>
    </cfRule>
  </conditionalFormatting>
  <conditionalFormatting sqref="Q8">
    <cfRule type="expression" dxfId="1306" priority="17">
      <formula>Q8&gt;0</formula>
    </cfRule>
    <cfRule type="expression" dxfId="1305" priority="18">
      <formula>Q8&lt;0</formula>
    </cfRule>
  </conditionalFormatting>
  <conditionalFormatting sqref="F25:F46">
    <cfRule type="expression" dxfId="1304" priority="15">
      <formula>F25&gt;0</formula>
    </cfRule>
    <cfRule type="expression" dxfId="1303" priority="16">
      <formula>F25&lt;0</formula>
    </cfRule>
  </conditionalFormatting>
  <conditionalFormatting sqref="H25:H46">
    <cfRule type="expression" dxfId="1302" priority="13">
      <formula>H25&gt;0</formula>
    </cfRule>
    <cfRule type="expression" dxfId="1301" priority="14">
      <formula>H25&lt;0</formula>
    </cfRule>
  </conditionalFormatting>
  <conditionalFormatting sqref="F89:F110">
    <cfRule type="expression" dxfId="1300" priority="11">
      <formula>F89&gt;0</formula>
    </cfRule>
    <cfRule type="expression" dxfId="1299" priority="12">
      <formula>F89&lt;0</formula>
    </cfRule>
  </conditionalFormatting>
  <conditionalFormatting sqref="H89:H110">
    <cfRule type="expression" dxfId="1298" priority="9">
      <formula>H89&gt;0</formula>
    </cfRule>
    <cfRule type="expression" dxfId="1297" priority="10">
      <formula>H89&lt;0</formula>
    </cfRule>
  </conditionalFormatting>
  <conditionalFormatting sqref="Q10">
    <cfRule type="expression" dxfId="1296" priority="7">
      <formula>Q10&gt;0</formula>
    </cfRule>
    <cfRule type="expression" dxfId="1295" priority="8">
      <formula>Q10&lt;0</formula>
    </cfRule>
  </conditionalFormatting>
  <conditionalFormatting sqref="J25:J38">
    <cfRule type="expression" dxfId="1294" priority="5">
      <formula>J25&gt;0</formula>
    </cfRule>
    <cfRule type="expression" dxfId="1293" priority="6">
      <formula>J25&lt;0</formula>
    </cfRule>
  </conditionalFormatting>
  <conditionalFormatting sqref="K25:K38">
    <cfRule type="expression" dxfId="1292" priority="3">
      <formula>K25&gt;0</formula>
    </cfRule>
    <cfRule type="expression" dxfId="1291" priority="4">
      <formula>K25&lt;0</formula>
    </cfRule>
  </conditionalFormatting>
  <conditionalFormatting sqref="L25:L38">
    <cfRule type="expression" dxfId="1290" priority="1">
      <formula>L25&gt;0</formula>
    </cfRule>
    <cfRule type="expression" dxfId="12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57.22</v>
      </c>
      <c r="R4" s="495">
        <v>-1.24E-2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2861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2109.8599999999988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2109.8599999999988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2.8088771733631486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2.4117441454037047E-2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13.004545454545454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62.942000000000007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62.369800000000005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61.797600000000003</v>
      </c>
    </row>
    <row r="20" spans="1:16" x14ac:dyDescent="0.25">
      <c r="O20" s="81">
        <v>1.07</v>
      </c>
      <c r="P20" s="81">
        <f t="shared" si="2"/>
        <v>61.2254</v>
      </c>
    </row>
    <row r="21" spans="1:16" x14ac:dyDescent="0.25">
      <c r="O21" s="81">
        <v>1.06</v>
      </c>
      <c r="P21" s="81">
        <f t="shared" si="2"/>
        <v>60.653200000000005</v>
      </c>
    </row>
    <row r="22" spans="1:16" x14ac:dyDescent="0.25">
      <c r="O22" s="81">
        <v>1.05</v>
      </c>
      <c r="P22" s="81">
        <f t="shared" si="2"/>
        <v>60.081000000000003</v>
      </c>
    </row>
    <row r="23" spans="1:16" x14ac:dyDescent="0.25">
      <c r="O23" s="81">
        <v>1.04</v>
      </c>
      <c r="P23" s="81">
        <f t="shared" si="2"/>
        <v>59.508800000000001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58.936599999999999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58.364400000000003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57.792200000000001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57.22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56.647799999999997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56.075599999999994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55.503399999999999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54.931199999999997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54.358999999999995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53.786799999999992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53.214600000000004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52.642400000000002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52.0702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51.497999999999998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8" priority="35">
      <formula>F47&gt;0</formula>
    </cfRule>
    <cfRule type="expression" dxfId="1287" priority="36">
      <formula>F47&lt;0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3:F46">
    <cfRule type="expression" dxfId="1282" priority="29">
      <formula>F33&gt;0</formula>
    </cfRule>
    <cfRule type="expression" dxfId="1281" priority="30">
      <formula>F33&lt;0</formula>
    </cfRule>
  </conditionalFormatting>
  <conditionalFormatting sqref="H33:H46">
    <cfRule type="expression" dxfId="1280" priority="27">
      <formula>H33&gt;0</formula>
    </cfRule>
    <cfRule type="expression" dxfId="1279" priority="28">
      <formula>H33&lt;0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J25:J38">
    <cfRule type="expression" dxfId="1276" priority="23">
      <formula>J25&gt;0</formula>
    </cfRule>
    <cfRule type="expression" dxfId="1275" priority="24">
      <formula>J25&lt;0</formula>
    </cfRule>
  </conditionalFormatting>
  <conditionalFormatting sqref="K25:K38">
    <cfRule type="expression" dxfId="1274" priority="21">
      <formula>K25&gt;0</formula>
    </cfRule>
    <cfRule type="expression" dxfId="1273" priority="22">
      <formula>K25&lt;0</formula>
    </cfRule>
  </conditionalFormatting>
  <conditionalFormatting sqref="L25">
    <cfRule type="expression" dxfId="1272" priority="19">
      <formula>L25&gt;0</formula>
    </cfRule>
    <cfRule type="expression" dxfId="1271" priority="20">
      <formula>L25&lt;0</formula>
    </cfRule>
  </conditionalFormatting>
  <conditionalFormatting sqref="F89:F110">
    <cfRule type="expression" dxfId="1270" priority="17">
      <formula>F89&gt;0</formula>
    </cfRule>
    <cfRule type="expression" dxfId="1269" priority="18">
      <formula>F89&lt;0</formula>
    </cfRule>
  </conditionalFormatting>
  <conditionalFormatting sqref="H89:H110">
    <cfRule type="expression" dxfId="1268" priority="15">
      <formula>H89&gt;0</formula>
    </cfRule>
    <cfRule type="expression" dxfId="1267" priority="16">
      <formula>H89&lt;0</formula>
    </cfRule>
  </conditionalFormatting>
  <conditionalFormatting sqref="J89:J102">
    <cfRule type="expression" dxfId="1266" priority="13">
      <formula>J89&gt;0</formula>
    </cfRule>
    <cfRule type="expression" dxfId="1265" priority="14">
      <formula>J89&lt;0</formula>
    </cfRule>
  </conditionalFormatting>
  <conditionalFormatting sqref="K89:K102">
    <cfRule type="expression" dxfId="1264" priority="11">
      <formula>K89&gt;0</formula>
    </cfRule>
    <cfRule type="expression" dxfId="1263" priority="12">
      <formula>K89&lt;0</formula>
    </cfRule>
  </conditionalFormatting>
  <conditionalFormatting sqref="L89:L102">
    <cfRule type="expression" dxfId="1262" priority="9">
      <formula>L89&gt;0</formula>
    </cfRule>
    <cfRule type="expression" dxfId="1261" priority="10">
      <formula>L89&lt;0</formula>
    </cfRule>
  </conditionalFormatting>
  <conditionalFormatting sqref="F29:F32">
    <cfRule type="expression" dxfId="1260" priority="7">
      <formula>F29&gt;0</formula>
    </cfRule>
    <cfRule type="expression" dxfId="1259" priority="8">
      <formula>F29&lt;0</formula>
    </cfRule>
  </conditionalFormatting>
  <conditionalFormatting sqref="H29:H32">
    <cfRule type="expression" dxfId="1258" priority="5">
      <formula>H29&gt;0</formula>
    </cfRule>
    <cfRule type="expression" dxfId="1257" priority="6">
      <formula>H29&lt;0</formula>
    </cfRule>
  </conditionalFormatting>
  <conditionalFormatting sqref="F25:F28">
    <cfRule type="expression" dxfId="1256" priority="3">
      <formula>F25&gt;0</formula>
    </cfRule>
    <cfRule type="expression" dxfId="1255" priority="4">
      <formula>F25&lt;0</formula>
    </cfRule>
  </conditionalFormatting>
  <conditionalFormatting sqref="H25:H28">
    <cfRule type="expression" dxfId="1254" priority="1">
      <formula>H25&gt;0</formula>
    </cfRule>
    <cfRule type="expression" dxfId="12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2" priority="31">
      <formula>F47&gt;0</formula>
    </cfRule>
    <cfRule type="expression" dxfId="1251" priority="32">
      <formula>F47&lt;0</formula>
    </cfRule>
  </conditionalFormatting>
  <conditionalFormatting sqref="Q7">
    <cfRule type="expression" dxfId="1250" priority="29">
      <formula>Q7&gt;0</formula>
    </cfRule>
    <cfRule type="expression" dxfId="1249" priority="30">
      <formula>Q7&lt;0</formula>
    </cfRule>
  </conditionalFormatting>
  <conditionalFormatting sqref="Q8">
    <cfRule type="expression" dxfId="1248" priority="27">
      <formula>Q8&gt;0</formula>
    </cfRule>
    <cfRule type="expression" dxfId="1247" priority="28">
      <formula>Q8&lt;0</formula>
    </cfRule>
  </conditionalFormatting>
  <conditionalFormatting sqref="F30:F46">
    <cfRule type="expression" dxfId="1246" priority="25">
      <formula>F30&gt;0</formula>
    </cfRule>
    <cfRule type="expression" dxfId="1245" priority="26">
      <formula>F30&lt;0</formula>
    </cfRule>
  </conditionalFormatting>
  <conditionalFormatting sqref="H30:H46">
    <cfRule type="expression" dxfId="1244" priority="23">
      <formula>H30&gt;0</formula>
    </cfRule>
    <cfRule type="expression" dxfId="1243" priority="24">
      <formula>H30&lt;0</formula>
    </cfRule>
  </conditionalFormatting>
  <conditionalFormatting sqref="Q10">
    <cfRule type="expression" dxfId="1242" priority="21">
      <formula>Q10&gt;0</formula>
    </cfRule>
    <cfRule type="expression" dxfId="1241" priority="22">
      <formula>Q10&lt;0</formula>
    </cfRule>
  </conditionalFormatting>
  <conditionalFormatting sqref="J25:J38">
    <cfRule type="expression" dxfId="1240" priority="19">
      <formula>J25&gt;0</formula>
    </cfRule>
    <cfRule type="expression" dxfId="1239" priority="20">
      <formula>J25&lt;0</formula>
    </cfRule>
  </conditionalFormatting>
  <conditionalFormatting sqref="K25:K38">
    <cfRule type="expression" dxfId="1238" priority="17">
      <formula>K25&gt;0</formula>
    </cfRule>
    <cfRule type="expression" dxfId="1237" priority="18">
      <formula>K25&lt;0</formula>
    </cfRule>
  </conditionalFormatting>
  <conditionalFormatting sqref="L25:L38">
    <cfRule type="expression" dxfId="1236" priority="15">
      <formula>L25&gt;0</formula>
    </cfRule>
    <cfRule type="expression" dxfId="1235" priority="16">
      <formula>L25&lt;0</formula>
    </cfRule>
  </conditionalFormatting>
  <conditionalFormatting sqref="F89:F110">
    <cfRule type="expression" dxfId="1234" priority="13">
      <formula>F89&gt;0</formula>
    </cfRule>
    <cfRule type="expression" dxfId="1233" priority="14">
      <formula>F89&lt;0</formula>
    </cfRule>
  </conditionalFormatting>
  <conditionalFormatting sqref="H89:H110">
    <cfRule type="expression" dxfId="1232" priority="11">
      <formula>H89&gt;0</formula>
    </cfRule>
    <cfRule type="expression" dxfId="1231" priority="12">
      <formula>H89&lt;0</formula>
    </cfRule>
  </conditionalFormatting>
  <conditionalFormatting sqref="J89:J102">
    <cfRule type="expression" dxfId="1230" priority="9">
      <formula>J89&gt;0</formula>
    </cfRule>
    <cfRule type="expression" dxfId="1229" priority="10">
      <formula>J89&lt;0</formula>
    </cfRule>
  </conditionalFormatting>
  <conditionalFormatting sqref="K89:K102">
    <cfRule type="expression" dxfId="1228" priority="7">
      <formula>K89&gt;0</formula>
    </cfRule>
    <cfRule type="expression" dxfId="1227" priority="8">
      <formula>K89&lt;0</formula>
    </cfRule>
  </conditionalFormatting>
  <conditionalFormatting sqref="L89:L102">
    <cfRule type="expression" dxfId="1226" priority="5">
      <formula>L89&gt;0</formula>
    </cfRule>
    <cfRule type="expression" dxfId="1225" priority="6">
      <formula>L89&lt;0</formula>
    </cfRule>
  </conditionalFormatting>
  <conditionalFormatting sqref="F25:F29">
    <cfRule type="expression" dxfId="1224" priority="3">
      <formula>F25&gt;0</formula>
    </cfRule>
    <cfRule type="expression" dxfId="1223" priority="4">
      <formula>F25&lt;0</formula>
    </cfRule>
  </conditionalFormatting>
  <conditionalFormatting sqref="H25:H29">
    <cfRule type="expression" dxfId="1222" priority="1">
      <formula>H25&gt;0</formula>
    </cfRule>
    <cfRule type="expression" dxfId="12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60.1</v>
      </c>
      <c r="R4" s="495">
        <v>-2.9999999999999997E-4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6010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-424.75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-424.75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-6.6008780449900925E-2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4.1597337770382693E-2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15.857519788918205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66.110000000000014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65.509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64.908000000000001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64.307000000000002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63.706000000000003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63.105000000000004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62.504000000000005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61.903000000000006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61.302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60.701000000000001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60.1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59.499000000000002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58.898000000000003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58.296999999999997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57.695999999999998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57.094999999999999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56.494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55.893000000000008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55.292000000000002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54.691000000000003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54.09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0" priority="31">
      <formula>F47&gt;0</formula>
    </cfRule>
    <cfRule type="expression" dxfId="1219" priority="32">
      <formula>F47&lt;0</formula>
    </cfRule>
  </conditionalFormatting>
  <conditionalFormatting sqref="Q7">
    <cfRule type="expression" dxfId="1218" priority="29">
      <formula>Q7&gt;0</formula>
    </cfRule>
    <cfRule type="expression" dxfId="1217" priority="30">
      <formula>Q7&lt;0</formula>
    </cfRule>
  </conditionalFormatting>
  <conditionalFormatting sqref="Q8">
    <cfRule type="expression" dxfId="1216" priority="27">
      <formula>Q8&gt;0</formula>
    </cfRule>
    <cfRule type="expression" dxfId="1215" priority="28">
      <formula>Q8&lt;0</formula>
    </cfRule>
  </conditionalFormatting>
  <conditionalFormatting sqref="F30:F46">
    <cfRule type="expression" dxfId="1214" priority="25">
      <formula>F30&gt;0</formula>
    </cfRule>
    <cfRule type="expression" dxfId="1213" priority="26">
      <formula>F30&lt;0</formula>
    </cfRule>
  </conditionalFormatting>
  <conditionalFormatting sqref="H30:H46">
    <cfRule type="expression" dxfId="1212" priority="23">
      <formula>H30&gt;0</formula>
    </cfRule>
    <cfRule type="expression" dxfId="1211" priority="24">
      <formula>H30&lt;0</formula>
    </cfRule>
  </conditionalFormatting>
  <conditionalFormatting sqref="Q10">
    <cfRule type="expression" dxfId="1210" priority="21">
      <formula>Q10&gt;0</formula>
    </cfRule>
    <cfRule type="expression" dxfId="1209" priority="22">
      <formula>Q10&lt;0</formula>
    </cfRule>
  </conditionalFormatting>
  <conditionalFormatting sqref="J25:J38">
    <cfRule type="expression" dxfId="1208" priority="19">
      <formula>J25&gt;0</formula>
    </cfRule>
    <cfRule type="expression" dxfId="1207" priority="20">
      <formula>J25&lt;0</formula>
    </cfRule>
  </conditionalFormatting>
  <conditionalFormatting sqref="K25:K38">
    <cfRule type="expression" dxfId="1206" priority="17">
      <formula>K25&gt;0</formula>
    </cfRule>
    <cfRule type="expression" dxfId="1205" priority="18">
      <formula>K25&lt;0</formula>
    </cfRule>
  </conditionalFormatting>
  <conditionalFormatting sqref="L25:L38">
    <cfRule type="expression" dxfId="1204" priority="15">
      <formula>L25&gt;0</formula>
    </cfRule>
    <cfRule type="expression" dxfId="1203" priority="16">
      <formula>L25&lt;0</formula>
    </cfRule>
  </conditionalFormatting>
  <conditionalFormatting sqref="F89:F110">
    <cfRule type="expression" dxfId="1202" priority="13">
      <formula>F89&gt;0</formula>
    </cfRule>
    <cfRule type="expression" dxfId="1201" priority="14">
      <formula>F89&lt;0</formula>
    </cfRule>
  </conditionalFormatting>
  <conditionalFormatting sqref="H89:H110">
    <cfRule type="expression" dxfId="1200" priority="11">
      <formula>H89&gt;0</formula>
    </cfRule>
    <cfRule type="expression" dxfId="1199" priority="12">
      <formula>H89&lt;0</formula>
    </cfRule>
  </conditionalFormatting>
  <conditionalFormatting sqref="J89:J102">
    <cfRule type="expression" dxfId="1198" priority="9">
      <formula>J89&gt;0</formula>
    </cfRule>
    <cfRule type="expression" dxfId="1197" priority="10">
      <formula>J89&lt;0</formula>
    </cfRule>
  </conditionalFormatting>
  <conditionalFormatting sqref="K89:K102">
    <cfRule type="expression" dxfId="1196" priority="7">
      <formula>K89&gt;0</formula>
    </cfRule>
    <cfRule type="expression" dxfId="1195" priority="8">
      <formula>K89&lt;0</formula>
    </cfRule>
  </conditionalFormatting>
  <conditionalFormatting sqref="L89:L102">
    <cfRule type="expression" dxfId="1194" priority="5">
      <formula>L89&gt;0</formula>
    </cfRule>
    <cfRule type="expression" dxfId="1193" priority="6">
      <formula>L89&lt;0</formula>
    </cfRule>
  </conditionalFormatting>
  <conditionalFormatting sqref="F25:F29">
    <cfRule type="expression" dxfId="1192" priority="3">
      <formula>F25&gt;0</formula>
    </cfRule>
    <cfRule type="expression" dxfId="1191" priority="4">
      <formula>F25&lt;0</formula>
    </cfRule>
  </conditionalFormatting>
  <conditionalFormatting sqref="H25:H29">
    <cfRule type="expression" dxfId="1190" priority="1">
      <formula>H25&gt;0</formula>
    </cfRule>
    <cfRule type="expression" dxfId="11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5">
      <formula>F47&gt;0</formula>
    </cfRule>
    <cfRule type="expression" dxfId="1187" priority="36">
      <formula>F47&lt;0</formula>
    </cfRule>
  </conditionalFormatting>
  <conditionalFormatting sqref="Q7">
    <cfRule type="expression" dxfId="1186" priority="33">
      <formula>Q7&gt;0</formula>
    </cfRule>
    <cfRule type="expression" dxfId="1185" priority="34">
      <formula>Q7&lt;0</formula>
    </cfRule>
  </conditionalFormatting>
  <conditionalFormatting sqref="Q8">
    <cfRule type="expression" dxfId="1184" priority="31">
      <formula>Q8&gt;0</formula>
    </cfRule>
    <cfRule type="expression" dxfId="1183" priority="32">
      <formula>Q8&lt;0</formula>
    </cfRule>
  </conditionalFormatting>
  <conditionalFormatting sqref="F32:F46">
    <cfRule type="expression" dxfId="1182" priority="29">
      <formula>F32&gt;0</formula>
    </cfRule>
    <cfRule type="expression" dxfId="1181" priority="30">
      <formula>F32&lt;0</formula>
    </cfRule>
  </conditionalFormatting>
  <conditionalFormatting sqref="H32:H46">
    <cfRule type="expression" dxfId="1180" priority="27">
      <formula>H32&gt;0</formula>
    </cfRule>
    <cfRule type="expression" dxfId="1179" priority="28">
      <formula>H32&lt;0</formula>
    </cfRule>
  </conditionalFormatting>
  <conditionalFormatting sqref="Q10">
    <cfRule type="expression" dxfId="1178" priority="25">
      <formula>Q10&gt;0</formula>
    </cfRule>
    <cfRule type="expression" dxfId="1177" priority="26">
      <formula>Q10&lt;0</formula>
    </cfRule>
  </conditionalFormatting>
  <conditionalFormatting sqref="J25:J38">
    <cfRule type="expression" dxfId="1176" priority="23">
      <formula>J25&gt;0</formula>
    </cfRule>
    <cfRule type="expression" dxfId="1175" priority="24">
      <formula>J25&lt;0</formula>
    </cfRule>
  </conditionalFormatting>
  <conditionalFormatting sqref="K25:K38">
    <cfRule type="expression" dxfId="1174" priority="21">
      <formula>K25&gt;0</formula>
    </cfRule>
    <cfRule type="expression" dxfId="1173" priority="22">
      <formula>K25&lt;0</formula>
    </cfRule>
  </conditionalFormatting>
  <conditionalFormatting sqref="L25:L38">
    <cfRule type="expression" dxfId="1172" priority="19">
      <formula>L25&gt;0</formula>
    </cfRule>
    <cfRule type="expression" dxfId="1171" priority="20">
      <formula>L25&lt;0</formula>
    </cfRule>
  </conditionalFormatting>
  <conditionalFormatting sqref="F89:F110">
    <cfRule type="expression" dxfId="1170" priority="17">
      <formula>F89&gt;0</formula>
    </cfRule>
    <cfRule type="expression" dxfId="1169" priority="18">
      <formula>F89&lt;0</formula>
    </cfRule>
  </conditionalFormatting>
  <conditionalFormatting sqref="H89:H110">
    <cfRule type="expression" dxfId="1168" priority="15">
      <formula>H89&gt;0</formula>
    </cfRule>
    <cfRule type="expression" dxfId="1167" priority="16">
      <formula>H89&lt;0</formula>
    </cfRule>
  </conditionalFormatting>
  <conditionalFormatting sqref="J89:J102">
    <cfRule type="expression" dxfId="1166" priority="13">
      <formula>J89&gt;0</formula>
    </cfRule>
    <cfRule type="expression" dxfId="1165" priority="14">
      <formula>J89&lt;0</formula>
    </cfRule>
  </conditionalFormatting>
  <conditionalFormatting sqref="K89:K102">
    <cfRule type="expression" dxfId="1164" priority="11">
      <formula>K89&gt;0</formula>
    </cfRule>
    <cfRule type="expression" dxfId="1163" priority="12">
      <formula>K89&lt;0</formula>
    </cfRule>
  </conditionalFormatting>
  <conditionalFormatting sqref="L89:L102">
    <cfRule type="expression" dxfId="1162" priority="9">
      <formula>L89&gt;0</formula>
    </cfRule>
    <cfRule type="expression" dxfId="1161" priority="10">
      <formula>L89&lt;0</formula>
    </cfRule>
  </conditionalFormatting>
  <conditionalFormatting sqref="F25:F28">
    <cfRule type="expression" dxfId="1160" priority="7">
      <formula>F25&gt;0</formula>
    </cfRule>
    <cfRule type="expression" dxfId="1159" priority="8">
      <formula>F25&lt;0</formula>
    </cfRule>
  </conditionalFormatting>
  <conditionalFormatting sqref="H25:H28">
    <cfRule type="expression" dxfId="1158" priority="5">
      <formula>H25&gt;0</formula>
    </cfRule>
    <cfRule type="expression" dxfId="1157" priority="6">
      <formula>H25&lt;0</formula>
    </cfRule>
  </conditionalFormatting>
  <conditionalFormatting sqref="F29:F31">
    <cfRule type="expression" dxfId="1156" priority="3">
      <formula>F29&gt;0</formula>
    </cfRule>
    <cfRule type="expression" dxfId="1155" priority="4">
      <formula>F29&lt;0</formula>
    </cfRule>
  </conditionalFormatting>
  <conditionalFormatting sqref="H29:H31">
    <cfRule type="expression" dxfId="1154" priority="1">
      <formula>H29&gt;0</formula>
    </cfRule>
    <cfRule type="expression" dxfId="115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123.6099</v>
      </c>
      <c r="R4" s="495">
        <v>1E-4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12360.99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-797.38000000000102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-797.38000000000102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-6.0598691175274812E-2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4.2067827900516058E-3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14.339895591647332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135.97089</v>
      </c>
    </row>
    <row r="20" spans="1:21" x14ac:dyDescent="0.25">
      <c r="O20" s="81">
        <v>1.0900000000000001</v>
      </c>
      <c r="P20" s="81">
        <f t="shared" ref="P20:P39" si="1">O20*$Q$4</f>
        <v>134.734791</v>
      </c>
    </row>
    <row r="21" spans="1:21" x14ac:dyDescent="0.25">
      <c r="O21" s="81">
        <v>1.08</v>
      </c>
      <c r="P21" s="81">
        <f t="shared" si="1"/>
        <v>133.49869200000001</v>
      </c>
    </row>
    <row r="22" spans="1:21" x14ac:dyDescent="0.25">
      <c r="O22" s="81">
        <v>1.07</v>
      </c>
      <c r="P22" s="81">
        <f t="shared" si="1"/>
        <v>132.26259300000001</v>
      </c>
    </row>
    <row r="23" spans="1:21" x14ac:dyDescent="0.25">
      <c r="O23" s="81">
        <v>1.06</v>
      </c>
      <c r="P23" s="81">
        <f t="shared" si="1"/>
        <v>131.02649400000001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129.79039499999999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128.55429599999999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127.318197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126.082098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124.84599899999999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123.6099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122.373801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121.13770199999999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119.90160299999999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118.665504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117.42940499999999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116.19330599999999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114.957207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113.721108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112.48500900000001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111.24891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1">
      <formula>F47&gt;0</formula>
    </cfRule>
    <cfRule type="expression" dxfId="1151" priority="32">
      <formula>F47&lt;0</formula>
    </cfRule>
  </conditionalFormatting>
  <conditionalFormatting sqref="Q7">
    <cfRule type="expression" dxfId="1150" priority="29">
      <formula>Q7&gt;0</formula>
    </cfRule>
    <cfRule type="expression" dxfId="1149" priority="30">
      <formula>Q7&lt;0</formula>
    </cfRule>
  </conditionalFormatting>
  <conditionalFormatting sqref="Q8">
    <cfRule type="expression" dxfId="1148" priority="27">
      <formula>Q8&gt;0</formula>
    </cfRule>
    <cfRule type="expression" dxfId="1147" priority="28">
      <formula>Q8&lt;0</formula>
    </cfRule>
  </conditionalFormatting>
  <conditionalFormatting sqref="F34:F46">
    <cfRule type="expression" dxfId="1146" priority="25">
      <formula>F34&gt;0</formula>
    </cfRule>
    <cfRule type="expression" dxfId="1145" priority="26">
      <formula>F34&lt;0</formula>
    </cfRule>
  </conditionalFormatting>
  <conditionalFormatting sqref="H34:H46">
    <cfRule type="expression" dxfId="1144" priority="23">
      <formula>H34&gt;0</formula>
    </cfRule>
    <cfRule type="expression" dxfId="1143" priority="24">
      <formula>H34&lt;0</formula>
    </cfRule>
  </conditionalFormatting>
  <conditionalFormatting sqref="Q10">
    <cfRule type="expression" dxfId="1142" priority="21">
      <formula>Q10&gt;0</formula>
    </cfRule>
    <cfRule type="expression" dxfId="1141" priority="22">
      <formula>Q10&lt;0</formula>
    </cfRule>
  </conditionalFormatting>
  <conditionalFormatting sqref="J25:J38">
    <cfRule type="expression" dxfId="1140" priority="19">
      <formula>J25&gt;0</formula>
    </cfRule>
    <cfRule type="expression" dxfId="1139" priority="20">
      <formula>J25&lt;0</formula>
    </cfRule>
  </conditionalFormatting>
  <conditionalFormatting sqref="K25:K35 K37:K38">
    <cfRule type="expression" dxfId="1138" priority="17">
      <formula>K25&gt;0</formula>
    </cfRule>
    <cfRule type="expression" dxfId="1137" priority="18">
      <formula>K25&lt;0</formula>
    </cfRule>
  </conditionalFormatting>
  <conditionalFormatting sqref="L25">
    <cfRule type="expression" dxfId="1136" priority="15">
      <formula>L25&gt;0</formula>
    </cfRule>
    <cfRule type="expression" dxfId="1135" priority="16">
      <formula>L25&lt;0</formula>
    </cfRule>
  </conditionalFormatting>
  <conditionalFormatting sqref="F89:F110">
    <cfRule type="expression" dxfId="1134" priority="13">
      <formula>F89&gt;0</formula>
    </cfRule>
    <cfRule type="expression" dxfId="1133" priority="14">
      <formula>F89&lt;0</formula>
    </cfRule>
  </conditionalFormatting>
  <conditionalFormatting sqref="H89:H110">
    <cfRule type="expression" dxfId="1132" priority="11">
      <formula>H89&gt;0</formula>
    </cfRule>
    <cfRule type="expression" dxfId="1131" priority="12">
      <formula>H89&lt;0</formula>
    </cfRule>
  </conditionalFormatting>
  <conditionalFormatting sqref="J89:J102">
    <cfRule type="expression" dxfId="1130" priority="9">
      <formula>J89&gt;0</formula>
    </cfRule>
    <cfRule type="expression" dxfId="1129" priority="10">
      <formula>J89&lt;0</formula>
    </cfRule>
  </conditionalFormatting>
  <conditionalFormatting sqref="K89:K102">
    <cfRule type="expression" dxfId="1128" priority="7">
      <formula>K89&gt;0</formula>
    </cfRule>
    <cfRule type="expression" dxfId="1127" priority="8">
      <formula>K89&lt;0</formula>
    </cfRule>
  </conditionalFormatting>
  <conditionalFormatting sqref="L89:L102">
    <cfRule type="expression" dxfId="1126" priority="5">
      <formula>L89&gt;0</formula>
    </cfRule>
    <cfRule type="expression" dxfId="1125" priority="6">
      <formula>L89&lt;0</formula>
    </cfRule>
  </conditionalFormatting>
  <conditionalFormatting sqref="F25:F33">
    <cfRule type="expression" dxfId="1124" priority="3">
      <formula>F25&gt;0</formula>
    </cfRule>
    <cfRule type="expression" dxfId="1123" priority="4">
      <formula>F25&lt;0</formula>
    </cfRule>
  </conditionalFormatting>
  <conditionalFormatting sqref="H25:H33">
    <cfRule type="expression" dxfId="1122" priority="1">
      <formula>H25&gt;0</formula>
    </cfRule>
    <cfRule type="expression" dxfId="11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252.18</v>
      </c>
      <c r="R4" s="495">
        <v>-4.4000000000000003E-3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7565.4000000000005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681.20000000000164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681.20000000000164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9.8951221637953835E-2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277.39800000000002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274.87620000000004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272.3544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269.83260000000001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267.31080000000003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264.78900000000004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262.2672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259.74540000000002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257.22360000000003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254.70180000000002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252.18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249.65819999999999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247.13640000000001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244.6146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242.09280000000001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239.571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237.04919999999998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234.52740000000003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232.00560000000002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229.4838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226.96200000000002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0" priority="31">
      <formula>F47&gt;0</formula>
    </cfRule>
    <cfRule type="expression" dxfId="1119" priority="32">
      <formula>F47&lt;0</formula>
    </cfRule>
  </conditionalFormatting>
  <conditionalFormatting sqref="Q7">
    <cfRule type="expression" dxfId="1118" priority="29">
      <formula>Q7&gt;0</formula>
    </cfRule>
    <cfRule type="expression" dxfId="1117" priority="30">
      <formula>Q7&lt;0</formula>
    </cfRule>
  </conditionalFormatting>
  <conditionalFormatting sqref="Q8">
    <cfRule type="expression" dxfId="1116" priority="27">
      <formula>Q8&gt;0</formula>
    </cfRule>
    <cfRule type="expression" dxfId="1115" priority="28">
      <formula>Q8&lt;0</formula>
    </cfRule>
  </conditionalFormatting>
  <conditionalFormatting sqref="F32:F46">
    <cfRule type="expression" dxfId="1114" priority="25">
      <formula>F32&gt;0</formula>
    </cfRule>
    <cfRule type="expression" dxfId="1113" priority="26">
      <formula>F32&lt;0</formula>
    </cfRule>
  </conditionalFormatting>
  <conditionalFormatting sqref="H32:H46">
    <cfRule type="expression" dxfId="1112" priority="23">
      <formula>H32&gt;0</formula>
    </cfRule>
    <cfRule type="expression" dxfId="1111" priority="24">
      <formula>H32&lt;0</formula>
    </cfRule>
  </conditionalFormatting>
  <conditionalFormatting sqref="Q10">
    <cfRule type="expression" dxfId="1110" priority="21">
      <formula>Q10&gt;0</formula>
    </cfRule>
    <cfRule type="expression" dxfId="1109" priority="22">
      <formula>Q10&lt;0</formula>
    </cfRule>
  </conditionalFormatting>
  <conditionalFormatting sqref="J25:J38">
    <cfRule type="expression" dxfId="1108" priority="19">
      <formula>J25&gt;0</formula>
    </cfRule>
    <cfRule type="expression" dxfId="1107" priority="20">
      <formula>J25&lt;0</formula>
    </cfRule>
  </conditionalFormatting>
  <conditionalFormatting sqref="K25:K38">
    <cfRule type="expression" dxfId="1106" priority="17">
      <formula>K25&gt;0</formula>
    </cfRule>
    <cfRule type="expression" dxfId="1105" priority="18">
      <formula>K25&lt;0</formula>
    </cfRule>
  </conditionalFormatting>
  <conditionalFormatting sqref="L25:L38">
    <cfRule type="expression" dxfId="1104" priority="15">
      <formula>L25&gt;0</formula>
    </cfRule>
    <cfRule type="expression" dxfId="1103" priority="16">
      <formula>L25&lt;0</formula>
    </cfRule>
  </conditionalFormatting>
  <conditionalFormatting sqref="F89:F110">
    <cfRule type="expression" dxfId="1102" priority="13">
      <formula>F89&gt;0</formula>
    </cfRule>
    <cfRule type="expression" dxfId="1101" priority="14">
      <formula>F89&lt;0</formula>
    </cfRule>
  </conditionalFormatting>
  <conditionalFormatting sqref="H89:H110">
    <cfRule type="expression" dxfId="1100" priority="11">
      <formula>H89&gt;0</formula>
    </cfRule>
    <cfRule type="expression" dxfId="1099" priority="12">
      <formula>H89&lt;0</formula>
    </cfRule>
  </conditionalFormatting>
  <conditionalFormatting sqref="J89:J102">
    <cfRule type="expression" dxfId="1098" priority="9">
      <formula>J89&gt;0</formula>
    </cfRule>
    <cfRule type="expression" dxfId="1097" priority="10">
      <formula>J89&lt;0</formula>
    </cfRule>
  </conditionalFormatting>
  <conditionalFormatting sqref="K89:K102">
    <cfRule type="expression" dxfId="1096" priority="7">
      <formula>K89&gt;0</formula>
    </cfRule>
    <cfRule type="expression" dxfId="1095" priority="8">
      <formula>K89&lt;0</formula>
    </cfRule>
  </conditionalFormatting>
  <conditionalFormatting sqref="L89:L102">
    <cfRule type="expression" dxfId="1094" priority="5">
      <formula>L89&gt;0</formula>
    </cfRule>
    <cfRule type="expression" dxfId="1093" priority="6">
      <formula>L89&lt;0</formula>
    </cfRule>
  </conditionalFormatting>
  <conditionalFormatting sqref="F25:F31">
    <cfRule type="expression" dxfId="1092" priority="3">
      <formula>F25&gt;0</formula>
    </cfRule>
    <cfRule type="expression" dxfId="1091" priority="4">
      <formula>F25&lt;0</formula>
    </cfRule>
  </conditionalFormatting>
  <conditionalFormatting sqref="H25:H31">
    <cfRule type="expression" dxfId="1090" priority="1">
      <formula>H25&gt;0</formula>
    </cfRule>
    <cfRule type="expression" dxfId="108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74.869900000000001</v>
      </c>
      <c r="R4" s="495">
        <v>-7.6E-3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4492.1940000000004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542.15400000000045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542.15400000000045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0.13725278731354632</v>
      </c>
      <c r="T9" s="772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1.2822242316338073E-2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21.090112676056339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82.356890000000007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81.608191000000005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80.859492000000003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80.110793000000001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79.362093999999999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78.613395000000011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77.864696000000009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77.115997000000007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76.367298000000005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75.618599000000003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74.869900000000001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74.121200999999999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73.372501999999997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72.623802999999995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71.875103999999993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71.126404999999991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70.377706000000003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69.629007000000001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68.880307999999999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68.131608999999997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67.38291000000001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30:F46">
    <cfRule type="expression" dxfId="1082" priority="25">
      <formula>F30&gt;0</formula>
    </cfRule>
    <cfRule type="expression" dxfId="1081" priority="26">
      <formula>F30&lt;0</formula>
    </cfRule>
  </conditionalFormatting>
  <conditionalFormatting sqref="H30:H46">
    <cfRule type="expression" dxfId="1080" priority="23">
      <formula>H30&gt;0</formula>
    </cfRule>
    <cfRule type="expression" dxfId="1079" priority="24">
      <formula>H30&lt;0</formula>
    </cfRule>
  </conditionalFormatting>
  <conditionalFormatting sqref="Q10">
    <cfRule type="expression" dxfId="1078" priority="21">
      <formula>Q10&gt;0</formula>
    </cfRule>
    <cfRule type="expression" dxfId="1077" priority="22">
      <formula>Q10&lt;0</formula>
    </cfRule>
  </conditionalFormatting>
  <conditionalFormatting sqref="J25:J38">
    <cfRule type="expression" dxfId="1076" priority="19">
      <formula>J25&gt;0</formula>
    </cfRule>
    <cfRule type="expression" dxfId="1075" priority="20">
      <formula>J25&lt;0</formula>
    </cfRule>
  </conditionalFormatting>
  <conditionalFormatting sqref="K25:K38">
    <cfRule type="expression" dxfId="1074" priority="17">
      <formula>K25&gt;0</formula>
    </cfRule>
    <cfRule type="expression" dxfId="1073" priority="18">
      <formula>K25&lt;0</formula>
    </cfRule>
  </conditionalFormatting>
  <conditionalFormatting sqref="L25:L38">
    <cfRule type="expression" dxfId="1072" priority="15">
      <formula>L25&gt;0</formula>
    </cfRule>
    <cfRule type="expression" dxfId="1071" priority="16">
      <formula>L25&lt;0</formula>
    </cfRule>
  </conditionalFormatting>
  <conditionalFormatting sqref="F89:F110">
    <cfRule type="expression" dxfId="1070" priority="13">
      <formula>F89&gt;0</formula>
    </cfRule>
    <cfRule type="expression" dxfId="1069" priority="14">
      <formula>F89&lt;0</formula>
    </cfRule>
  </conditionalFormatting>
  <conditionalFormatting sqref="H89:H110">
    <cfRule type="expression" dxfId="1068" priority="11">
      <formula>H89&gt;0</formula>
    </cfRule>
    <cfRule type="expression" dxfId="1067" priority="12">
      <formula>H89&lt;0</formula>
    </cfRule>
  </conditionalFormatting>
  <conditionalFormatting sqref="J89:J102">
    <cfRule type="expression" dxfId="1066" priority="9">
      <formula>J89&gt;0</formula>
    </cfRule>
    <cfRule type="expression" dxfId="1065" priority="10">
      <formula>J89&lt;0</formula>
    </cfRule>
  </conditionalFormatting>
  <conditionalFormatting sqref="K89:K102">
    <cfRule type="expression" dxfId="1064" priority="7">
      <formula>K89&gt;0</formula>
    </cfRule>
    <cfRule type="expression" dxfId="1063" priority="8">
      <formula>K89&lt;0</formula>
    </cfRule>
  </conditionalFormatting>
  <conditionalFormatting sqref="L89:L102">
    <cfRule type="expression" dxfId="1062" priority="5">
      <formula>L89&gt;0</formula>
    </cfRule>
    <cfRule type="expression" dxfId="1061" priority="6">
      <formula>L89&lt;0</formula>
    </cfRule>
  </conditionalFormatting>
  <conditionalFormatting sqref="F25:F29">
    <cfRule type="expression" dxfId="1060" priority="3">
      <formula>F25&gt;0</formula>
    </cfRule>
    <cfRule type="expression" dxfId="1059" priority="4">
      <formula>F25&lt;0</formula>
    </cfRule>
  </conditionalFormatting>
  <conditionalFormatting sqref="H25:H29">
    <cfRule type="expression" dxfId="1058" priority="1">
      <formula>H25&gt;0</formula>
    </cfRule>
    <cfRule type="expression" dxfId="105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6" priority="57">
      <formula>F27&gt;0</formula>
    </cfRule>
    <cfRule type="expression" dxfId="1055" priority="58">
      <formula>F27&lt;0</formula>
    </cfRule>
  </conditionalFormatting>
  <conditionalFormatting sqref="H28:H33">
    <cfRule type="expression" dxfId="1054" priority="53">
      <formula>H28&gt;0</formula>
    </cfRule>
    <cfRule type="expression" dxfId="1053" priority="54">
      <formula>H28&lt;0</formula>
    </cfRule>
  </conditionalFormatting>
  <conditionalFormatting sqref="F24:F26">
    <cfRule type="expression" dxfId="1052" priority="39">
      <formula>F24&gt;0</formula>
    </cfRule>
    <cfRule type="expression" dxfId="1051" priority="40">
      <formula>F24&lt;0</formula>
    </cfRule>
  </conditionalFormatting>
  <conditionalFormatting sqref="Q8">
    <cfRule type="expression" dxfId="1050" priority="33">
      <formula>Q8&gt;0</formula>
    </cfRule>
    <cfRule type="expression" dxfId="1049" priority="34">
      <formula>Q8&lt;0</formula>
    </cfRule>
  </conditionalFormatting>
  <conditionalFormatting sqref="Q7">
    <cfRule type="expression" dxfId="1048" priority="35">
      <formula>Q7&gt;0</formula>
    </cfRule>
    <cfRule type="expression" dxfId="1047" priority="36">
      <formula>Q7&lt;0</formula>
    </cfRule>
  </conditionalFormatting>
  <conditionalFormatting sqref="F34">
    <cfRule type="expression" dxfId="1046" priority="31">
      <formula>F34&gt;0</formula>
    </cfRule>
    <cfRule type="expression" dxfId="1045" priority="32">
      <formula>F34&lt;0</formula>
    </cfRule>
  </conditionalFormatting>
  <conditionalFormatting sqref="H34">
    <cfRule type="expression" dxfId="1044" priority="29">
      <formula>H34&gt;0</formula>
    </cfRule>
    <cfRule type="expression" dxfId="1043" priority="30">
      <formula>H34&lt;0</formula>
    </cfRule>
  </conditionalFormatting>
  <conditionalFormatting sqref="M36">
    <cfRule type="expression" dxfId="1042" priority="19">
      <formula>M36&gt;0</formula>
    </cfRule>
    <cfRule type="expression" dxfId="1041" priority="20">
      <formula>M36&lt;0</formula>
    </cfRule>
  </conditionalFormatting>
  <conditionalFormatting sqref="Q10">
    <cfRule type="expression" dxfId="1040" priority="15">
      <formula>Q10&gt;0</formula>
    </cfRule>
    <cfRule type="expression" dxfId="1039" priority="16">
      <formula>Q10&lt;0</formula>
    </cfRule>
  </conditionalFormatting>
  <conditionalFormatting sqref="F23">
    <cfRule type="expression" dxfId="1038" priority="13">
      <formula>F23&gt;0</formula>
    </cfRule>
    <cfRule type="expression" dxfId="1037" priority="14">
      <formula>F23&lt;0</formula>
    </cfRule>
  </conditionalFormatting>
  <conditionalFormatting sqref="I25:J25">
    <cfRule type="expression" dxfId="1036" priority="9">
      <formula>I25&gt;0</formula>
    </cfRule>
    <cfRule type="expression" dxfId="1035" priority="10">
      <formula>I25&lt;0</formula>
    </cfRule>
  </conditionalFormatting>
  <conditionalFormatting sqref="I26:J27">
    <cfRule type="expression" dxfId="1034" priority="7">
      <formula>I26&gt;0</formula>
    </cfRule>
    <cfRule type="expression" dxfId="1033" priority="8">
      <formula>I26&lt;0</formula>
    </cfRule>
  </conditionalFormatting>
  <conditionalFormatting sqref="K25:K27">
    <cfRule type="expression" dxfId="1032" priority="5">
      <formula>K25&gt;0</formula>
    </cfRule>
    <cfRule type="expression" dxfId="1031" priority="6">
      <formula>K25&lt;0</formula>
    </cfRule>
  </conditionalFormatting>
  <conditionalFormatting sqref="I23:J23">
    <cfRule type="expression" dxfId="1030" priority="3">
      <formula>I23&gt;0</formula>
    </cfRule>
    <cfRule type="expression" dxfId="10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506</v>
      </c>
      <c r="AJ2">
        <f>$Q$2*$Q$4</f>
        <v>5936</v>
      </c>
      <c r="AK2">
        <f ca="1">AJ2*EXP(-$X$2 * AI2/365.25)</f>
        <v>4483.9377613984552</v>
      </c>
      <c r="AM2" s="2">
        <f>Q10</f>
        <v>1452.2599999999984</v>
      </c>
      <c r="AO2">
        <f ca="1" xml:space="preserve"> (SUM(AB:AB) - SUM(AE:AE) - SUM(AH:AH) - SUM(AK:AK))/SUM(AB:AB)</f>
        <v>-4.3359941756840282E-3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29.68</v>
      </c>
      <c r="R4" s="494">
        <v>7.1000000000000004E-3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5936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5686.9500000000298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4234.6900000000314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2.4890760649147476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3.3692722371967657E-3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21.200000000000003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32.648000000000003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32.351199999999999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32.054400000000001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31.7576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31.460800000000003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31.164000000000001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30.8672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30.570399999999999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30.273600000000002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29.976800000000001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29.68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29.383199999999999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29.086399999999998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28.7896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28.492799999999999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28.195999999999998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27.899199999999997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27.602400000000003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27.305600000000002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27.008800000000001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26.712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8" priority="72">
      <formula>F85&gt;0</formula>
    </cfRule>
    <cfRule type="expression" dxfId="1027" priority="73">
      <formula>F85&lt;0</formula>
    </cfRule>
  </conditionalFormatting>
  <conditionalFormatting sqref="Q7">
    <cfRule type="expression" dxfId="1026" priority="60">
      <formula>Q7&gt;0</formula>
    </cfRule>
    <cfRule type="expression" dxfId="1025" priority="61">
      <formula>Q7&lt;0</formula>
    </cfRule>
  </conditionalFormatting>
  <conditionalFormatting sqref="Q8">
    <cfRule type="expression" dxfId="1024" priority="58">
      <formula>Q8&gt;0</formula>
    </cfRule>
    <cfRule type="expression" dxfId="1023" priority="59">
      <formula>Q8&lt;0</formula>
    </cfRule>
  </conditionalFormatting>
  <conditionalFormatting sqref="F110:F122">
    <cfRule type="expression" dxfId="1022" priority="56">
      <formula>F110&gt;0</formula>
    </cfRule>
    <cfRule type="expression" dxfId="1021" priority="57">
      <formula>F110&lt;0</formula>
    </cfRule>
  </conditionalFormatting>
  <conditionalFormatting sqref="H110:H122">
    <cfRule type="expression" dxfId="1020" priority="54">
      <formula>H110&gt;0</formula>
    </cfRule>
    <cfRule type="expression" dxfId="1019" priority="55">
      <formula>H110&lt;0</formula>
    </cfRule>
  </conditionalFormatting>
  <conditionalFormatting sqref="H126:H129">
    <cfRule type="expression" dxfId="1018" priority="50">
      <formula>H126&gt;0</formula>
    </cfRule>
    <cfRule type="expression" dxfId="1017" priority="51">
      <formula>H126&lt;0</formula>
    </cfRule>
  </conditionalFormatting>
  <conditionalFormatting sqref="F126:F129">
    <cfRule type="expression" dxfId="1016" priority="52">
      <formula>F126&gt;0</formula>
    </cfRule>
    <cfRule type="expression" dxfId="1015" priority="53">
      <formula>F126&lt;0</formula>
    </cfRule>
  </conditionalFormatting>
  <conditionalFormatting sqref="M152">
    <cfRule type="expression" dxfId="1014" priority="48">
      <formula>M152&gt;0</formula>
    </cfRule>
    <cfRule type="expression" dxfId="1013" priority="49">
      <formula>M152&lt;0</formula>
    </cfRule>
  </conditionalFormatting>
  <conditionalFormatting sqref="F37:F38 F45:F82">
    <cfRule type="expression" dxfId="1012" priority="46">
      <formula>F37&gt;0</formula>
    </cfRule>
    <cfRule type="expression" dxfId="1011" priority="47">
      <formula>F37&lt;0</formula>
    </cfRule>
  </conditionalFormatting>
  <conditionalFormatting sqref="H37:H38 H45:H82">
    <cfRule type="expression" dxfId="1010" priority="44">
      <formula>H37&gt;0</formula>
    </cfRule>
    <cfRule type="expression" dxfId="1009" priority="45">
      <formula>H37&lt;0</formula>
    </cfRule>
  </conditionalFormatting>
  <conditionalFormatting sqref="Q10">
    <cfRule type="expression" dxfId="1008" priority="42">
      <formula>Q10&gt;0</formula>
    </cfRule>
    <cfRule type="expression" dxfId="1007" priority="43">
      <formula>Q10&lt;0</formula>
    </cfRule>
  </conditionalFormatting>
  <conditionalFormatting sqref="F39:F44">
    <cfRule type="expression" dxfId="1006" priority="40">
      <formula>F39&gt;0</formula>
    </cfRule>
    <cfRule type="expression" dxfId="1005" priority="41">
      <formula>F39&lt;0</formula>
    </cfRule>
  </conditionalFormatting>
  <conditionalFormatting sqref="H39:H44">
    <cfRule type="expression" dxfId="1004" priority="38">
      <formula>H39&gt;0</formula>
    </cfRule>
    <cfRule type="expression" dxfId="1003" priority="39">
      <formula>H39&lt;0</formula>
    </cfRule>
  </conditionalFormatting>
  <conditionalFormatting sqref="K42:K49">
    <cfRule type="expression" dxfId="1002" priority="36">
      <formula>K42&gt;0</formula>
    </cfRule>
    <cfRule type="expression" dxfId="1001" priority="37">
      <formula>K42&lt;0</formula>
    </cfRule>
  </conditionalFormatting>
  <conditionalFormatting sqref="K50:K82">
    <cfRule type="expression" dxfId="1000" priority="34">
      <formula>K50&gt;0</formula>
    </cfRule>
    <cfRule type="expression" dxfId="999" priority="35">
      <formula>K50&lt;0</formula>
    </cfRule>
  </conditionalFormatting>
  <conditionalFormatting sqref="F83:F84">
    <cfRule type="expression" dxfId="998" priority="31">
      <formula>F83&gt;0</formula>
    </cfRule>
    <cfRule type="expression" dxfId="997" priority="32">
      <formula>F83&lt;0</formula>
    </cfRule>
  </conditionalFormatting>
  <conditionalFormatting sqref="H83:H84">
    <cfRule type="expression" dxfId="996" priority="29">
      <formula>H83&gt;0</formula>
    </cfRule>
    <cfRule type="expression" dxfId="995" priority="30">
      <formula>H83&lt;0</formula>
    </cfRule>
  </conditionalFormatting>
  <conditionalFormatting sqref="K83:K84">
    <cfRule type="expression" dxfId="994" priority="27">
      <formula>K83&gt;0</formula>
    </cfRule>
    <cfRule type="expression" dxfId="993" priority="28">
      <formula>K83&lt;0</formula>
    </cfRule>
  </conditionalFormatting>
  <conditionalFormatting sqref="F93:F95 H93:H95 K93:K95">
    <cfRule type="expression" dxfId="992" priority="23">
      <formula>F93&gt;0</formula>
    </cfRule>
    <cfRule type="expression" dxfId="991" priority="24">
      <formula>F93&lt;0</formula>
    </cfRule>
  </conditionalFormatting>
  <conditionalFormatting sqref="L85:L91 L105:L107">
    <cfRule type="expression" dxfId="990" priority="21">
      <formula>L85&gt;0</formula>
    </cfRule>
    <cfRule type="expression" dxfId="989" priority="22">
      <formula>L85&lt;0</formula>
    </cfRule>
  </conditionalFormatting>
  <conditionalFormatting sqref="L42:L49">
    <cfRule type="expression" dxfId="988" priority="19">
      <formula>L42&gt;0</formula>
    </cfRule>
    <cfRule type="expression" dxfId="987" priority="20">
      <formula>L42&lt;0</formula>
    </cfRule>
  </conditionalFormatting>
  <conditionalFormatting sqref="L50:L82">
    <cfRule type="expression" dxfId="986" priority="17">
      <formula>L50&gt;0</formula>
    </cfRule>
    <cfRule type="expression" dxfId="985" priority="18">
      <formula>L50&lt;0</formula>
    </cfRule>
  </conditionalFormatting>
  <conditionalFormatting sqref="L83:L84">
    <cfRule type="expression" dxfId="984" priority="15">
      <formula>L83&gt;0</formula>
    </cfRule>
    <cfRule type="expression" dxfId="983" priority="16">
      <formula>L83&lt;0</formula>
    </cfRule>
  </conditionalFormatting>
  <conditionalFormatting sqref="L93:L95">
    <cfRule type="expression" dxfId="982" priority="13">
      <formula>L93&gt;0</formula>
    </cfRule>
    <cfRule type="expression" dxfId="981" priority="14">
      <formula>L93&lt;0</formula>
    </cfRule>
  </conditionalFormatting>
  <conditionalFormatting sqref="K102:K104 F102:F104 H102:H104">
    <cfRule type="expression" dxfId="980" priority="11">
      <formula>F102&gt;0</formula>
    </cfRule>
    <cfRule type="expression" dxfId="979" priority="12">
      <formula>F102&lt;0</formula>
    </cfRule>
  </conditionalFormatting>
  <conditionalFormatting sqref="L102:L104">
    <cfRule type="expression" dxfId="978" priority="9">
      <formula>L102&gt;0</formula>
    </cfRule>
    <cfRule type="expression" dxfId="977" priority="10">
      <formula>L102&lt;0</formula>
    </cfRule>
  </conditionalFormatting>
  <conditionalFormatting sqref="K99:K101 F99:F101 H99:H101">
    <cfRule type="expression" dxfId="976" priority="7">
      <formula>F99&gt;0</formula>
    </cfRule>
    <cfRule type="expression" dxfId="975" priority="8">
      <formula>F99&lt;0</formula>
    </cfRule>
  </conditionalFormatting>
  <conditionalFormatting sqref="L99:L101">
    <cfRule type="expression" dxfId="974" priority="5">
      <formula>L99&gt;0</formula>
    </cfRule>
    <cfRule type="expression" dxfId="973" priority="6">
      <formula>L99&lt;0</formula>
    </cfRule>
  </conditionalFormatting>
  <conditionalFormatting sqref="K96:K98 F96:F98 H96:H98">
    <cfRule type="expression" dxfId="972" priority="3">
      <formula>F96&gt;0</formula>
    </cfRule>
    <cfRule type="expression" dxfId="971" priority="4">
      <formula>F96&lt;0</formula>
    </cfRule>
  </conditionalFormatting>
  <conditionalFormatting sqref="L97:L98">
    <cfRule type="expression" dxfId="970" priority="1">
      <formula>L97&gt;0</formula>
    </cfRule>
    <cfRule type="expression" dxfId="96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8" priority="9">
      <formula>F39&gt;0</formula>
    </cfRule>
    <cfRule type="expression" dxfId="967" priority="10">
      <formula>F39&lt;0</formula>
    </cfRule>
  </conditionalFormatting>
  <conditionalFormatting sqref="F25:F38">
    <cfRule type="expression" dxfId="966" priority="7">
      <formula>F25&gt;0</formula>
    </cfRule>
    <cfRule type="expression" dxfId="965" priority="8">
      <formula>F25&lt;0</formula>
    </cfRule>
  </conditionalFormatting>
  <conditionalFormatting sqref="H25:H38">
    <cfRule type="expression" dxfId="964" priority="5">
      <formula>H25&gt;0</formula>
    </cfRule>
    <cfRule type="expression" dxfId="963" priority="6">
      <formula>H25&lt;0</formula>
    </cfRule>
  </conditionalFormatting>
  <conditionalFormatting sqref="Q7">
    <cfRule type="expression" dxfId="962" priority="3">
      <formula>Q7&gt;0</formula>
    </cfRule>
    <cfRule type="expression" dxfId="961" priority="4">
      <formula>Q7&lt;0</formula>
    </cfRule>
  </conditionalFormatting>
  <conditionalFormatting sqref="Q8">
    <cfRule type="expression" dxfId="960" priority="1">
      <formula>Q8&gt;0</formula>
    </cfRule>
    <cfRule type="expression" dxfId="95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8" priority="29">
      <formula>F29&gt;0</formula>
    </cfRule>
    <cfRule type="expression" dxfId="957" priority="30">
      <formula>F29&lt;0</formula>
    </cfRule>
  </conditionalFormatting>
  <conditionalFormatting sqref="Q7">
    <cfRule type="expression" dxfId="956" priority="27">
      <formula>Q7&gt;0</formula>
    </cfRule>
    <cfRule type="expression" dxfId="955" priority="28">
      <formula>Q7&lt;0</formula>
    </cfRule>
  </conditionalFormatting>
  <conditionalFormatting sqref="Q8">
    <cfRule type="expression" dxfId="954" priority="25">
      <formula>Q8&gt;0</formula>
    </cfRule>
    <cfRule type="expression" dxfId="953" priority="26">
      <formula>Q8&lt;0</formula>
    </cfRule>
  </conditionalFormatting>
  <conditionalFormatting sqref="F96:F110">
    <cfRule type="expression" dxfId="952" priority="19">
      <formula>F96&gt;0</formula>
    </cfRule>
    <cfRule type="expression" dxfId="951" priority="20">
      <formula>F96&lt;0</formula>
    </cfRule>
  </conditionalFormatting>
  <conditionalFormatting sqref="H96:H110">
    <cfRule type="expression" dxfId="950" priority="17">
      <formula>H96&gt;0</formula>
    </cfRule>
    <cfRule type="expression" dxfId="949" priority="18">
      <formula>H96&lt;0</formula>
    </cfRule>
  </conditionalFormatting>
  <conditionalFormatting sqref="Q10">
    <cfRule type="expression" dxfId="948" priority="15">
      <formula>Q10&gt;0</formula>
    </cfRule>
    <cfRule type="expression" dxfId="947" priority="16">
      <formula>Q10&lt;0</formula>
    </cfRule>
  </conditionalFormatting>
  <conditionalFormatting sqref="L29:L38">
    <cfRule type="expression" dxfId="946" priority="9">
      <formula>L29&gt;0</formula>
    </cfRule>
    <cfRule type="expression" dxfId="945" priority="10">
      <formula>L29&lt;0</formula>
    </cfRule>
  </conditionalFormatting>
  <conditionalFormatting sqref="F27:F29 H27:H29 J25:K29">
    <cfRule type="expression" dxfId="944" priority="7">
      <formula>F25&gt;0</formula>
    </cfRule>
    <cfRule type="expression" dxfId="943" priority="8">
      <formula>F25&lt;0</formula>
    </cfRule>
  </conditionalFormatting>
  <conditionalFormatting sqref="L25:L29">
    <cfRule type="expression" dxfId="942" priority="5">
      <formula>L25&gt;0</formula>
    </cfRule>
    <cfRule type="expression" dxfId="941" priority="6">
      <formula>L25&lt;0</formula>
    </cfRule>
  </conditionalFormatting>
  <conditionalFormatting sqref="F25:F26">
    <cfRule type="expression" dxfId="940" priority="3">
      <formula>F25&gt;0</formula>
    </cfRule>
    <cfRule type="expression" dxfId="939" priority="4">
      <formula>F25&lt;0</formula>
    </cfRule>
  </conditionalFormatting>
  <conditionalFormatting sqref="H25:H26">
    <cfRule type="expression" dxfId="938" priority="1">
      <formula>H25&gt;0</formula>
    </cfRule>
    <cfRule type="expression" dxfId="93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90.75</v>
      </c>
      <c r="R4" s="495">
        <v>-5.0000000000000001E-3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3630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326.97000000000116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326.97000000000116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9.8990926512929456E-2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2.5123966942148759E-2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19.065126050420169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0" t="s">
        <v>78</v>
      </c>
      <c r="P18" s="85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99.825000000000003</v>
      </c>
      <c r="W19" s="134"/>
    </row>
    <row r="20" spans="1:23" x14ac:dyDescent="0.25">
      <c r="O20" s="81">
        <v>1.0900000000000001</v>
      </c>
      <c r="P20" s="81">
        <f t="shared" ref="P20:P39" si="0">O20*$Q$4</f>
        <v>98.917500000000004</v>
      </c>
      <c r="W20" s="134"/>
    </row>
    <row r="21" spans="1:23" x14ac:dyDescent="0.25">
      <c r="O21" s="81">
        <v>1.08</v>
      </c>
      <c r="P21" s="81">
        <f t="shared" si="0"/>
        <v>98.01</v>
      </c>
      <c r="W21" s="134"/>
    </row>
    <row r="22" spans="1:23" x14ac:dyDescent="0.25">
      <c r="O22" s="81">
        <v>1.07</v>
      </c>
      <c r="P22" s="81">
        <f t="shared" si="0"/>
        <v>97.102500000000006</v>
      </c>
      <c r="W22" s="134"/>
    </row>
    <row r="23" spans="1:23" x14ac:dyDescent="0.25">
      <c r="O23" s="81">
        <v>1.06</v>
      </c>
      <c r="P23" s="81">
        <f t="shared" si="0"/>
        <v>96.195000000000007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95.287500000000009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94.38000000000001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93.472499999999997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92.564999999999998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91.657499999999999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90.75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89.842500000000001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88.935000000000002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88.027500000000003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87.11999999999999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86.212499999999991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85.304999999999993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84.397500000000008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83.490000000000009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82.582499999999996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81.674999999999997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6" priority="25">
      <formula>F47&gt;0</formula>
    </cfRule>
    <cfRule type="expression" dxfId="935" priority="26">
      <formula>F47&lt;0</formula>
    </cfRule>
  </conditionalFormatting>
  <conditionalFormatting sqref="Q7">
    <cfRule type="expression" dxfId="934" priority="23">
      <formula>Q7&gt;0</formula>
    </cfRule>
    <cfRule type="expression" dxfId="933" priority="24">
      <formula>Q7&lt;0</formula>
    </cfRule>
  </conditionalFormatting>
  <conditionalFormatting sqref="Q8">
    <cfRule type="expression" dxfId="932" priority="21">
      <formula>Q8&gt;0</formula>
    </cfRule>
    <cfRule type="expression" dxfId="931" priority="22">
      <formula>Q8&lt;0</formula>
    </cfRule>
  </conditionalFormatting>
  <conditionalFormatting sqref="F25:F29 F34:F46">
    <cfRule type="expression" dxfId="930" priority="19">
      <formula>F25&gt;0</formula>
    </cfRule>
    <cfRule type="expression" dxfId="929" priority="20">
      <formula>F25&lt;0</formula>
    </cfRule>
  </conditionalFormatting>
  <conditionalFormatting sqref="H25:H29 H34:H46">
    <cfRule type="expression" dxfId="928" priority="17">
      <formula>H25&gt;0</formula>
    </cfRule>
    <cfRule type="expression" dxfId="927" priority="18">
      <formula>H25&lt;0</formula>
    </cfRule>
  </conditionalFormatting>
  <conditionalFormatting sqref="F89:F110">
    <cfRule type="expression" dxfId="926" priority="15">
      <formula>F89&gt;0</formula>
    </cfRule>
    <cfRule type="expression" dxfId="925" priority="16">
      <formula>F89&lt;0</formula>
    </cfRule>
  </conditionalFormatting>
  <conditionalFormatting sqref="H89:H110">
    <cfRule type="expression" dxfId="924" priority="13">
      <formula>H89&gt;0</formula>
    </cfRule>
    <cfRule type="expression" dxfId="923" priority="14">
      <formula>H89&lt;0</formula>
    </cfRule>
  </conditionalFormatting>
  <conditionalFormatting sqref="Q10">
    <cfRule type="expression" dxfId="922" priority="11">
      <formula>Q10&gt;0</formula>
    </cfRule>
    <cfRule type="expression" dxfId="921" priority="12">
      <formula>Q10&lt;0</formula>
    </cfRule>
  </conditionalFormatting>
  <conditionalFormatting sqref="J25:J32 J34:J38">
    <cfRule type="expression" dxfId="920" priority="9">
      <formula>J25&gt;0</formula>
    </cfRule>
    <cfRule type="expression" dxfId="919" priority="10">
      <formula>J25&lt;0</formula>
    </cfRule>
  </conditionalFormatting>
  <conditionalFormatting sqref="K25:K30">
    <cfRule type="expression" dxfId="918" priority="7">
      <formula>K25&gt;0</formula>
    </cfRule>
    <cfRule type="expression" dxfId="917" priority="8">
      <formula>K25&lt;0</formula>
    </cfRule>
  </conditionalFormatting>
  <conditionalFormatting sqref="L25:L38">
    <cfRule type="expression" dxfId="916" priority="5">
      <formula>L25&gt;0</formula>
    </cfRule>
    <cfRule type="expression" dxfId="915" priority="6">
      <formula>L25&lt;0</formula>
    </cfRule>
  </conditionalFormatting>
  <conditionalFormatting sqref="F30:F33">
    <cfRule type="expression" dxfId="914" priority="3">
      <formula>F30&gt;0</formula>
    </cfRule>
    <cfRule type="expression" dxfId="913" priority="4">
      <formula>F30&lt;0</formula>
    </cfRule>
  </conditionalFormatting>
  <conditionalFormatting sqref="H30:H33">
    <cfRule type="expression" dxfId="912" priority="1">
      <formula>H30&gt;0</formula>
    </cfRule>
    <cfRule type="expression" dxfId="91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72.33</v>
      </c>
      <c r="R4" s="495">
        <v>-8.8000000000000005E-3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7233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756.31999999999971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297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4.2820069204152246E-2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17.706242350061199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79.563000000000002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78.839700000000008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78.116399999999999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77.393100000000004</v>
      </c>
      <c r="Q20" s="2"/>
      <c r="W20" s="134"/>
    </row>
    <row r="21" spans="1:23" x14ac:dyDescent="0.25">
      <c r="O21" s="81">
        <v>1.06</v>
      </c>
      <c r="P21" s="81">
        <f t="shared" si="0"/>
        <v>76.669799999999995</v>
      </c>
      <c r="Q21" s="2"/>
      <c r="W21" s="134"/>
    </row>
    <row r="22" spans="1:23" x14ac:dyDescent="0.25">
      <c r="O22" s="81">
        <v>1.05</v>
      </c>
      <c r="P22" s="81">
        <f t="shared" si="0"/>
        <v>75.9465</v>
      </c>
      <c r="Q22" s="2"/>
      <c r="W22" s="134"/>
    </row>
    <row r="23" spans="1:23" x14ac:dyDescent="0.25">
      <c r="O23" s="81">
        <v>1.04</v>
      </c>
      <c r="P23" s="81">
        <f t="shared" si="0"/>
        <v>75.223200000000006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74.499899999999997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73.776600000000002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73.053299999999993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72.33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71.606700000000004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70.883399999999995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70.1601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69.436799999999991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68.713499999999996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67.990200000000002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67.266900000000007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66.543599999999998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65.820300000000003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65.096999999999994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0" priority="29">
      <formula>F25&gt;0</formula>
    </cfRule>
    <cfRule type="expression" dxfId="909" priority="30">
      <formula>F25&lt;0</formula>
    </cfRule>
  </conditionalFormatting>
  <conditionalFormatting sqref="Q7">
    <cfRule type="expression" dxfId="908" priority="27">
      <formula>Q7&gt;0</formula>
    </cfRule>
    <cfRule type="expression" dxfId="907" priority="28">
      <formula>Q7&lt;0</formula>
    </cfRule>
  </conditionalFormatting>
  <conditionalFormatting sqref="Q8">
    <cfRule type="expression" dxfId="906" priority="25">
      <formula>Q8&gt;0</formula>
    </cfRule>
    <cfRule type="expression" dxfId="905" priority="26">
      <formula>Q8&lt;0</formula>
    </cfRule>
  </conditionalFormatting>
  <conditionalFormatting sqref="F25:F43 F49 F51:F58">
    <cfRule type="expression" dxfId="904" priority="23">
      <formula>F25&gt;0</formula>
    </cfRule>
    <cfRule type="expression" dxfId="903" priority="24">
      <formula>F25&lt;0</formula>
    </cfRule>
  </conditionalFormatting>
  <conditionalFormatting sqref="H25:H43 H49 H51:H58">
    <cfRule type="expression" dxfId="902" priority="21">
      <formula>H25&gt;0</formula>
    </cfRule>
    <cfRule type="expression" dxfId="901" priority="22">
      <formula>H25&lt;0</formula>
    </cfRule>
  </conditionalFormatting>
  <conditionalFormatting sqref="F89:F110">
    <cfRule type="expression" dxfId="900" priority="19">
      <formula>F89&gt;0</formula>
    </cfRule>
    <cfRule type="expression" dxfId="899" priority="20">
      <formula>F89&lt;0</formula>
    </cfRule>
  </conditionalFormatting>
  <conditionalFormatting sqref="H89:H110">
    <cfRule type="expression" dxfId="898" priority="17">
      <formula>H89&gt;0</formula>
    </cfRule>
    <cfRule type="expression" dxfId="897" priority="18">
      <formula>H89&lt;0</formula>
    </cfRule>
  </conditionalFormatting>
  <conditionalFormatting sqref="Q10">
    <cfRule type="expression" dxfId="896" priority="15">
      <formula>Q10&gt;0</formula>
    </cfRule>
    <cfRule type="expression" dxfId="895" priority="16">
      <formula>Q10&lt;0</formula>
    </cfRule>
  </conditionalFormatting>
  <conditionalFormatting sqref="J36:J38">
    <cfRule type="expression" dxfId="894" priority="13">
      <formula>J36&gt;0</formula>
    </cfRule>
    <cfRule type="expression" dxfId="893" priority="14">
      <formula>J36&lt;0</formula>
    </cfRule>
  </conditionalFormatting>
  <conditionalFormatting sqref="K36:K38">
    <cfRule type="expression" dxfId="892" priority="11">
      <formula>K36&gt;0</formula>
    </cfRule>
    <cfRule type="expression" dxfId="891" priority="12">
      <formula>K36&lt;0</formula>
    </cfRule>
  </conditionalFormatting>
  <conditionalFormatting sqref="L25:L38">
    <cfRule type="expression" dxfId="890" priority="9">
      <formula>L25&gt;0</formula>
    </cfRule>
    <cfRule type="expression" dxfId="889" priority="10">
      <formula>L25&lt;0</formula>
    </cfRule>
  </conditionalFormatting>
  <conditionalFormatting sqref="F44:F48">
    <cfRule type="expression" dxfId="888" priority="7">
      <formula>F44&gt;0</formula>
    </cfRule>
    <cfRule type="expression" dxfId="887" priority="8">
      <formula>F44&lt;0</formula>
    </cfRule>
  </conditionalFormatting>
  <conditionalFormatting sqref="H44:H48">
    <cfRule type="expression" dxfId="886" priority="5">
      <formula>H44&gt;0</formula>
    </cfRule>
    <cfRule type="expression" dxfId="885" priority="6">
      <formula>H44&lt;0</formula>
    </cfRule>
  </conditionalFormatting>
  <conditionalFormatting sqref="F50">
    <cfRule type="expression" dxfId="884" priority="3">
      <formula>F50&gt;0</formula>
    </cfRule>
    <cfRule type="expression" dxfId="883" priority="4">
      <formula>F50&lt;0</formula>
    </cfRule>
  </conditionalFormatting>
  <conditionalFormatting sqref="H50">
    <cfRule type="expression" dxfId="882" priority="1">
      <formula>H50&gt;0</formula>
    </cfRule>
    <cfRule type="expression" dxfId="881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166</v>
      </c>
      <c r="AJ2">
        <f>$Q$2*$Q$4</f>
        <v>13380</v>
      </c>
      <c r="AK2">
        <f ca="1">AJ2*EXP(-$X$2 * AI2/365.25)</f>
        <v>21858.785952676262</v>
      </c>
      <c r="AM2" s="2">
        <f>Q10</f>
        <v>0</v>
      </c>
      <c r="AO2">
        <f ca="1" xml:space="preserve"> (SUM(AB:AB) - SUM(AE:AE) - SUM(AH:AH) - SUM(AK:AK))/SUM(AB:AB)</f>
        <v>-4.8475297800039979E-2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166</v>
      </c>
      <c r="AJ3">
        <f t="shared" ref="AJ3:AJ17" si="11">$Q$2*$Q$4</f>
        <v>13380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22.3</v>
      </c>
      <c r="R4" s="495">
        <v>-7.1000000000000004E-3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166</v>
      </c>
      <c r="AJ4">
        <f t="shared" si="11"/>
        <v>13380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13380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166</v>
      </c>
      <c r="AJ5">
        <f t="shared" si="11"/>
        <v>13380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166</v>
      </c>
      <c r="AJ6">
        <f t="shared" si="11"/>
        <v>13380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-4102.5900000000038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166</v>
      </c>
      <c r="AJ7">
        <f t="shared" si="11"/>
        <v>13380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-4102.5900000000038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166</v>
      </c>
      <c r="AJ8">
        <f t="shared" si="11"/>
        <v>13380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-0.23466717460055991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166</v>
      </c>
      <c r="AJ9">
        <f t="shared" si="11"/>
        <v>13380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166</v>
      </c>
      <c r="AJ10">
        <f t="shared" si="11"/>
        <v>13380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4.663677130044843E-2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166</v>
      </c>
      <c r="AJ11">
        <f t="shared" si="11"/>
        <v>13380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166</v>
      </c>
      <c r="AJ12">
        <f t="shared" si="11"/>
        <v>13380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13.117647058823531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166</v>
      </c>
      <c r="AJ13">
        <f t="shared" si="11"/>
        <v>13380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166</v>
      </c>
      <c r="AJ14">
        <f t="shared" si="11"/>
        <v>13380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166</v>
      </c>
      <c r="AJ15">
        <f t="shared" si="11"/>
        <v>13380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166</v>
      </c>
      <c r="AJ16">
        <f t="shared" si="11"/>
        <v>13380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166</v>
      </c>
      <c r="AJ17">
        <f t="shared" si="11"/>
        <v>13380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24.53</v>
      </c>
      <c r="W19" s="134"/>
    </row>
    <row r="20" spans="1:39" x14ac:dyDescent="0.25">
      <c r="O20" s="81">
        <v>1.0900000000000001</v>
      </c>
      <c r="P20" s="81">
        <f t="shared" ref="P20:P39" si="14">O20*$Q$4</f>
        <v>24.307000000000002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24.084000000000003</v>
      </c>
      <c r="W21" s="134"/>
    </row>
    <row r="22" spans="1:39" x14ac:dyDescent="0.25">
      <c r="O22" s="81">
        <v>1.07</v>
      </c>
      <c r="P22" s="81">
        <f t="shared" si="14"/>
        <v>23.861000000000001</v>
      </c>
      <c r="W22" s="134"/>
    </row>
    <row r="23" spans="1:39" x14ac:dyDescent="0.25">
      <c r="O23" s="81">
        <v>1.06</v>
      </c>
      <c r="P23" s="81">
        <f t="shared" si="14"/>
        <v>23.638000000000002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23.415000000000003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23.192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22.969000000000001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22.746000000000002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22.523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22.3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22.077000000000002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21.853999999999999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21.631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21.408000000000001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21.184999999999999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20.962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20.739000000000001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20.516000000000002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20.293000000000003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20.07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0" priority="21">
      <formula>F25&gt;0</formula>
    </cfRule>
    <cfRule type="expression" dxfId="879" priority="22">
      <formula>F25&lt;0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2" priority="137">
      <formula>F30&gt;0</formula>
    </cfRule>
    <cfRule type="expression" dxfId="861" priority="138">
      <formula>F30&lt;0</formula>
    </cfRule>
  </conditionalFormatting>
  <conditionalFormatting sqref="H47:H58">
    <cfRule type="expression" dxfId="860" priority="129">
      <formula>H47&gt;0</formula>
    </cfRule>
    <cfRule type="expression" dxfId="859" priority="130">
      <formula>H47&lt;0</formula>
    </cfRule>
  </conditionalFormatting>
  <conditionalFormatting sqref="H59">
    <cfRule type="expression" dxfId="858" priority="119">
      <formula>H59&gt;0</formula>
    </cfRule>
    <cfRule type="expression" dxfId="857" priority="120">
      <formula>H59&lt;0</formula>
    </cfRule>
  </conditionalFormatting>
  <conditionalFormatting sqref="H60">
    <cfRule type="expression" dxfId="856" priority="115">
      <formula>H60&gt;0</formula>
    </cfRule>
    <cfRule type="expression" dxfId="855" priority="116">
      <formula>H60&lt;0</formula>
    </cfRule>
  </conditionalFormatting>
  <conditionalFormatting sqref="H61:H66">
    <cfRule type="expression" dxfId="854" priority="111">
      <formula>H61&gt;0</formula>
    </cfRule>
    <cfRule type="expression" dxfId="853" priority="112">
      <formula>H61&lt;0</formula>
    </cfRule>
  </conditionalFormatting>
  <conditionalFormatting sqref="Q8">
    <cfRule type="expression" dxfId="852" priority="95">
      <formula>Q8&gt;0</formula>
    </cfRule>
    <cfRule type="expression" dxfId="851" priority="96">
      <formula>Q8&lt;0</formula>
    </cfRule>
  </conditionalFormatting>
  <conditionalFormatting sqref="Q7">
    <cfRule type="expression" dxfId="850" priority="97">
      <formula>Q7&gt;0</formula>
    </cfRule>
    <cfRule type="expression" dxfId="849" priority="98">
      <formula>Q7&lt;0</formula>
    </cfRule>
  </conditionalFormatting>
  <conditionalFormatting sqref="F178 H178">
    <cfRule type="expression" dxfId="848" priority="93">
      <formula>F178&gt;0</formula>
    </cfRule>
    <cfRule type="expression" dxfId="847" priority="94">
      <formula>F178&lt;0</formula>
    </cfRule>
  </conditionalFormatting>
  <conditionalFormatting sqref="Q10">
    <cfRule type="expression" dxfId="846" priority="87">
      <formula>Q10&gt;0</formula>
    </cfRule>
    <cfRule type="expression" dxfId="845" priority="88">
      <formula>Q10&lt;0</formula>
    </cfRule>
  </conditionalFormatting>
  <conditionalFormatting sqref="Q9">
    <cfRule type="expression" dxfId="844" priority="81">
      <formula>Q9&gt;0</formula>
    </cfRule>
    <cfRule type="expression" dxfId="843" priority="82">
      <formula>Q9&lt;0</formula>
    </cfRule>
  </conditionalFormatting>
  <conditionalFormatting sqref="F201:F248">
    <cfRule type="expression" dxfId="842" priority="41">
      <formula>F201&gt;0</formula>
    </cfRule>
    <cfRule type="expression" dxfId="841" priority="42">
      <formula>F201&lt;0</formula>
    </cfRule>
  </conditionalFormatting>
  <conditionalFormatting sqref="H201:H248">
    <cfRule type="expression" dxfId="840" priority="39">
      <formula>H201&gt;0</formula>
    </cfRule>
    <cfRule type="expression" dxfId="839" priority="40">
      <formula>H201&lt;0</formula>
    </cfRule>
  </conditionalFormatting>
  <conditionalFormatting sqref="J208">
    <cfRule type="expression" dxfId="838" priority="37">
      <formula>J208&gt;0</formula>
    </cfRule>
    <cfRule type="expression" dxfId="837" priority="38">
      <formula>J208&lt;0</formula>
    </cfRule>
  </conditionalFormatting>
  <conditionalFormatting sqref="J214:J215">
    <cfRule type="expression" dxfId="836" priority="35">
      <formula>J214&gt;0</formula>
    </cfRule>
    <cfRule type="expression" dxfId="835" priority="36">
      <formula>J214&lt;0</formula>
    </cfRule>
  </conditionalFormatting>
  <conditionalFormatting sqref="J216">
    <cfRule type="expression" dxfId="834" priority="33">
      <formula>J216&gt;0</formula>
    </cfRule>
    <cfRule type="expression" dxfId="833" priority="34">
      <formula>J216&lt;0</formula>
    </cfRule>
  </conditionalFormatting>
  <conditionalFormatting sqref="J217:J219 J221:J224">
    <cfRule type="expression" dxfId="832" priority="31">
      <formula>J217&gt;0</formula>
    </cfRule>
    <cfRule type="expression" dxfId="831" priority="32">
      <formula>J217&lt;0</formula>
    </cfRule>
  </conditionalFormatting>
  <conditionalFormatting sqref="K208">
    <cfRule type="expression" dxfId="830" priority="29">
      <formula>K208&gt;0</formula>
    </cfRule>
    <cfRule type="expression" dxfId="829" priority="30">
      <formula>K208&lt;0</formula>
    </cfRule>
  </conditionalFormatting>
  <conditionalFormatting sqref="K214:K215">
    <cfRule type="expression" dxfId="828" priority="27">
      <formula>K214&gt;0</formula>
    </cfRule>
    <cfRule type="expression" dxfId="827" priority="28">
      <formula>K214&lt;0</formula>
    </cfRule>
  </conditionalFormatting>
  <conditionalFormatting sqref="K216">
    <cfRule type="expression" dxfId="826" priority="25">
      <formula>K216&gt;0</formula>
    </cfRule>
    <cfRule type="expression" dxfId="825" priority="26">
      <formula>K216&lt;0</formula>
    </cfRule>
  </conditionalFormatting>
  <conditionalFormatting sqref="K217:K224">
    <cfRule type="expression" dxfId="824" priority="23">
      <formula>K217&gt;0</formula>
    </cfRule>
    <cfRule type="expression" dxfId="823" priority="24">
      <formula>K217&lt;0</formula>
    </cfRule>
  </conditionalFormatting>
  <conditionalFormatting sqref="L208">
    <cfRule type="expression" dxfId="822" priority="21">
      <formula>L208&gt;0</formula>
    </cfRule>
    <cfRule type="expression" dxfId="821" priority="22">
      <formula>L208&lt;0</formula>
    </cfRule>
  </conditionalFormatting>
  <conditionalFormatting sqref="L214:L215">
    <cfRule type="expression" dxfId="820" priority="19">
      <formula>L214&gt;0</formula>
    </cfRule>
    <cfRule type="expression" dxfId="819" priority="20">
      <formula>L214&lt;0</formula>
    </cfRule>
  </conditionalFormatting>
  <conditionalFormatting sqref="L216">
    <cfRule type="expression" dxfId="818" priority="17">
      <formula>L216&gt;0</formula>
    </cfRule>
    <cfRule type="expression" dxfId="817" priority="18">
      <formula>L216&lt;0</formula>
    </cfRule>
  </conditionalFormatting>
  <conditionalFormatting sqref="L217:L224">
    <cfRule type="expression" dxfId="816" priority="15">
      <formula>L217&gt;0</formula>
    </cfRule>
    <cfRule type="expression" dxfId="815" priority="16">
      <formula>L217&lt;0</formula>
    </cfRule>
  </conditionalFormatting>
  <conditionalFormatting sqref="K225">
    <cfRule type="expression" dxfId="814" priority="13">
      <formula>K225&gt;0</formula>
    </cfRule>
    <cfRule type="expression" dxfId="813" priority="14">
      <formula>K225&lt;0</formula>
    </cfRule>
  </conditionalFormatting>
  <conditionalFormatting sqref="L225:L232">
    <cfRule type="expression" dxfId="812" priority="11">
      <formula>L225&gt;0</formula>
    </cfRule>
    <cfRule type="expression" dxfId="811" priority="12">
      <formula>L225&lt;0</formula>
    </cfRule>
  </conditionalFormatting>
  <conditionalFormatting sqref="K226">
    <cfRule type="expression" dxfId="810" priority="9">
      <formula>K226&gt;0</formula>
    </cfRule>
    <cfRule type="expression" dxfId="809" priority="10">
      <formula>K226&lt;0</formula>
    </cfRule>
  </conditionalFormatting>
  <conditionalFormatting sqref="K227">
    <cfRule type="expression" dxfId="808" priority="7">
      <formula>K227&gt;0</formula>
    </cfRule>
    <cfRule type="expression" dxfId="807" priority="8">
      <formula>K227&lt;0</formula>
    </cfRule>
  </conditionalFormatting>
  <conditionalFormatting sqref="K228:K248">
    <cfRule type="expression" dxfId="806" priority="5">
      <formula>K228&gt;0</formula>
    </cfRule>
    <cfRule type="expression" dxfId="805" priority="6">
      <formula>K228&lt;0</formula>
    </cfRule>
  </conditionalFormatting>
  <conditionalFormatting sqref="L233:L237">
    <cfRule type="expression" dxfId="804" priority="3">
      <formula>L233&gt;0</formula>
    </cfRule>
    <cfRule type="expression" dxfId="803" priority="4">
      <formula>L233&lt;0</formula>
    </cfRule>
  </conditionalFormatting>
  <conditionalFormatting sqref="L238:L243">
    <cfRule type="expression" dxfId="802" priority="1">
      <formula>L238&gt;0</formula>
    </cfRule>
    <cfRule type="expression" dxfId="80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0" priority="11">
      <formula>F27&gt;0</formula>
    </cfRule>
    <cfRule type="expression" dxfId="799" priority="12">
      <formula>F27&lt;0</formula>
    </cfRule>
  </conditionalFormatting>
  <conditionalFormatting sqref="H27:H29">
    <cfRule type="expression" dxfId="798" priority="9">
      <formula>H27&gt;0</formula>
    </cfRule>
    <cfRule type="expression" dxfId="797" priority="10">
      <formula>H27&lt;0</formula>
    </cfRule>
  </conditionalFormatting>
  <conditionalFormatting sqref="F23:F26">
    <cfRule type="expression" dxfId="796" priority="7">
      <formula>F23&gt;0</formula>
    </cfRule>
    <cfRule type="expression" dxfId="795" priority="8">
      <formula>F23&lt;0</formula>
    </cfRule>
  </conditionalFormatting>
  <conditionalFormatting sqref="H23:H26">
    <cfRule type="expression" dxfId="794" priority="5">
      <formula>H23&gt;0</formula>
    </cfRule>
    <cfRule type="expression" dxfId="793" priority="6">
      <formula>H23&lt;0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8" priority="7">
      <formula>F21&gt;0</formula>
    </cfRule>
    <cfRule type="expression" dxfId="787" priority="8">
      <formula>F21&lt;0</formula>
    </cfRule>
  </conditionalFormatting>
  <conditionalFormatting sqref="F22">
    <cfRule type="expression" dxfId="786" priority="5">
      <formula>F22&gt;0</formula>
    </cfRule>
    <cfRule type="expression" dxfId="785" priority="6">
      <formula>F22&lt;0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0" priority="17">
      <formula>F38&gt;0</formula>
    </cfRule>
    <cfRule type="expression" dxfId="779" priority="18">
      <formula>F38&lt;0</formula>
    </cfRule>
  </conditionalFormatting>
  <conditionalFormatting sqref="H38:H72">
    <cfRule type="expression" dxfId="778" priority="9">
      <formula>H38&gt;0</formula>
    </cfRule>
    <cfRule type="expression" dxfId="777" priority="10">
      <formula>H38&lt;0</formula>
    </cfRule>
  </conditionalFormatting>
  <conditionalFormatting sqref="F21:F37">
    <cfRule type="expression" dxfId="776" priority="7">
      <formula>F21&gt;0</formula>
    </cfRule>
    <cfRule type="expression" dxfId="775" priority="8">
      <formula>F21&lt;0</formula>
    </cfRule>
  </conditionalFormatting>
  <conditionalFormatting sqref="H21:H37">
    <cfRule type="expression" dxfId="774" priority="5">
      <formula>H21&gt;0</formula>
    </cfRule>
    <cfRule type="expression" dxfId="773" priority="6">
      <formula>H21&lt;0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8" priority="11">
      <formula>F24&gt;0</formula>
    </cfRule>
    <cfRule type="expression" dxfId="767" priority="12">
      <formula>F24&lt;0</formula>
    </cfRule>
  </conditionalFormatting>
  <conditionalFormatting sqref="H27:H30">
    <cfRule type="expression" dxfId="766" priority="9">
      <formula>H27&gt;0</formula>
    </cfRule>
    <cfRule type="expression" dxfId="765" priority="10">
      <formula>H27&lt;0</formula>
    </cfRule>
  </conditionalFormatting>
  <conditionalFormatting sqref="F25">
    <cfRule type="expression" dxfId="764" priority="7">
      <formula>F25&gt;0</formula>
    </cfRule>
    <cfRule type="expression" dxfId="763" priority="8">
      <formula>F25&lt;0</formula>
    </cfRule>
  </conditionalFormatting>
  <conditionalFormatting sqref="H24:H26">
    <cfRule type="expression" dxfId="762" priority="5">
      <formula>H24&gt;0</formula>
    </cfRule>
    <cfRule type="expression" dxfId="761" priority="6">
      <formula>H24&lt;0</formula>
    </cfRule>
  </conditionalFormatting>
  <conditionalFormatting sqref="Q7">
    <cfRule type="expression" dxfId="760" priority="3">
      <formula>Q7&gt;0</formula>
    </cfRule>
    <cfRule type="expression" dxfId="759" priority="4">
      <formula>Q7&lt;0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6" priority="17">
      <formula>F28&gt;0</formula>
    </cfRule>
    <cfRule type="expression" dxfId="755" priority="18">
      <formula>F28&lt;0</formula>
    </cfRule>
  </conditionalFormatting>
  <conditionalFormatting sqref="F28 F33:F35">
    <cfRule type="expression" dxfId="754" priority="19">
      <formula>F28&gt;0</formula>
    </cfRule>
    <cfRule type="expression" dxfId="753" priority="20">
      <formula>F28&lt;0</formula>
    </cfRule>
  </conditionalFormatting>
  <conditionalFormatting sqref="H28 H33:H35">
    <cfRule type="expression" dxfId="752" priority="15">
      <formula>H28&gt;0</formula>
    </cfRule>
    <cfRule type="expression" dxfId="751" priority="16">
      <formula>H28&lt;0</formula>
    </cfRule>
  </conditionalFormatting>
  <conditionalFormatting sqref="F21:F27">
    <cfRule type="expression" dxfId="750" priority="13">
      <formula>F21&gt;0</formula>
    </cfRule>
    <cfRule type="expression" dxfId="749" priority="14">
      <formula>F21&lt;0</formula>
    </cfRule>
  </conditionalFormatting>
  <conditionalFormatting sqref="H21:H27">
    <cfRule type="expression" dxfId="748" priority="11">
      <formula>H21&gt;0</formula>
    </cfRule>
    <cfRule type="expression" dxfId="747" priority="12">
      <formula>H21&lt;0</formula>
    </cfRule>
  </conditionalFormatting>
  <conditionalFormatting sqref="Q8">
    <cfRule type="expression" dxfId="746" priority="7">
      <formula>Q8&gt;0</formula>
    </cfRule>
    <cfRule type="expression" dxfId="745" priority="8">
      <formula>Q8&lt;0</formula>
    </cfRule>
  </conditionalFormatting>
  <conditionalFormatting sqref="Q7">
    <cfRule type="expression" dxfId="744" priority="9">
      <formula>Q7&gt;0</formula>
    </cfRule>
    <cfRule type="expression" dxfId="743" priority="10">
      <formula>Q7&lt;0</formula>
    </cfRule>
  </conditionalFormatting>
  <conditionalFormatting sqref="F29:F32">
    <cfRule type="expression" dxfId="742" priority="5">
      <formula>F29&gt;0</formula>
    </cfRule>
    <cfRule type="expression" dxfId="741" priority="6">
      <formula>F29&lt;0</formula>
    </cfRule>
  </conditionalFormatting>
  <conditionalFormatting sqref="H29:H32">
    <cfRule type="expression" dxfId="740" priority="3">
      <formula>H29&gt;0</formula>
    </cfRule>
    <cfRule type="expression" dxfId="739" priority="4">
      <formula>H29&lt;0</formula>
    </cfRule>
  </conditionalFormatting>
  <conditionalFormatting sqref="M37">
    <cfRule type="expression" dxfId="738" priority="1">
      <formula>M37&gt;0</formula>
    </cfRule>
    <cfRule type="expression" dxfId="73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278.02999999999997</v>
      </c>
      <c r="R4" s="475">
        <v>-3.2000000000000002E-3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13901.499999999998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1242.5099999999948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1081.6799999999948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8.4375599657405057E-2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305.83299999999997</v>
      </c>
      <c r="R18" s="81"/>
    </row>
    <row r="19" spans="1:30" x14ac:dyDescent="0.25">
      <c r="P19" s="81">
        <v>1.0900000000000001</v>
      </c>
      <c r="Q19" s="81">
        <f t="shared" ref="Q19:Q38" si="3">P19*$Q$4</f>
        <v>303.05270000000002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300.2724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297.49209999999999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294.71179999999998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291.93149999999997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289.15119999999996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286.37090000000001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283.59059999999999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280.81029999999998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278.02999999999997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275.24969999999996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272.46939999999995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269.68909999999994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266.90879999999999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264.12849999999997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261.34819999999996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258.56790000000001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255.7876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253.00729999999999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250.22699999999998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6" priority="45">
      <formula>F25&gt;0</formula>
    </cfRule>
    <cfRule type="expression" dxfId="735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4" priority="33">
      <formula>F21&gt;0</formula>
    </cfRule>
    <cfRule type="expression" dxfId="733" priority="34">
      <formula>F21&lt;0</formula>
    </cfRule>
  </conditionalFormatting>
  <conditionalFormatting sqref="H21:H24">
    <cfRule type="expression" dxfId="732" priority="31">
      <formula>H21&gt;0</formula>
    </cfRule>
    <cfRule type="expression" dxfId="731" priority="32">
      <formula>H21&lt;0</formula>
    </cfRule>
  </conditionalFormatting>
  <conditionalFormatting sqref="Q8">
    <cfRule type="expression" dxfId="730" priority="27">
      <formula>Q8&gt;0</formula>
    </cfRule>
    <cfRule type="expression" dxfId="729" priority="28">
      <formula>Q8&lt;0</formula>
    </cfRule>
  </conditionalFormatting>
  <conditionalFormatting sqref="Q7">
    <cfRule type="expression" dxfId="728" priority="29">
      <formula>Q7&gt;0</formula>
    </cfRule>
    <cfRule type="expression" dxfId="727" priority="30">
      <formula>Q7&lt;0</formula>
    </cfRule>
  </conditionalFormatting>
  <conditionalFormatting sqref="F71:F73">
    <cfRule type="expression" dxfId="726" priority="25">
      <formula>F71&gt;0</formula>
    </cfRule>
    <cfRule type="expression" dxfId="725" priority="26">
      <formula>F71&lt;0</formula>
    </cfRule>
  </conditionalFormatting>
  <conditionalFormatting sqref="F74:F81">
    <cfRule type="expression" dxfId="724" priority="21">
      <formula>F74&gt;0</formula>
    </cfRule>
    <cfRule type="expression" dxfId="723" priority="22">
      <formula>F74&lt;0</formula>
    </cfRule>
  </conditionalFormatting>
  <conditionalFormatting sqref="F74:F81">
    <cfRule type="expression" dxfId="722" priority="23">
      <formula>F74&gt;0</formula>
    </cfRule>
    <cfRule type="expression" dxfId="721" priority="24">
      <formula>F74&lt;0</formula>
    </cfRule>
  </conditionalFormatting>
  <conditionalFormatting sqref="H71:H81">
    <cfRule type="expression" dxfId="720" priority="19">
      <formula>H71&gt;0</formula>
    </cfRule>
    <cfRule type="expression" dxfId="719" priority="20">
      <formula>H71&lt;0</formula>
    </cfRule>
  </conditionalFormatting>
  <conditionalFormatting sqref="F67:F70">
    <cfRule type="expression" dxfId="718" priority="17">
      <formula>F67&gt;0</formula>
    </cfRule>
    <cfRule type="expression" dxfId="717" priority="18">
      <formula>F67&lt;0</formula>
    </cfRule>
  </conditionalFormatting>
  <conditionalFormatting sqref="H67:H70">
    <cfRule type="expression" dxfId="716" priority="15">
      <formula>H67&gt;0</formula>
    </cfRule>
    <cfRule type="expression" dxfId="715" priority="16">
      <formula>H67&lt;0</formula>
    </cfRule>
  </conditionalFormatting>
  <conditionalFormatting sqref="Q10">
    <cfRule type="expression" dxfId="714" priority="13">
      <formula>Q10&gt;0</formula>
    </cfRule>
    <cfRule type="expression" dxfId="713" priority="14">
      <formula>Q10&lt;0</formula>
    </cfRule>
  </conditionalFormatting>
  <conditionalFormatting sqref="H42 F42">
    <cfRule type="expression" dxfId="712" priority="9">
      <formula>F42&gt;0</formula>
    </cfRule>
    <cfRule type="expression" dxfId="711" priority="10">
      <formula>F42&lt;0</formula>
    </cfRule>
  </conditionalFormatting>
  <conditionalFormatting sqref="H36:H38 F36:F38">
    <cfRule type="expression" dxfId="710" priority="7">
      <formula>F36&gt;0</formula>
    </cfRule>
    <cfRule type="expression" dxfId="709" priority="8">
      <formula>F36&lt;0</formula>
    </cfRule>
  </conditionalFormatting>
  <conditionalFormatting sqref="H34:H35 F34:F35">
    <cfRule type="expression" dxfId="708" priority="5">
      <formula>F34&gt;0</formula>
    </cfRule>
    <cfRule type="expression" dxfId="707" priority="6">
      <formula>F34&lt;0</formula>
    </cfRule>
  </conditionalFormatting>
  <conditionalFormatting sqref="H40:H41 F40:F41 J39:J40">
    <cfRule type="expression" dxfId="706" priority="3">
      <formula>F39&gt;0</formula>
    </cfRule>
    <cfRule type="expression" dxfId="705" priority="4">
      <formula>F39&lt;0</formula>
    </cfRule>
  </conditionalFormatting>
  <conditionalFormatting sqref="H39 F39">
    <cfRule type="expression" dxfId="704" priority="1">
      <formula>F39&gt;0</formula>
    </cfRule>
    <cfRule type="expression" dxfId="703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2" priority="29">
      <formula>F40&gt;0</formula>
    </cfRule>
    <cfRule type="expression" dxfId="701" priority="30">
      <formula>F40&lt;0</formula>
    </cfRule>
  </conditionalFormatting>
  <conditionalFormatting sqref="F40:F45">
    <cfRule type="expression" dxfId="700" priority="31">
      <formula>F40&gt;0</formula>
    </cfRule>
    <cfRule type="expression" dxfId="699" priority="32">
      <formula>F40&lt;0</formula>
    </cfRule>
  </conditionalFormatting>
  <conditionalFormatting sqref="H40:H45">
    <cfRule type="expression" dxfId="698" priority="27">
      <formula>H40&gt;0</formula>
    </cfRule>
    <cfRule type="expression" dxfId="697" priority="28">
      <formula>H40&lt;0</formula>
    </cfRule>
  </conditionalFormatting>
  <conditionalFormatting sqref="F23:F39">
    <cfRule type="expression" dxfId="696" priority="13">
      <formula>F23&gt;0</formula>
    </cfRule>
    <cfRule type="expression" dxfId="695" priority="14">
      <formula>F23&lt;0</formula>
    </cfRule>
  </conditionalFormatting>
  <conditionalFormatting sqref="H23:H39">
    <cfRule type="expression" dxfId="694" priority="11">
      <formula>H23&gt;0</formula>
    </cfRule>
    <cfRule type="expression" dxfId="693" priority="12">
      <formula>H23&lt;0</formula>
    </cfRule>
  </conditionalFormatting>
  <conditionalFormatting sqref="Q7">
    <cfRule type="expression" dxfId="692" priority="9">
      <formula>Q7&gt;0</formula>
    </cfRule>
    <cfRule type="expression" dxfId="691" priority="10">
      <formula>Q7&lt;0</formula>
    </cfRule>
  </conditionalFormatting>
  <conditionalFormatting sqref="Q8">
    <cfRule type="expression" dxfId="690" priority="7">
      <formula>Q8&gt;0</formula>
    </cfRule>
    <cfRule type="expression" dxfId="689" priority="8">
      <formula>Q8&lt;0</formula>
    </cfRule>
  </conditionalFormatting>
  <conditionalFormatting sqref="Q10">
    <cfRule type="expression" dxfId="688" priority="1">
      <formula>Q10&gt;0</formula>
    </cfRule>
    <cfRule type="expression" dxfId="6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6" priority="39">
      <formula>Q12&gt;0</formula>
    </cfRule>
    <cfRule type="expression" dxfId="6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4" priority="33">
      <formula>F25&gt;0</formula>
    </cfRule>
    <cfRule type="expression" dxfId="683" priority="34">
      <formula>F25&lt;0</formula>
    </cfRule>
  </conditionalFormatting>
  <conditionalFormatting sqref="F30">
    <cfRule type="expression" dxfId="682" priority="31">
      <formula>F30&gt;0</formula>
    </cfRule>
    <cfRule type="expression" dxfId="681" priority="32">
      <formula>F30&lt;0</formula>
    </cfRule>
  </conditionalFormatting>
  <conditionalFormatting sqref="F31">
    <cfRule type="expression" dxfId="680" priority="29">
      <formula>F31&gt;0</formula>
    </cfRule>
    <cfRule type="expression" dxfId="679" priority="30">
      <formula>F31&lt;0</formula>
    </cfRule>
  </conditionalFormatting>
  <conditionalFormatting sqref="F32:F34">
    <cfRule type="expression" dxfId="678" priority="27">
      <formula>F32&gt;0</formula>
    </cfRule>
    <cfRule type="expression" dxfId="677" priority="28">
      <formula>F32&lt;0</formula>
    </cfRule>
  </conditionalFormatting>
  <conditionalFormatting sqref="H25:H29">
    <cfRule type="expression" dxfId="676" priority="25">
      <formula>H25&gt;0</formula>
    </cfRule>
    <cfRule type="expression" dxfId="675" priority="26">
      <formula>H25&lt;0</formula>
    </cfRule>
  </conditionalFormatting>
  <conditionalFormatting sqref="H30">
    <cfRule type="expression" dxfId="674" priority="23">
      <formula>H30&gt;0</formula>
    </cfRule>
    <cfRule type="expression" dxfId="673" priority="24">
      <formula>H30&lt;0</formula>
    </cfRule>
  </conditionalFormatting>
  <conditionalFormatting sqref="H31">
    <cfRule type="expression" dxfId="672" priority="21">
      <formula>H31&gt;0</formula>
    </cfRule>
    <cfRule type="expression" dxfId="671" priority="22">
      <formula>H31&lt;0</formula>
    </cfRule>
  </conditionalFormatting>
  <conditionalFormatting sqref="H32:H34">
    <cfRule type="expression" dxfId="670" priority="19">
      <formula>H32&gt;0</formula>
    </cfRule>
    <cfRule type="expression" dxfId="669" priority="20">
      <formula>H32&lt;0</formula>
    </cfRule>
  </conditionalFormatting>
  <conditionalFormatting sqref="F35">
    <cfRule type="expression" dxfId="668" priority="17">
      <formula>F35&gt;0</formula>
    </cfRule>
    <cfRule type="expression" dxfId="667" priority="18">
      <formula>F35&lt;0</formula>
    </cfRule>
  </conditionalFormatting>
  <conditionalFormatting sqref="H35">
    <cfRule type="expression" dxfId="666" priority="15">
      <formula>H35&gt;0</formula>
    </cfRule>
    <cfRule type="expression" dxfId="665" priority="16">
      <formula>H35&lt;0</formula>
    </cfRule>
  </conditionalFormatting>
  <conditionalFormatting sqref="F36">
    <cfRule type="expression" dxfId="664" priority="13">
      <formula>F36&gt;0</formula>
    </cfRule>
    <cfRule type="expression" dxfId="663" priority="14">
      <formula>F36&lt;0</formula>
    </cfRule>
  </conditionalFormatting>
  <conditionalFormatting sqref="H36">
    <cfRule type="expression" dxfId="662" priority="11">
      <formula>H36&gt;0</formula>
    </cfRule>
    <cfRule type="expression" dxfId="661" priority="12">
      <formula>H36&lt;0</formula>
    </cfRule>
  </conditionalFormatting>
  <conditionalFormatting sqref="H23:H24">
    <cfRule type="expression" dxfId="660" priority="5">
      <formula>H23&gt;0</formula>
    </cfRule>
    <cfRule type="expression" dxfId="659" priority="6">
      <formula>H23&lt;0</formula>
    </cfRule>
  </conditionalFormatting>
  <conditionalFormatting sqref="F23:F24">
    <cfRule type="expression" dxfId="658" priority="7">
      <formula>F23&gt;0</formula>
    </cfRule>
    <cfRule type="expression" dxfId="657" priority="8">
      <formula>F23&lt;0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55.16</v>
      </c>
      <c r="R4" s="475">
        <v>-4.0000000000000001E-3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13790</v>
      </c>
      <c r="U5" t="s">
        <v>1004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2373.3499999999985</v>
      </c>
      <c r="R7">
        <v>40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768.7699999999968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5.9039737413439174E-2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2.8281363306744019E-2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12.20353982300885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60.676000000000002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60.124400000000001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59.572800000000001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59.0212</v>
      </c>
      <c r="W20" s="2"/>
      <c r="X20" s="134"/>
    </row>
    <row r="21" spans="1:33" x14ac:dyDescent="0.25">
      <c r="P21" s="81">
        <v>1.06</v>
      </c>
      <c r="Q21" s="81">
        <f t="shared" si="1"/>
        <v>58.4696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57.917999999999999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57.366399999999999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56.814799999999998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56.263199999999998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55.711599999999997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55.16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54.608399999999996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54.056799999999996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53.505199999999995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52.953599999999994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52.401999999999994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51.850399999999993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51.2988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50.747199999999999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50.195599999999999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49.643999999999998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2" priority="63">
      <formula>Q8&gt;0</formula>
    </cfRule>
    <cfRule type="expression" dxfId="651" priority="64">
      <formula>Q8&lt;0</formula>
    </cfRule>
  </conditionalFormatting>
  <conditionalFormatting sqref="Q7">
    <cfRule type="expression" dxfId="650" priority="65">
      <formula>Q7&gt;0</formula>
    </cfRule>
    <cfRule type="expression" dxfId="649" priority="66">
      <formula>Q7&lt;0</formula>
    </cfRule>
  </conditionalFormatting>
  <conditionalFormatting sqref="M57">
    <cfRule type="expression" dxfId="648" priority="53">
      <formula>M57&gt;0</formula>
    </cfRule>
    <cfRule type="expression" dxfId="647" priority="54">
      <formula>M57&lt;0</formula>
    </cfRule>
  </conditionalFormatting>
  <conditionalFormatting sqref="M57">
    <cfRule type="expression" dxfId="646" priority="55">
      <formula>M57&gt;0</formula>
    </cfRule>
    <cfRule type="expression" dxfId="645" priority="56">
      <formula>M57&lt;0</formula>
    </cfRule>
  </conditionalFormatting>
  <conditionalFormatting sqref="F24:F44">
    <cfRule type="expression" dxfId="644" priority="41">
      <formula>F24&gt;0</formula>
    </cfRule>
    <cfRule type="expression" dxfId="643" priority="42">
      <formula>F24&lt;0</formula>
    </cfRule>
  </conditionalFormatting>
  <conditionalFormatting sqref="F24:F44">
    <cfRule type="expression" dxfId="642" priority="43">
      <formula>F24&gt;0</formula>
    </cfRule>
    <cfRule type="expression" dxfId="641" priority="44">
      <formula>F24&lt;0</formula>
    </cfRule>
  </conditionalFormatting>
  <conditionalFormatting sqref="H24:H44">
    <cfRule type="expression" dxfId="640" priority="39">
      <formula>H24&gt;0</formula>
    </cfRule>
    <cfRule type="expression" dxfId="639" priority="40">
      <formula>H24&lt;0</formula>
    </cfRule>
  </conditionalFormatting>
  <conditionalFormatting sqref="J27:J38">
    <cfRule type="expression" dxfId="638" priority="9">
      <formula>J27&gt;0</formula>
    </cfRule>
    <cfRule type="expression" dxfId="637" priority="10">
      <formula>J27&lt;0</formula>
    </cfRule>
  </conditionalFormatting>
  <conditionalFormatting sqref="J27:J38">
    <cfRule type="expression" dxfId="636" priority="11">
      <formula>J27&gt;0</formula>
    </cfRule>
    <cfRule type="expression" dxfId="635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4" priority="5">
      <formula>J39&gt;0</formula>
    </cfRule>
    <cfRule type="expression" dxfId="633" priority="6">
      <formula>J39&lt;0</formula>
    </cfRule>
  </conditionalFormatting>
  <conditionalFormatting sqref="J39">
    <cfRule type="expression" dxfId="632" priority="7">
      <formula>J39&gt;0</formula>
    </cfRule>
    <cfRule type="expression" dxfId="631" priority="8">
      <formula>J39&lt;0</formula>
    </cfRule>
  </conditionalFormatting>
  <conditionalFormatting sqref="J40:J54">
    <cfRule type="expression" dxfId="630" priority="1">
      <formula>J40&gt;0</formula>
    </cfRule>
    <cfRule type="expression" dxfId="629" priority="2">
      <formula>J40&lt;0</formula>
    </cfRule>
  </conditionalFormatting>
  <conditionalFormatting sqref="J40:J54">
    <cfRule type="expression" dxfId="628" priority="3">
      <formula>J40&gt;0</formula>
    </cfRule>
    <cfRule type="expression" dxfId="627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6" priority="66">
      <formula>F22&gt;0</formula>
    </cfRule>
    <cfRule type="expression" dxfId="62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4" priority="53">
      <formula>F41&gt;0</formula>
    </cfRule>
    <cfRule type="expression" dxfId="623" priority="54">
      <formula>F41&lt;0</formula>
    </cfRule>
  </conditionalFormatting>
  <conditionalFormatting sqref="F41">
    <cfRule type="expression" dxfId="622" priority="57">
      <formula>F41&gt;0</formula>
    </cfRule>
    <cfRule type="expression" dxfId="621" priority="58">
      <formula>F41&lt;0</formula>
    </cfRule>
  </conditionalFormatting>
  <conditionalFormatting sqref="H41">
    <cfRule type="expression" dxfId="620" priority="35">
      <formula>H41&gt;0</formula>
    </cfRule>
    <cfRule type="expression" dxfId="619" priority="36">
      <formula>H41&lt;0</formula>
    </cfRule>
  </conditionalFormatting>
  <conditionalFormatting sqref="F89:F95">
    <cfRule type="expression" dxfId="618" priority="29">
      <formula>F89&gt;0</formula>
    </cfRule>
    <cfRule type="expression" dxfId="617" priority="30">
      <formula>F89&lt;0</formula>
    </cfRule>
  </conditionalFormatting>
  <conditionalFormatting sqref="F96:F110">
    <cfRule type="expression" dxfId="616" priority="25">
      <formula>F96&gt;0</formula>
    </cfRule>
    <cfRule type="expression" dxfId="615" priority="26">
      <formula>F96&lt;0</formula>
    </cfRule>
  </conditionalFormatting>
  <conditionalFormatting sqref="F96:F110">
    <cfRule type="expression" dxfId="614" priority="27">
      <formula>F96&gt;0</formula>
    </cfRule>
    <cfRule type="expression" dxfId="613" priority="28">
      <formula>F96&lt;0</formula>
    </cfRule>
  </conditionalFormatting>
  <conditionalFormatting sqref="H89:H100">
    <cfRule type="expression" dxfId="612" priority="23">
      <formula>H89&gt;0</formula>
    </cfRule>
    <cfRule type="expression" dxfId="611" priority="24">
      <formula>H89&lt;0</formula>
    </cfRule>
  </conditionalFormatting>
  <conditionalFormatting sqref="H101">
    <cfRule type="expression" dxfId="610" priority="21">
      <formula>H101&gt;0</formula>
    </cfRule>
    <cfRule type="expression" dxfId="609" priority="22">
      <formula>H101&lt;0</formula>
    </cfRule>
  </conditionalFormatting>
  <conditionalFormatting sqref="F111:F116">
    <cfRule type="expression" dxfId="608" priority="19">
      <formula>F111&gt;0</formula>
    </cfRule>
    <cfRule type="expression" dxfId="607" priority="20">
      <formula>F111&lt;0</formula>
    </cfRule>
  </conditionalFormatting>
  <conditionalFormatting sqref="H103:H116">
    <cfRule type="expression" dxfId="606" priority="17">
      <formula>H103&gt;0</formula>
    </cfRule>
    <cfRule type="expression" dxfId="605" priority="18">
      <formula>H103&lt;0</formula>
    </cfRule>
  </conditionalFormatting>
  <conditionalFormatting sqref="H102">
    <cfRule type="expression" dxfId="604" priority="15">
      <formula>H102&gt;0</formula>
    </cfRule>
    <cfRule type="expression" dxfId="603" priority="16">
      <formula>H102&lt;0</formula>
    </cfRule>
  </conditionalFormatting>
  <conditionalFormatting sqref="M42">
    <cfRule type="expression" dxfId="602" priority="13">
      <formula>M42&gt;0</formula>
    </cfRule>
    <cfRule type="expression" dxfId="601" priority="14">
      <formula>M42&lt;0</formula>
    </cfRule>
  </conditionalFormatting>
  <conditionalFormatting sqref="Q7">
    <cfRule type="expression" dxfId="600" priority="9">
      <formula>Q7&gt;0</formula>
    </cfRule>
    <cfRule type="expression" dxfId="599" priority="10">
      <formula>Q7&lt;0</formula>
    </cfRule>
  </conditionalFormatting>
  <conditionalFormatting sqref="Q8">
    <cfRule type="expression" dxfId="598" priority="7">
      <formula>Q8&gt;0</formula>
    </cfRule>
    <cfRule type="expression" dxfId="597" priority="8">
      <formula>Q8&lt;0</formula>
    </cfRule>
  </conditionalFormatting>
  <conditionalFormatting sqref="F117:F130 H117:H130">
    <cfRule type="expression" dxfId="596" priority="1">
      <formula>F117&gt;0</formula>
    </cfRule>
    <cfRule type="expression" dxfId="59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4" priority="84">
      <formula>F7&gt;0</formula>
    </cfRule>
    <cfRule type="expression" dxfId="593" priority="85">
      <formula>F7&lt;0</formula>
    </cfRule>
  </conditionalFormatting>
  <conditionalFormatting sqref="Q8">
    <cfRule type="expression" dxfId="592" priority="82">
      <formula>Q8&gt;0</formula>
    </cfRule>
    <cfRule type="expression" dxfId="591" priority="83">
      <formula>Q8&lt;0</formula>
    </cfRule>
  </conditionalFormatting>
  <conditionalFormatting sqref="F29:F36">
    <cfRule type="expression" dxfId="590" priority="62">
      <formula>F29&gt;0</formula>
    </cfRule>
    <cfRule type="expression" dxfId="589" priority="63">
      <formula>F29&lt;0</formula>
    </cfRule>
  </conditionalFormatting>
  <conditionalFormatting sqref="J32:J38">
    <cfRule type="expression" dxfId="588" priority="57">
      <formula>J32&gt;0</formula>
    </cfRule>
    <cfRule type="expression" dxfId="587" priority="58">
      <formula>J32&lt;0</formula>
    </cfRule>
  </conditionalFormatting>
  <conditionalFormatting sqref="M42">
    <cfRule type="expression" dxfId="586" priority="55">
      <formula>M42&gt;0</formula>
    </cfRule>
    <cfRule type="expression" dxfId="585" priority="56">
      <formula>M42&lt;0</formula>
    </cfRule>
  </conditionalFormatting>
  <conditionalFormatting sqref="F98:F134 H98:H134 H137:H142 F137:F142 F144:F153 H144:H153">
    <cfRule type="expression" dxfId="584" priority="53">
      <formula>F98&gt;0</formula>
    </cfRule>
    <cfRule type="expression" dxfId="583" priority="54">
      <formula>F98&lt;0</formula>
    </cfRule>
  </conditionalFormatting>
  <conditionalFormatting sqref="F90:F97">
    <cfRule type="expression" dxfId="582" priority="51">
      <formula>F90&gt;0</formula>
    </cfRule>
    <cfRule type="expression" dxfId="581" priority="52">
      <formula>F90&lt;0</formula>
    </cfRule>
  </conditionalFormatting>
  <conditionalFormatting sqref="H90:H97">
    <cfRule type="expression" dxfId="580" priority="49">
      <formula>H90&gt;0</formula>
    </cfRule>
    <cfRule type="expression" dxfId="579" priority="50">
      <formula>H90&lt;0</formula>
    </cfRule>
  </conditionalFormatting>
  <conditionalFormatting sqref="F135:F136 H135:H136">
    <cfRule type="expression" dxfId="578" priority="47">
      <formula>F135&gt;0</formula>
    </cfRule>
    <cfRule type="expression" dxfId="577" priority="48">
      <formula>F135&lt;0</formula>
    </cfRule>
  </conditionalFormatting>
  <conditionalFormatting sqref="H143 F143">
    <cfRule type="expression" dxfId="576" priority="45">
      <formula>F143&gt;0</formula>
    </cfRule>
    <cfRule type="expression" dxfId="575" priority="46">
      <formula>F143&lt;0</formula>
    </cfRule>
  </conditionalFormatting>
  <conditionalFormatting sqref="F154:F161">
    <cfRule type="expression" dxfId="574" priority="31">
      <formula>F154&gt;0</formula>
    </cfRule>
    <cfRule type="expression" dxfId="573" priority="32">
      <formula>F154&lt;0</formula>
    </cfRule>
  </conditionalFormatting>
  <conditionalFormatting sqref="H154:H161">
    <cfRule type="expression" dxfId="572" priority="29">
      <formula>H154&gt;0</formula>
    </cfRule>
    <cfRule type="expression" dxfId="571" priority="30">
      <formula>H154&lt;0</formula>
    </cfRule>
  </conditionalFormatting>
  <conditionalFormatting sqref="Q10">
    <cfRule type="expression" dxfId="570" priority="27">
      <formula>Q10&gt;0</formula>
    </cfRule>
    <cfRule type="expression" dxfId="569" priority="28">
      <formula>Q10&lt;0</formula>
    </cfRule>
  </conditionalFormatting>
  <conditionalFormatting sqref="F37:F38">
    <cfRule type="expression" dxfId="568" priority="25">
      <formula>F37&gt;0</formula>
    </cfRule>
    <cfRule type="expression" dxfId="567" priority="26">
      <formula>F37&lt;0</formula>
    </cfRule>
  </conditionalFormatting>
  <conditionalFormatting sqref="H37:H38">
    <cfRule type="expression" dxfId="566" priority="23">
      <formula>H37&gt;0</formula>
    </cfRule>
    <cfRule type="expression" dxfId="565" priority="24">
      <formula>H37&lt;0</formula>
    </cfRule>
  </conditionalFormatting>
  <conditionalFormatting sqref="F167">
    <cfRule type="expression" dxfId="564" priority="21">
      <formula>F167&gt;0</formula>
    </cfRule>
    <cfRule type="expression" dxfId="563" priority="22">
      <formula>F167&lt;0</formula>
    </cfRule>
  </conditionalFormatting>
  <conditionalFormatting sqref="F168:F179">
    <cfRule type="expression" dxfId="562" priority="19">
      <formula>F168&gt;0</formula>
    </cfRule>
    <cfRule type="expression" dxfId="561" priority="20">
      <formula>F168&lt;0</formula>
    </cfRule>
  </conditionalFormatting>
  <conditionalFormatting sqref="H167:H179">
    <cfRule type="expression" dxfId="560" priority="17">
      <formula>H167&gt;0</formula>
    </cfRule>
    <cfRule type="expression" dxfId="559" priority="18">
      <formula>H167&lt;0</formula>
    </cfRule>
  </conditionalFormatting>
  <conditionalFormatting sqref="J175:J197 J201">
    <cfRule type="expression" dxfId="558" priority="15">
      <formula>J175&gt;0</formula>
    </cfRule>
    <cfRule type="expression" dxfId="557" priority="16">
      <formula>J175&lt;0</formula>
    </cfRule>
  </conditionalFormatting>
  <conditionalFormatting sqref="F180:F197 F201">
    <cfRule type="expression" dxfId="556" priority="13">
      <formula>F180&gt;0</formula>
    </cfRule>
    <cfRule type="expression" dxfId="555" priority="14">
      <formula>F180&lt;0</formula>
    </cfRule>
  </conditionalFormatting>
  <conditionalFormatting sqref="H180:H197 H201">
    <cfRule type="expression" dxfId="554" priority="11">
      <formula>H180&gt;0</formula>
    </cfRule>
    <cfRule type="expression" dxfId="553" priority="12">
      <formula>H180&lt;0</formula>
    </cfRule>
  </conditionalFormatting>
  <conditionalFormatting sqref="I32:J35">
    <cfRule type="expression" dxfId="552" priority="9">
      <formula>I32&gt;0</formula>
    </cfRule>
    <cfRule type="expression" dxfId="551" priority="10">
      <formula>I32&lt;0</formula>
    </cfRule>
  </conditionalFormatting>
  <conditionalFormatting sqref="F198:F200">
    <cfRule type="expression" dxfId="550" priority="7">
      <formula>F198&gt;0</formula>
    </cfRule>
    <cfRule type="expression" dxfId="549" priority="8">
      <formula>F198&lt;0</formula>
    </cfRule>
  </conditionalFormatting>
  <conditionalFormatting sqref="H198:H200">
    <cfRule type="expression" dxfId="548" priority="5">
      <formula>H198&gt;0</formula>
    </cfRule>
    <cfRule type="expression" dxfId="547" priority="6">
      <formula>H198&lt;0</formula>
    </cfRule>
  </conditionalFormatting>
  <conditionalFormatting sqref="J198:J200">
    <cfRule type="expression" dxfId="546" priority="3">
      <formula>J198&gt;0</formula>
    </cfRule>
    <cfRule type="expression" dxfId="545" priority="4">
      <formula>J198&lt;0</formula>
    </cfRule>
  </conditionalFormatting>
  <conditionalFormatting sqref="F202:F211 H202:H211 J202:J211">
    <cfRule type="expression" dxfId="544" priority="1">
      <formula>F202&gt;0</formula>
    </cfRule>
    <cfRule type="expression" dxfId="54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2" priority="80">
      <formula>Q7&gt;0</formula>
    </cfRule>
    <cfRule type="expression" dxfId="541" priority="81">
      <formula>Q7&lt;0</formula>
    </cfRule>
  </conditionalFormatting>
  <conditionalFormatting sqref="Q8">
    <cfRule type="expression" dxfId="540" priority="78">
      <formula>Q8&gt;0</formula>
    </cfRule>
    <cfRule type="expression" dxfId="539" priority="79">
      <formula>Q8&lt;0</formula>
    </cfRule>
  </conditionalFormatting>
  <conditionalFormatting sqref="F29:F43">
    <cfRule type="expression" dxfId="538" priority="62">
      <formula>F29&gt;0</formula>
    </cfRule>
    <cfRule type="expression" dxfId="537" priority="63">
      <formula>F29&lt;0</formula>
    </cfRule>
  </conditionalFormatting>
  <conditionalFormatting sqref="H45 H47:H48 H50:H51 H53 H29:H43">
    <cfRule type="expression" dxfId="536" priority="60">
      <formula>H29&gt;0</formula>
    </cfRule>
    <cfRule type="expression" dxfId="535" priority="61">
      <formula>H29&lt;0</formula>
    </cfRule>
  </conditionalFormatting>
  <conditionalFormatting sqref="J35">
    <cfRule type="expression" dxfId="534" priority="56">
      <formula>J35&gt;0</formula>
    </cfRule>
    <cfRule type="expression" dxfId="533" priority="57">
      <formula>J35&lt;0</formula>
    </cfRule>
  </conditionalFormatting>
  <conditionalFormatting sqref="J36:J37">
    <cfRule type="expression" dxfId="532" priority="54">
      <formula>J36&gt;0</formula>
    </cfRule>
    <cfRule type="expression" dxfId="531" priority="55">
      <formula>J36&lt;0</formula>
    </cfRule>
  </conditionalFormatting>
  <conditionalFormatting sqref="J38:J45 J48 J51">
    <cfRule type="expression" dxfId="530" priority="52">
      <formula>J38&gt;0</formula>
    </cfRule>
    <cfRule type="expression" dxfId="52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8" priority="49">
      <formula>M59&gt;0</formula>
    </cfRule>
    <cfRule type="expression" dxfId="527" priority="50">
      <formula>M59&lt;0</formula>
    </cfRule>
  </conditionalFormatting>
  <conditionalFormatting sqref="Q10">
    <cfRule type="expression" dxfId="526" priority="47">
      <formula>Q10&gt;0</formula>
    </cfRule>
    <cfRule type="expression" dxfId="525" priority="48">
      <formula>Q10&lt;0</formula>
    </cfRule>
  </conditionalFormatting>
  <conditionalFormatting sqref="F84:F103">
    <cfRule type="expression" dxfId="524" priority="45">
      <formula>F84&gt;0</formula>
    </cfRule>
    <cfRule type="expression" dxfId="523" priority="46">
      <formula>F84&lt;0</formula>
    </cfRule>
  </conditionalFormatting>
  <conditionalFormatting sqref="H107 H84:H103">
    <cfRule type="expression" dxfId="522" priority="43">
      <formula>H84&gt;0</formula>
    </cfRule>
    <cfRule type="expression" dxfId="521" priority="44">
      <formula>H84&lt;0</formula>
    </cfRule>
  </conditionalFormatting>
  <conditionalFormatting sqref="J89">
    <cfRule type="expression" dxfId="520" priority="41">
      <formula>J89&gt;0</formula>
    </cfRule>
    <cfRule type="expression" dxfId="519" priority="42">
      <formula>J89&lt;0</formula>
    </cfRule>
  </conditionalFormatting>
  <conditionalFormatting sqref="J90:J95">
    <cfRule type="expression" dxfId="518" priority="39">
      <formula>J90&gt;0</formula>
    </cfRule>
    <cfRule type="expression" dxfId="517" priority="40">
      <formula>J90&lt;0</formula>
    </cfRule>
  </conditionalFormatting>
  <conditionalFormatting sqref="J96:J97">
    <cfRule type="expression" dxfId="516" priority="37">
      <formula>J96&gt;0</formula>
    </cfRule>
    <cfRule type="expression" dxfId="515" priority="38">
      <formula>J96&lt;0</formula>
    </cfRule>
  </conditionalFormatting>
  <conditionalFormatting sqref="J98:J104">
    <cfRule type="expression" dxfId="514" priority="35">
      <formula>J98&gt;0</formula>
    </cfRule>
    <cfRule type="expression" dxfId="513" priority="36">
      <formula>J98&lt;0</formula>
    </cfRule>
  </conditionalFormatting>
  <conditionalFormatting sqref="J25">
    <cfRule type="expression" dxfId="512" priority="31">
      <formula>J25&gt;0</formula>
    </cfRule>
    <cfRule type="expression" dxfId="511" priority="32">
      <formula>J25&lt;0</formula>
    </cfRule>
  </conditionalFormatting>
  <conditionalFormatting sqref="F105:F106">
    <cfRule type="expression" dxfId="510" priority="29">
      <formula>F105&gt;0</formula>
    </cfRule>
    <cfRule type="expression" dxfId="509" priority="30">
      <formula>F105&lt;0</formula>
    </cfRule>
  </conditionalFormatting>
  <conditionalFormatting sqref="H105:H106">
    <cfRule type="expression" dxfId="508" priority="27">
      <formula>H105&gt;0</formula>
    </cfRule>
    <cfRule type="expression" dxfId="507" priority="28">
      <formula>H105&lt;0</formula>
    </cfRule>
  </conditionalFormatting>
  <conditionalFormatting sqref="J105">
    <cfRule type="expression" dxfId="506" priority="25">
      <formula>J105&gt;0</formula>
    </cfRule>
    <cfRule type="expression" dxfId="505" priority="26">
      <formula>J105&lt;0</formula>
    </cfRule>
  </conditionalFormatting>
  <conditionalFormatting sqref="J106">
    <cfRule type="expression" dxfId="504" priority="23">
      <formula>J106&gt;0</formula>
    </cfRule>
    <cfRule type="expression" dxfId="503" priority="24">
      <formula>J106&lt;0</formula>
    </cfRule>
  </conditionalFormatting>
  <conditionalFormatting sqref="F24 F27:F28">
    <cfRule type="expression" dxfId="502" priority="21">
      <formula>F24&gt;0</formula>
    </cfRule>
    <cfRule type="expression" dxfId="501" priority="22">
      <formula>F24&lt;0</formula>
    </cfRule>
  </conditionalFormatting>
  <conditionalFormatting sqref="H24:H28">
    <cfRule type="expression" dxfId="500" priority="19">
      <formula>H24&gt;0</formula>
    </cfRule>
    <cfRule type="expression" dxfId="499" priority="20">
      <formula>H24&lt;0</formula>
    </cfRule>
  </conditionalFormatting>
  <conditionalFormatting sqref="J26:J34">
    <cfRule type="expression" dxfId="498" priority="17">
      <formula>J26&gt;0</formula>
    </cfRule>
    <cfRule type="expression" dxfId="497" priority="18">
      <formula>J26&lt;0</formula>
    </cfRule>
  </conditionalFormatting>
  <conditionalFormatting sqref="F113">
    <cfRule type="expression" dxfId="496" priority="15">
      <formula>F113&gt;0</formula>
    </cfRule>
    <cfRule type="expression" dxfId="495" priority="16">
      <formula>F113&lt;0</formula>
    </cfRule>
  </conditionalFormatting>
  <conditionalFormatting sqref="H113">
    <cfRule type="expression" dxfId="494" priority="13">
      <formula>H113&gt;0</formula>
    </cfRule>
    <cfRule type="expression" dxfId="493" priority="14">
      <formula>H113&lt;0</formula>
    </cfRule>
  </conditionalFormatting>
  <conditionalFormatting sqref="J109">
    <cfRule type="expression" dxfId="492" priority="11">
      <formula>J109&gt;0</formula>
    </cfRule>
    <cfRule type="expression" dxfId="491" priority="12">
      <formula>J109&lt;0</formula>
    </cfRule>
  </conditionalFormatting>
  <conditionalFormatting sqref="F108:F112">
    <cfRule type="expression" dxfId="490" priority="9">
      <formula>F108&gt;0</formula>
    </cfRule>
    <cfRule type="expression" dxfId="489" priority="10">
      <formula>F108&lt;0</formula>
    </cfRule>
  </conditionalFormatting>
  <conditionalFormatting sqref="H108:H112">
    <cfRule type="expression" dxfId="488" priority="7">
      <formula>H108&gt;0</formula>
    </cfRule>
    <cfRule type="expression" dxfId="487" priority="8">
      <formula>H108&lt;0</formula>
    </cfRule>
  </conditionalFormatting>
  <conditionalFormatting sqref="J110:J113">
    <cfRule type="expression" dxfId="486" priority="5">
      <formula>J110&gt;0</formula>
    </cfRule>
    <cfRule type="expression" dxfId="485" priority="6">
      <formula>J110&lt;0</formula>
    </cfRule>
  </conditionalFormatting>
  <conditionalFormatting sqref="F25:F26">
    <cfRule type="expression" dxfId="484" priority="3">
      <formula>F25&gt;0</formula>
    </cfRule>
    <cfRule type="expression" dxfId="483" priority="4">
      <formula>F25&lt;0</formula>
    </cfRule>
  </conditionalFormatting>
  <conditionalFormatting sqref="Q9">
    <cfRule type="expression" dxfId="482" priority="1">
      <formula>Q9&gt;0</formula>
    </cfRule>
    <cfRule type="expression" dxfId="48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9" activePane="bottomLeft" state="frozen"/>
      <selection activeCell="A2" sqref="A2"/>
      <selection pane="bottomLeft" activeCell="I16" sqref="I16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33.588315789473661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26.04</v>
      </c>
      <c r="R4" s="223">
        <v>-1.06E-2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9895.1999999999989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12763.55999999999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-2793.3399999999915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-2868.3599999999915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-0.22473040436994018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3.5330261136712754E-2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9.7528089887640448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28.644000000000002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28.383600000000001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28.123200000000001</v>
      </c>
      <c r="U21" t="s">
        <v>915</v>
      </c>
    </row>
    <row r="22" spans="1:21" x14ac:dyDescent="0.25">
      <c r="O22" s="81">
        <v>1.07</v>
      </c>
      <c r="P22" s="81">
        <f t="shared" si="4"/>
        <v>27.8628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SUM(M2:M3)</f>
        <v>179.4</v>
      </c>
      <c r="O23" s="81">
        <v>1.06</v>
      </c>
      <c r="P23" s="81">
        <f t="shared" si="4"/>
        <v>27.602399999999999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179</v>
      </c>
      <c r="O24" s="81">
        <v>1.05</v>
      </c>
      <c r="P24" s="81">
        <f t="shared" si="4"/>
        <v>27.341999999999999</v>
      </c>
    </row>
    <row r="25" spans="1:21" x14ac:dyDescent="0.25">
      <c r="O25" s="81">
        <v>1.04</v>
      </c>
      <c r="P25" s="81">
        <f t="shared" si="4"/>
        <v>27.081600000000002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26.821200000000001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26.5608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26.3004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26.04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25.779599999999999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25.519199999999998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25.258799999999997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24.998399999999997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24.738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24.477599999999999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24.217200000000002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23.956800000000001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23.696400000000001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23.436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2" si="32">C61*(E61-D61)</f>
        <v>-4285.1000000000004</v>
      </c>
      <c r="G61" s="39">
        <f t="shared" ref="G61:G62" si="33">D61*C61</f>
        <v>15845.1</v>
      </c>
      <c r="H61" s="223">
        <f t="shared" ref="H61:H62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69" priority="69">
      <formula>F31&gt;0</formula>
    </cfRule>
    <cfRule type="expression" dxfId="468" priority="70">
      <formula>F31&lt;0</formula>
    </cfRule>
  </conditionalFormatting>
  <conditionalFormatting sqref="H31:H33">
    <cfRule type="expression" dxfId="467" priority="67">
      <formula>H31&gt;0</formula>
    </cfRule>
    <cfRule type="expression" dxfId="466" priority="68">
      <formula>H31&lt;0</formula>
    </cfRule>
  </conditionalFormatting>
  <conditionalFormatting sqref="H34">
    <cfRule type="expression" dxfId="465" priority="65">
      <formula>H34&gt;0</formula>
    </cfRule>
    <cfRule type="expression" dxfId="464" priority="66">
      <formula>H34&lt;0</formula>
    </cfRule>
  </conditionalFormatting>
  <conditionalFormatting sqref="H35">
    <cfRule type="expression" dxfId="463" priority="63">
      <formula>H35&gt;0</formula>
    </cfRule>
    <cfRule type="expression" dxfId="462" priority="64">
      <formula>H35&lt;0</formula>
    </cfRule>
  </conditionalFormatting>
  <conditionalFormatting sqref="F27:F30">
    <cfRule type="expression" dxfId="461" priority="59">
      <formula>F27&gt;0</formula>
    </cfRule>
    <cfRule type="expression" dxfId="460" priority="60">
      <formula>F27&lt;0</formula>
    </cfRule>
  </conditionalFormatting>
  <conditionalFormatting sqref="H27:H30">
    <cfRule type="expression" dxfId="459" priority="57">
      <formula>H27&gt;0</formula>
    </cfRule>
    <cfRule type="expression" dxfId="458" priority="58">
      <formula>H27&lt;0</formula>
    </cfRule>
  </conditionalFormatting>
  <conditionalFormatting sqref="F36:F37">
    <cfRule type="expression" dxfId="457" priority="53">
      <formula>F36&gt;0</formula>
    </cfRule>
    <cfRule type="expression" dxfId="456" priority="54">
      <formula>F36&lt;0</formula>
    </cfRule>
  </conditionalFormatting>
  <conditionalFormatting sqref="I31:L33">
    <cfRule type="expression" dxfId="455" priority="51">
      <formula>I31&gt;0</formula>
    </cfRule>
    <cfRule type="expression" dxfId="454" priority="52">
      <formula>I31&lt;0</formula>
    </cfRule>
  </conditionalFormatting>
  <conditionalFormatting sqref="I40:I45 I37:L38">
    <cfRule type="expression" dxfId="453" priority="45">
      <formula>I37&gt;0</formula>
    </cfRule>
    <cfRule type="expression" dxfId="452" priority="46">
      <formula>I37&lt;0</formula>
    </cfRule>
  </conditionalFormatting>
  <conditionalFormatting sqref="I27:L30">
    <cfRule type="expression" dxfId="451" priority="43">
      <formula>I27&gt;0</formula>
    </cfRule>
    <cfRule type="expression" dxfId="450" priority="44">
      <formula>I27&lt;0</formula>
    </cfRule>
  </conditionalFormatting>
  <conditionalFormatting sqref="F38:F49">
    <cfRule type="expression" dxfId="449" priority="41">
      <formula>F38&gt;0</formula>
    </cfRule>
    <cfRule type="expression" dxfId="448" priority="42">
      <formula>F38&lt;0</formula>
    </cfRule>
  </conditionalFormatting>
  <conditionalFormatting sqref="Q8">
    <cfRule type="expression" dxfId="447" priority="37">
      <formula>Q8&gt;0</formula>
    </cfRule>
    <cfRule type="expression" dxfId="446" priority="38">
      <formula>Q8&lt;0</formula>
    </cfRule>
  </conditionalFormatting>
  <conditionalFormatting sqref="Q7">
    <cfRule type="expression" dxfId="445" priority="39">
      <formula>Q7&gt;0</formula>
    </cfRule>
    <cfRule type="expression" dxfId="444" priority="40">
      <formula>Q7&lt;0</formula>
    </cfRule>
  </conditionalFormatting>
  <conditionalFormatting sqref="F92:F96">
    <cfRule type="expression" dxfId="443" priority="35">
      <formula>F92&gt;0</formula>
    </cfRule>
    <cfRule type="expression" dxfId="442" priority="36">
      <formula>F92&lt;0</formula>
    </cfRule>
  </conditionalFormatting>
  <conditionalFormatting sqref="H92:H94">
    <cfRule type="expression" dxfId="441" priority="33">
      <formula>H92&gt;0</formula>
    </cfRule>
    <cfRule type="expression" dxfId="440" priority="34">
      <formula>H92&lt;0</formula>
    </cfRule>
  </conditionalFormatting>
  <conditionalFormatting sqref="H95">
    <cfRule type="expression" dxfId="439" priority="31">
      <formula>H95&gt;0</formula>
    </cfRule>
    <cfRule type="expression" dxfId="438" priority="32">
      <formula>H95&lt;0</formula>
    </cfRule>
  </conditionalFormatting>
  <conditionalFormatting sqref="H96">
    <cfRule type="expression" dxfId="437" priority="29">
      <formula>H96&gt;0</formula>
    </cfRule>
    <cfRule type="expression" dxfId="436" priority="30">
      <formula>H96&lt;0</formula>
    </cfRule>
  </conditionalFormatting>
  <conditionalFormatting sqref="H97:H106">
    <cfRule type="expression" dxfId="435" priority="27">
      <formula>H97&gt;0</formula>
    </cfRule>
    <cfRule type="expression" dxfId="434" priority="28">
      <formula>H97&lt;0</formula>
    </cfRule>
  </conditionalFormatting>
  <conditionalFormatting sqref="F88:F91">
    <cfRule type="expression" dxfId="433" priority="25">
      <formula>F88&gt;0</formula>
    </cfRule>
    <cfRule type="expression" dxfId="432" priority="26">
      <formula>F88&lt;0</formula>
    </cfRule>
  </conditionalFormatting>
  <conditionalFormatting sqref="H88:H91">
    <cfRule type="expression" dxfId="431" priority="23">
      <formula>H88&gt;0</formula>
    </cfRule>
    <cfRule type="expression" dxfId="430" priority="24">
      <formula>H88&lt;0</formula>
    </cfRule>
  </conditionalFormatting>
  <conditionalFormatting sqref="F97:F98">
    <cfRule type="expression" dxfId="429" priority="21">
      <formula>F97&gt;0</formula>
    </cfRule>
    <cfRule type="expression" dxfId="428" priority="22">
      <formula>F97&lt;0</formula>
    </cfRule>
  </conditionalFormatting>
  <conditionalFormatting sqref="I92:I94">
    <cfRule type="expression" dxfId="427" priority="19">
      <formula>I92&gt;0</formula>
    </cfRule>
    <cfRule type="expression" dxfId="426" priority="20">
      <formula>I92&lt;0</formula>
    </cfRule>
  </conditionalFormatting>
  <conditionalFormatting sqref="I95">
    <cfRule type="expression" dxfId="425" priority="17">
      <formula>I95&gt;0</formula>
    </cfRule>
    <cfRule type="expression" dxfId="424" priority="18">
      <formula>I95&lt;0</formula>
    </cfRule>
  </conditionalFormatting>
  <conditionalFormatting sqref="I96">
    <cfRule type="expression" dxfId="423" priority="15">
      <formula>I96&gt;0</formula>
    </cfRule>
    <cfRule type="expression" dxfId="422" priority="16">
      <formula>I96&lt;0</formula>
    </cfRule>
  </conditionalFormatting>
  <conditionalFormatting sqref="I97:I106">
    <cfRule type="expression" dxfId="421" priority="13">
      <formula>I97&gt;0</formula>
    </cfRule>
    <cfRule type="expression" dxfId="420" priority="14">
      <formula>I97&lt;0</formula>
    </cfRule>
  </conditionalFormatting>
  <conditionalFormatting sqref="I88:I91">
    <cfRule type="expression" dxfId="419" priority="11">
      <formula>I88&gt;0</formula>
    </cfRule>
    <cfRule type="expression" dxfId="418" priority="12">
      <formula>I88&lt;0</formula>
    </cfRule>
  </conditionalFormatting>
  <conditionalFormatting sqref="F99">
    <cfRule type="expression" dxfId="417" priority="9">
      <formula>F99&gt;0</formula>
    </cfRule>
    <cfRule type="expression" dxfId="416" priority="10">
      <formula>F99&lt;0</formula>
    </cfRule>
  </conditionalFormatting>
  <conditionalFormatting sqref="F52:F54 H53:H54 H52:L52">
    <cfRule type="expression" dxfId="415" priority="7">
      <formula>F52&gt;0</formula>
    </cfRule>
    <cfRule type="expression" dxfId="414" priority="8">
      <formula>F52&lt;0</formula>
    </cfRule>
  </conditionalFormatting>
  <conditionalFormatting sqref="R4">
    <cfRule type="expression" dxfId="413" priority="5">
      <formula>R4&gt;0</formula>
    </cfRule>
    <cfRule type="expression" dxfId="412" priority="6">
      <formula>R4&lt;0</formula>
    </cfRule>
  </conditionalFormatting>
  <conditionalFormatting sqref="F58:F61 H58:K61">
    <cfRule type="expression" dxfId="411" priority="3">
      <formula>F58&gt;0</formula>
    </cfRule>
    <cfRule type="expression" dxfId="410" priority="4">
      <formula>F58&lt;0</formula>
    </cfRule>
  </conditionalFormatting>
  <conditionalFormatting sqref="F63:F65 H63:K65">
    <cfRule type="expression" dxfId="409" priority="1">
      <formula>F63&gt;0</formula>
    </cfRule>
    <cfRule type="expression" dxfId="408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54.649900000000002</v>
      </c>
      <c r="R4" s="494">
        <v>1.8E-3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5464.99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2189.3299999999967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990.85999999999967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0.22146428467657392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2.232392008036611E-2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8.7579967948717954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0" t="s">
        <v>78</v>
      </c>
      <c r="P42" s="850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60.11489000000001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59.568391000000005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59.021892000000008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58.475393000000004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57.928894000000007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57.382395000000002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56.835896000000005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56.289397000000001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55.742898000000004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55.196399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54.649900000000002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54.103401000000005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53.556902000000001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53.010403000000004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52.463903999999999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51.917405000000002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51.370905999999998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50.824407000000008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50.277908000000004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49.731409000000006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49.184910000000002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71.289900000000003</v>
      </c>
      <c r="R4" s="475">
        <v>-5.4000000000000003E-3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3564.4950000000003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820.62499999999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10.494999999999891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2.9530106921777967E-3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2.9176643535760324E-2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11.035588235294119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78.418890000000005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77.705991000000012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76.993092000000004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76.280193000000011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75.567294000000004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74.854395000000011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74.141496000000004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73.428597000000011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72.715698000000003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72.00279900000001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71.289900000000003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70.577000999999996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69.864102000000003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69.151202999999995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68.438304000000002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67.725404999999995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67.012506000000002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66.299607000000009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65.586708000000002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64.873809000000008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64.160910000000001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44.619900000000001</v>
      </c>
      <c r="R4" s="475">
        <v>2.2000000000000001E-3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6692.9850000000006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-1110.0249999999987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-1159.9749999999985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-0.14771181821886251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4.3926588809029152E-2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14.48698051948052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49.081890000000008</v>
      </c>
    </row>
    <row r="19" spans="1:16" x14ac:dyDescent="0.25">
      <c r="H19" s="70"/>
      <c r="O19" s="81">
        <v>1.0900000000000001</v>
      </c>
      <c r="P19" s="81">
        <f t="shared" ref="P19:P38" si="2">O19*$Q$4</f>
        <v>48.635691000000008</v>
      </c>
    </row>
    <row r="20" spans="1:16" x14ac:dyDescent="0.25">
      <c r="H20" s="70"/>
      <c r="O20" s="81">
        <v>1.08</v>
      </c>
      <c r="P20" s="81">
        <f t="shared" si="2"/>
        <v>48.189492000000001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47.743293000000001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47.297094000000001</v>
      </c>
    </row>
    <row r="23" spans="1:16" x14ac:dyDescent="0.25">
      <c r="O23" s="81">
        <v>1.05</v>
      </c>
      <c r="P23" s="81">
        <f t="shared" si="2"/>
        <v>46.850895000000001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46.404696000000001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45.958497000000001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45.512298000000001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45.066099000000001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44.619900000000001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44.173701000000001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43.727502000000001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43.281303000000001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42.835104000000001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42.388905000000001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41.942706000000001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41.496507000000001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41.050308000000001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40.604109000000001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40.157910000000001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0" t="s">
        <v>78</v>
      </c>
      <c r="P45" s="85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2018-06-14T01:35:09Z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