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state="hidden"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5" i="132" l="1"/>
  <c r="U926" i="38"/>
  <c r="A926" i="38"/>
  <c r="D926" i="38"/>
  <c r="E926" i="38"/>
  <c r="G926" i="38"/>
  <c r="H926" i="38"/>
  <c r="K926" i="38"/>
  <c r="L926" i="38" s="1"/>
  <c r="M926" i="38"/>
  <c r="N926" i="38" s="1"/>
  <c r="O926" i="38" s="1"/>
  <c r="S926" i="38"/>
  <c r="V926" i="38"/>
  <c r="J25" i="131"/>
  <c r="H25" i="131"/>
  <c r="G25" i="131"/>
  <c r="F25" i="131"/>
  <c r="K18" i="105"/>
  <c r="H18" i="105"/>
  <c r="X926" i="38" l="1"/>
  <c r="P926" i="38"/>
  <c r="Q926" i="38" s="1"/>
  <c r="W926" i="38"/>
  <c r="Y926" i="38" s="1"/>
  <c r="Z926" i="38"/>
  <c r="A925" i="38"/>
  <c r="D925" i="38"/>
  <c r="E925" i="38"/>
  <c r="G925" i="38"/>
  <c r="H925" i="38"/>
  <c r="K925" i="38"/>
  <c r="L925" i="38" s="1"/>
  <c r="M925" i="38"/>
  <c r="N925" i="38" s="1"/>
  <c r="O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7" i="25"/>
  <c r="H387" i="25"/>
  <c r="G387" i="25"/>
  <c r="F386" i="25"/>
  <c r="G386" i="25"/>
  <c r="H386" i="25"/>
  <c r="F134" i="25"/>
  <c r="F85" i="88"/>
  <c r="G85" i="88"/>
  <c r="H85" i="88"/>
  <c r="K15" i="88"/>
  <c r="F140" i="51"/>
  <c r="H140" i="51"/>
  <c r="G140" i="51"/>
  <c r="K330" i="51" l="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H20" i="10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K138" i="92"/>
  <c r="C138" i="92"/>
  <c r="M138" i="92"/>
  <c r="F138" i="92"/>
  <c r="H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K85" i="132"/>
  <c r="F19" i="132"/>
  <c r="C19" i="132"/>
  <c r="M85" i="132"/>
  <c r="H85" i="132"/>
  <c r="H19" i="132"/>
  <c r="K19" i="132"/>
  <c r="F85" i="132"/>
  <c r="M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F85" i="131"/>
  <c r="H19" i="131"/>
  <c r="M19" i="131"/>
  <c r="K19" i="131"/>
  <c r="H85" i="131"/>
  <c r="C19" i="131"/>
  <c r="M85" i="131"/>
  <c r="K85" i="131"/>
  <c r="C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K19" i="130"/>
  <c r="F85" i="130"/>
  <c r="M19" i="130"/>
  <c r="C85" i="130"/>
  <c r="M85" i="130"/>
  <c r="C19" i="130"/>
  <c r="K85" i="130"/>
  <c r="F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H19" i="129"/>
  <c r="H85" i="129"/>
  <c r="K19" i="129"/>
  <c r="M85" i="129"/>
  <c r="C19" i="129"/>
  <c r="K85" i="129"/>
  <c r="M19" i="129"/>
  <c r="C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85" i="128"/>
  <c r="K85" i="128"/>
  <c r="M85" i="128"/>
  <c r="F19" i="128"/>
  <c r="H85" i="128"/>
  <c r="C19" i="128"/>
  <c r="H19" i="128"/>
  <c r="K19" i="128"/>
  <c r="M19" i="128"/>
  <c r="F85"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85" i="127"/>
  <c r="M19" i="127"/>
  <c r="C19" i="127"/>
  <c r="K85" i="127"/>
  <c r="F19" i="127"/>
  <c r="H19" i="127"/>
  <c r="F85" i="127"/>
  <c r="K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19" i="126"/>
  <c r="M19" i="126"/>
  <c r="K85" i="126"/>
  <c r="H19" i="126"/>
  <c r="M85" i="126"/>
  <c r="F85" i="126"/>
  <c r="C85" i="126"/>
  <c r="F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M19" i="125"/>
  <c r="H85" i="125"/>
  <c r="C19" i="125"/>
  <c r="H19" i="125"/>
  <c r="K19" i="125"/>
  <c r="F19" i="125"/>
  <c r="M85" i="125"/>
  <c r="C85" i="125"/>
  <c r="K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K85" i="124"/>
  <c r="C19" i="124"/>
  <c r="C19" i="123"/>
  <c r="M19" i="124"/>
  <c r="K85" i="123"/>
  <c r="H19" i="124"/>
  <c r="M19" i="123"/>
  <c r="F19" i="123"/>
  <c r="H85" i="123"/>
  <c r="F85" i="123"/>
  <c r="K19" i="123"/>
  <c r="M85" i="123"/>
  <c r="K19" i="124"/>
  <c r="H19" i="123"/>
  <c r="F85" i="124"/>
  <c r="H85" i="124"/>
  <c r="C85" i="123"/>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M19" i="122"/>
  <c r="C19" i="122"/>
  <c r="C85" i="122"/>
  <c r="K85" i="122"/>
  <c r="H85" i="122"/>
  <c r="M85" i="122"/>
  <c r="H19" i="122"/>
  <c r="F19" i="122"/>
  <c r="F85"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C85" i="120"/>
  <c r="H85" i="121"/>
  <c r="H19" i="121"/>
  <c r="F19" i="120"/>
  <c r="F85" i="121"/>
  <c r="H19" i="120"/>
  <c r="F19" i="121"/>
  <c r="M85" i="121"/>
  <c r="K85" i="121"/>
  <c r="K19" i="121"/>
  <c r="K85" i="120"/>
  <c r="M19" i="120"/>
  <c r="C19" i="120"/>
  <c r="K19" i="120"/>
  <c r="C85" i="121"/>
  <c r="M19" i="121"/>
  <c r="C19" i="121"/>
  <c r="H85" i="120"/>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K85" i="119"/>
  <c r="F85" i="119"/>
  <c r="C19" i="119"/>
  <c r="F19" i="119"/>
  <c r="C85" i="119"/>
  <c r="K19" i="119"/>
  <c r="M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85" i="118"/>
  <c r="F19" i="118"/>
  <c r="H85" i="118"/>
  <c r="C19" i="118"/>
  <c r="M19" i="118"/>
  <c r="K19" i="118"/>
  <c r="M85" i="118"/>
  <c r="H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H85" i="116"/>
  <c r="H19" i="116"/>
  <c r="H19" i="117"/>
  <c r="K19" i="116"/>
  <c r="F85" i="117"/>
  <c r="K85" i="116"/>
  <c r="M19" i="116"/>
  <c r="H85" i="117"/>
  <c r="F19" i="116"/>
  <c r="C19" i="116"/>
  <c r="M85" i="116"/>
  <c r="F85" i="116"/>
  <c r="C85" i="117"/>
  <c r="F19" i="117"/>
  <c r="C19" i="117"/>
  <c r="C85" i="116"/>
  <c r="M19" i="117"/>
  <c r="K85" i="117"/>
  <c r="K19" i="117"/>
  <c r="M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H85" i="115"/>
  <c r="C85" i="115"/>
  <c r="F19" i="115"/>
  <c r="K19" i="115"/>
  <c r="M85" i="115"/>
  <c r="C19" i="115"/>
  <c r="K85" i="115"/>
  <c r="H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H85" i="114"/>
  <c r="H19" i="114"/>
  <c r="M85" i="114"/>
  <c r="C19" i="114"/>
  <c r="K19" i="114"/>
  <c r="C85" i="114"/>
  <c r="K85"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M85" i="112"/>
  <c r="M19" i="113"/>
  <c r="F85" i="112"/>
  <c r="C19" i="112"/>
  <c r="K19" i="112"/>
  <c r="K85" i="113"/>
  <c r="C85" i="112"/>
  <c r="C85" i="113"/>
  <c r="M19" i="112"/>
  <c r="C19" i="113"/>
  <c r="K85" i="112"/>
  <c r="K19" i="113"/>
  <c r="H85" i="112"/>
  <c r="H19" i="112"/>
  <c r="H85" i="113"/>
  <c r="H19" i="113"/>
  <c r="F85" i="113"/>
  <c r="F19" i="113"/>
  <c r="M85" i="113"/>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F85" i="111"/>
  <c r="K19" i="111"/>
  <c r="H19" i="111"/>
  <c r="F85" i="110"/>
  <c r="K19" i="110"/>
  <c r="H19" i="110"/>
  <c r="H85" i="111"/>
  <c r="K85" i="110"/>
  <c r="M85" i="111"/>
  <c r="C85" i="111"/>
  <c r="C19" i="110"/>
  <c r="F19" i="111"/>
  <c r="H85" i="110"/>
  <c r="M19" i="111"/>
  <c r="F19" i="110"/>
  <c r="M19" i="110"/>
  <c r="C85" i="110"/>
  <c r="C19"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69" i="92"/>
  <c r="H69" i="92"/>
  <c r="G69" i="92"/>
  <c r="F327" i="25"/>
  <c r="G327" i="25"/>
  <c r="H327" i="25"/>
  <c r="C19" i="109"/>
  <c r="H85" i="109"/>
  <c r="H19" i="109"/>
  <c r="M85" i="109"/>
  <c r="F85" i="109"/>
  <c r="K19" i="109"/>
  <c r="M19" i="109"/>
  <c r="C85" i="109"/>
  <c r="K85"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24" i="51"/>
  <c r="G124" i="51"/>
  <c r="H124"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H91" i="108"/>
  <c r="F21" i="108"/>
  <c r="K21" i="108"/>
  <c r="M21" i="108"/>
  <c r="F91" i="108"/>
  <c r="C21" i="108"/>
  <c r="C91" i="108"/>
  <c r="K91" i="108"/>
  <c r="H21" i="108"/>
  <c r="M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19" i="107"/>
  <c r="F89" i="107"/>
  <c r="M19" i="107"/>
  <c r="C89" i="107"/>
  <c r="M89" i="107"/>
  <c r="K19" i="107"/>
  <c r="H89" i="107"/>
  <c r="K89" i="107"/>
  <c r="C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F85" i="106"/>
  <c r="H85" i="106"/>
  <c r="F19" i="106"/>
  <c r="M19" i="106"/>
  <c r="M85" i="106"/>
  <c r="C85" i="106"/>
  <c r="C19" i="106"/>
  <c r="K19" i="106"/>
  <c r="K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15" i="51"/>
  <c r="H115" i="51"/>
  <c r="G115" i="51"/>
  <c r="Q13" i="51"/>
  <c r="C19" i="47"/>
  <c r="H41" i="46"/>
  <c r="M19" i="47"/>
  <c r="H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91" i="105"/>
  <c r="H19" i="105"/>
  <c r="C19" i="105"/>
  <c r="F91" i="105"/>
  <c r="C91" i="105"/>
  <c r="M91" i="105"/>
  <c r="F19" i="105"/>
  <c r="K19" i="105"/>
  <c r="M19" i="105"/>
  <c r="H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12" i="51"/>
  <c r="G112" i="51"/>
  <c r="H112"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M85" i="104"/>
  <c r="C19" i="104"/>
  <c r="F19" i="104"/>
  <c r="H85" i="104"/>
  <c r="C85" i="104"/>
  <c r="K19" i="104"/>
  <c r="F85"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88" i="51"/>
  <c r="G88" i="51"/>
  <c r="H88"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M91" i="103"/>
  <c r="M19" i="103"/>
  <c r="C91" i="103"/>
  <c r="H19" i="103"/>
  <c r="C19" i="103"/>
  <c r="H91" i="103"/>
  <c r="K19" i="89"/>
  <c r="K19" i="103"/>
  <c r="F19" i="103"/>
  <c r="K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F19" i="102"/>
  <c r="M19" i="102"/>
  <c r="C19" i="102"/>
  <c r="H19" i="102"/>
  <c r="F91" i="102"/>
  <c r="C91" i="102"/>
  <c r="K19" i="102"/>
  <c r="M91" i="102"/>
  <c r="K91" i="102"/>
  <c r="H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H19" i="100"/>
  <c r="M22" i="101"/>
  <c r="F19" i="100"/>
  <c r="F22" i="101"/>
  <c r="M19" i="100"/>
  <c r="M85" i="99"/>
  <c r="K22" i="101"/>
  <c r="K85" i="99"/>
  <c r="C85" i="99"/>
  <c r="K90" i="101"/>
  <c r="M90" i="101"/>
  <c r="C90" i="101"/>
  <c r="F85" i="100"/>
  <c r="K19" i="100"/>
  <c r="F85" i="99"/>
  <c r="F90" i="101"/>
  <c r="C19" i="100"/>
  <c r="M85" i="100"/>
  <c r="H22" i="101"/>
  <c r="H90" i="101"/>
  <c r="H19" i="99"/>
  <c r="M19" i="99"/>
  <c r="K19" i="99"/>
  <c r="C85" i="100"/>
  <c r="H85" i="99"/>
  <c r="F19" i="99"/>
  <c r="C19" i="99"/>
  <c r="H85" i="100"/>
  <c r="K85" i="100"/>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K25" i="88"/>
  <c r="C85" i="98"/>
  <c r="K85" i="97"/>
  <c r="H85" i="98"/>
  <c r="H85" i="97"/>
  <c r="M85" i="97"/>
  <c r="M19" i="98"/>
  <c r="C19" i="98"/>
  <c r="C85" i="97"/>
  <c r="M85" i="98"/>
  <c r="F19" i="98"/>
  <c r="H19" i="98"/>
  <c r="F85" i="98"/>
  <c r="C19" i="97"/>
  <c r="K19" i="97"/>
  <c r="K19" i="98"/>
  <c r="H19" i="97"/>
  <c r="M19" i="97"/>
  <c r="F19" i="97"/>
  <c r="K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F19" i="96"/>
  <c r="M100" i="96"/>
  <c r="M19" i="96"/>
  <c r="F100" i="96"/>
  <c r="K100" i="96"/>
  <c r="H100" i="96"/>
  <c r="C19" i="96"/>
  <c r="H19" i="96"/>
  <c r="C100" i="96"/>
  <c r="K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85" i="95"/>
  <c r="K85" i="95"/>
  <c r="F85" i="95"/>
  <c r="H19" i="95"/>
  <c r="M19" i="95"/>
  <c r="F19" i="95"/>
  <c r="C19" i="95"/>
  <c r="H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C19" i="94"/>
  <c r="F85" i="94"/>
  <c r="M85" i="94"/>
  <c r="M19" i="94"/>
  <c r="K19" i="94"/>
  <c r="K85" i="94"/>
  <c r="H19" i="94"/>
  <c r="F19"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26" i="93"/>
  <c r="H26" i="93"/>
  <c r="F26" i="93"/>
  <c r="H113" i="93"/>
  <c r="F113"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30" i="92"/>
  <c r="H30" i="92"/>
  <c r="F19" i="47"/>
  <c r="M85" i="91"/>
  <c r="C19" i="91"/>
  <c r="M30" i="92"/>
  <c r="K85" i="91"/>
  <c r="M19" i="91"/>
  <c r="F85" i="91"/>
  <c r="H19" i="91"/>
  <c r="H85" i="91"/>
  <c r="F30" i="92"/>
  <c r="F19" i="91"/>
  <c r="C85" i="91"/>
  <c r="K30" i="92"/>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F19" i="90"/>
  <c r="C85" i="90"/>
  <c r="K19" i="90"/>
  <c r="M19" i="90"/>
  <c r="M85" i="90"/>
  <c r="H19" i="90"/>
  <c r="C19" i="90"/>
  <c r="F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9" i="89"/>
  <c r="H18" i="51"/>
  <c r="M85" i="89"/>
  <c r="H85" i="89"/>
  <c r="C85" i="89"/>
  <c r="K85" i="89"/>
  <c r="F85" i="89"/>
  <c r="Q2" i="89" l="1"/>
  <c r="Q5" i="89" s="1"/>
  <c r="M66" i="89"/>
  <c r="Q10" i="89" s="1"/>
  <c r="P555" i="38"/>
  <c r="N555" i="38"/>
  <c r="A554" i="38"/>
  <c r="D554" i="38"/>
  <c r="E554" i="38"/>
  <c r="G554" i="38"/>
  <c r="H554" i="38"/>
  <c r="K554" i="38"/>
  <c r="L554" i="38" s="1"/>
  <c r="M554" i="38"/>
  <c r="N554" i="38" s="1"/>
  <c r="S554" i="38"/>
  <c r="F2" i="31"/>
  <c r="M108" i="88"/>
  <c r="K108" i="88"/>
  <c r="H108" i="88"/>
  <c r="F108" i="88"/>
  <c r="C108"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H85" i="87"/>
  <c r="C19" i="87"/>
  <c r="M85" i="87"/>
  <c r="H19" i="87"/>
  <c r="C85" i="87"/>
  <c r="K19" i="87"/>
  <c r="F85" i="87"/>
  <c r="M19" i="87"/>
  <c r="H109" i="88"/>
  <c r="K109" i="88"/>
  <c r="M109" i="88"/>
  <c r="F109" i="88"/>
  <c r="M25" i="88"/>
  <c r="K85" i="87"/>
  <c r="F25" i="88"/>
  <c r="C109" i="88"/>
  <c r="AA2" i="88" l="1"/>
  <c r="AB2" i="88" s="1"/>
  <c r="M66" i="87"/>
  <c r="Q10" i="87" s="1"/>
  <c r="O555" i="38"/>
  <c r="Z554" i="38"/>
  <c r="Z555" i="38"/>
  <c r="Q2" i="87"/>
  <c r="Q5" i="87" s="1"/>
  <c r="Q3" i="89"/>
  <c r="Q6" i="89" s="1"/>
  <c r="Q8" i="89"/>
  <c r="Q7" i="89" s="1"/>
  <c r="P554" i="38"/>
  <c r="Q2" i="88"/>
  <c r="M90"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F85" i="86"/>
  <c r="H19" i="86"/>
  <c r="M19" i="86"/>
  <c r="H85" i="86"/>
  <c r="M85" i="86"/>
  <c r="C85" i="86"/>
  <c r="K85" i="86"/>
  <c r="C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19" i="85"/>
  <c r="C19" i="85"/>
  <c r="C85" i="85"/>
  <c r="M85" i="85"/>
  <c r="M19" i="85"/>
  <c r="H19" i="85"/>
  <c r="K85" i="85"/>
  <c r="K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C110" i="84"/>
  <c r="K19" i="83"/>
  <c r="M110" i="84"/>
  <c r="F19" i="83"/>
  <c r="M19" i="83"/>
  <c r="H25" i="84"/>
  <c r="K110" i="84"/>
  <c r="F85" i="83"/>
  <c r="H19" i="83"/>
  <c r="C25" i="84"/>
  <c r="F110" i="84"/>
  <c r="H85" i="83"/>
  <c r="C85" i="83"/>
  <c r="H110" i="84"/>
  <c r="M85" i="83"/>
  <c r="K85" i="83"/>
  <c r="F25"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60" i="82"/>
  <c r="M60" i="82"/>
  <c r="F19" i="82"/>
  <c r="C19" i="82"/>
  <c r="F60" i="82"/>
  <c r="H19" i="82"/>
  <c r="H29" i="74"/>
  <c r="C29" i="74"/>
  <c r="K60" i="82"/>
  <c r="M29" i="74"/>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M96" i="31"/>
  <c r="K96" i="31"/>
  <c r="H78" i="75"/>
  <c r="M78" i="75"/>
  <c r="C78" i="75"/>
  <c r="F78" i="75"/>
  <c r="C96" i="31"/>
  <c r="H96" i="31"/>
  <c r="K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85" i="64"/>
  <c r="M19" i="64"/>
  <c r="H19" i="64"/>
  <c r="K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H110" i="81"/>
  <c r="K110" i="81"/>
  <c r="M110" i="81"/>
  <c r="F30" i="81"/>
  <c r="F110" i="81"/>
  <c r="C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C85" i="80"/>
  <c r="F19" i="80"/>
  <c r="K85" i="80"/>
  <c r="K19" i="80"/>
  <c r="M19" i="80"/>
  <c r="M85" i="80"/>
  <c r="C19" i="80"/>
  <c r="H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K65" i="79"/>
  <c r="M19" i="79"/>
  <c r="F19" i="79"/>
  <c r="C65" i="79"/>
  <c r="H19" i="79"/>
  <c r="F65" i="79"/>
  <c r="M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F85" i="78"/>
  <c r="F19" i="78"/>
  <c r="H19" i="78"/>
  <c r="K85" i="78"/>
  <c r="M85" i="78"/>
  <c r="M19" i="78"/>
  <c r="K19" i="78"/>
  <c r="H85" i="78"/>
  <c r="C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C89" i="77"/>
  <c r="F89" i="77"/>
  <c r="H19" i="77"/>
  <c r="K89" i="77"/>
  <c r="H89" i="77"/>
  <c r="C19" i="77"/>
  <c r="M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F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M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M93" i="68"/>
  <c r="K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H917" i="25"/>
  <c r="F917" i="25"/>
  <c r="M917" i="25"/>
  <c r="K917" i="25"/>
  <c r="O364" i="38" l="1"/>
  <c r="Z364" i="38"/>
  <c r="N363" i="38"/>
  <c r="F916" i="25"/>
  <c r="K916" i="25"/>
  <c r="P363" i="38"/>
  <c r="O363" i="38" l="1"/>
  <c r="Z363" i="38"/>
  <c r="M653" i="25"/>
  <c r="Q10" i="25" s="1"/>
  <c r="E362" i="38"/>
  <c r="H362" i="38"/>
  <c r="K362" i="38"/>
  <c r="M362" i="38"/>
  <c r="U362" i="38" s="1"/>
  <c r="S362" i="38"/>
  <c r="K386" i="25" l="1"/>
  <c r="K387" i="25"/>
  <c r="K384" i="25"/>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2"/>
  <c r="F65" i="63"/>
  <c r="M65" i="63"/>
  <c r="F119" i="7"/>
  <c r="C156" i="49"/>
  <c r="C19" i="62"/>
  <c r="C119" i="7"/>
  <c r="M53" i="58"/>
  <c r="H213" i="57"/>
  <c r="F100" i="34"/>
  <c r="H23" i="17"/>
  <c r="M19" i="45"/>
  <c r="M19" i="41"/>
  <c r="M19" i="62"/>
  <c r="H90" i="72"/>
  <c r="C19" i="64"/>
  <c r="H63" i="66"/>
  <c r="H19" i="62"/>
  <c r="F19" i="70"/>
  <c r="M25" i="31"/>
  <c r="H25" i="31"/>
  <c r="F19" i="55"/>
  <c r="F19" i="61"/>
  <c r="C72" i="59"/>
  <c r="H19" i="54"/>
  <c r="M18" i="51"/>
  <c r="M19" i="73"/>
  <c r="C94" i="52"/>
  <c r="M119" i="7"/>
  <c r="F25" i="31"/>
  <c r="K19" i="54"/>
  <c r="H19" i="71"/>
  <c r="C65" i="71"/>
  <c r="K19" i="62"/>
  <c r="H19" i="34"/>
  <c r="M55" i="50"/>
  <c r="H65" i="71"/>
  <c r="C19" i="71"/>
  <c r="F246" i="58"/>
  <c r="M156" i="49"/>
  <c r="K19" i="69"/>
  <c r="M90" i="72"/>
  <c r="H19" i="68"/>
  <c r="H53" i="58"/>
  <c r="H19" i="60"/>
  <c r="F86" i="53"/>
  <c r="C67" i="60"/>
  <c r="M23" i="57"/>
  <c r="H30" i="40"/>
  <c r="F19" i="3"/>
  <c r="C77" i="70"/>
  <c r="M19" i="59"/>
  <c r="H51" i="54"/>
  <c r="F75" i="41"/>
  <c r="K30" i="40"/>
  <c r="H100" i="34"/>
  <c r="M30" i="40"/>
  <c r="K213" i="57"/>
  <c r="C90" i="72"/>
  <c r="C51" i="54"/>
  <c r="K51" i="54"/>
  <c r="K19" i="61"/>
  <c r="C19" i="3"/>
  <c r="M19" i="63"/>
  <c r="H19" i="50"/>
  <c r="K55" i="50"/>
  <c r="F19" i="72"/>
  <c r="M72" i="59"/>
  <c r="F19" i="64"/>
  <c r="M65" i="71"/>
  <c r="F63" i="66"/>
  <c r="C100" i="34"/>
  <c r="F77" i="70"/>
  <c r="K53" i="58"/>
  <c r="H19" i="75"/>
  <c r="F51" i="54"/>
  <c r="C19" i="54"/>
  <c r="K115" i="45"/>
  <c r="C19" i="69"/>
  <c r="M19" i="75"/>
  <c r="M19" i="52"/>
  <c r="F65" i="71"/>
  <c r="F67" i="60"/>
  <c r="M19" i="72"/>
  <c r="F115" i="45"/>
  <c r="M63" i="66"/>
  <c r="C19" i="66"/>
  <c r="M23" i="17"/>
  <c r="K65" i="71"/>
  <c r="C19" i="72"/>
  <c r="H77" i="70"/>
  <c r="F19" i="62"/>
  <c r="M19" i="71"/>
  <c r="K67" i="60"/>
  <c r="F19" i="53"/>
  <c r="H65" i="63"/>
  <c r="K19" i="60"/>
  <c r="C75" i="41"/>
  <c r="H19" i="66"/>
  <c r="M19" i="53"/>
  <c r="F19" i="45"/>
  <c r="F19" i="73"/>
  <c r="C246" i="58"/>
  <c r="K19" i="41"/>
  <c r="M19" i="68"/>
  <c r="C55" i="50"/>
  <c r="H81" i="61"/>
  <c r="K19" i="68"/>
  <c r="F90" i="72"/>
  <c r="H246" i="58"/>
  <c r="H72" i="59"/>
  <c r="H19" i="52"/>
  <c r="F19" i="34"/>
  <c r="M51" i="54"/>
  <c r="K100" i="34"/>
  <c r="H19" i="73"/>
  <c r="H67" i="60"/>
  <c r="F19" i="52"/>
  <c r="H451" i="17"/>
  <c r="C63" i="66"/>
  <c r="K451" i="17"/>
  <c r="C19" i="60"/>
  <c r="H119" i="7"/>
  <c r="H19" i="61"/>
  <c r="M19" i="61"/>
  <c r="K19" i="50"/>
  <c r="K119" i="7"/>
  <c r="M19" i="3"/>
  <c r="C19" i="41"/>
  <c r="F19" i="59"/>
  <c r="M115" i="45"/>
  <c r="K19" i="59"/>
  <c r="C19" i="63"/>
  <c r="K19" i="70"/>
  <c r="M67" i="60"/>
  <c r="C451" i="17"/>
  <c r="M81" i="61"/>
  <c r="M19" i="66"/>
  <c r="K23" i="57"/>
  <c r="F30" i="49"/>
  <c r="M94" i="52"/>
  <c r="M19" i="34"/>
  <c r="C19" i="50"/>
  <c r="K23" i="17"/>
  <c r="K72" i="59"/>
  <c r="K77" i="70"/>
  <c r="K19" i="72"/>
  <c r="C30" i="40"/>
  <c r="K81" i="61"/>
  <c r="F19" i="69"/>
  <c r="C30" i="49"/>
  <c r="M30" i="49"/>
  <c r="F19" i="68"/>
  <c r="F23" i="17"/>
  <c r="F156" i="49"/>
  <c r="F28" i="43"/>
  <c r="F213" i="57"/>
  <c r="C85" i="64"/>
  <c r="K19" i="3"/>
  <c r="H19" i="53"/>
  <c r="C19" i="45"/>
  <c r="F19" i="54"/>
  <c r="H19" i="70"/>
  <c r="K29" i="74"/>
  <c r="K19" i="71"/>
  <c r="K65" i="63"/>
  <c r="K19" i="55"/>
  <c r="M100" i="34"/>
  <c r="F72" i="59"/>
  <c r="M86" i="53"/>
  <c r="C19" i="59"/>
  <c r="F19" i="63"/>
  <c r="C115" i="45"/>
  <c r="K25" i="31"/>
  <c r="K246" i="58"/>
  <c r="C23" i="17"/>
  <c r="H19" i="63"/>
  <c r="F55" i="50"/>
  <c r="K86" i="53"/>
  <c r="H19" i="72"/>
  <c r="F19" i="71"/>
  <c r="H19" i="3"/>
  <c r="H55" i="50"/>
  <c r="K90" i="72"/>
  <c r="M19" i="70"/>
  <c r="C19" i="70"/>
  <c r="M19" i="60"/>
  <c r="F19" i="41"/>
  <c r="C53" i="58"/>
  <c r="M19" i="55"/>
  <c r="F23" i="57"/>
  <c r="H139" i="25"/>
  <c r="F19" i="66"/>
  <c r="F81" i="61"/>
  <c r="C19" i="75"/>
  <c r="F30" i="40"/>
  <c r="H115" i="45"/>
  <c r="H86" i="53"/>
  <c r="F29" i="74"/>
  <c r="H19" i="41"/>
  <c r="C86" i="53"/>
  <c r="K19" i="73"/>
  <c r="M19" i="50"/>
  <c r="C19" i="34"/>
  <c r="C19" i="52"/>
  <c r="F19" i="60"/>
  <c r="F451" i="17"/>
  <c r="H19" i="55"/>
  <c r="C81" i="61"/>
  <c r="F53" i="58"/>
  <c r="K63" i="66"/>
  <c r="K75" i="41"/>
  <c r="C213" i="57"/>
  <c r="K156" i="49"/>
  <c r="F85" i="64"/>
  <c r="M75" i="41"/>
  <c r="H19" i="59"/>
  <c r="K19" i="34"/>
  <c r="H19" i="69"/>
  <c r="K19" i="63"/>
  <c r="C19" i="61"/>
  <c r="M246" i="58"/>
  <c r="H94" i="52"/>
  <c r="M19" i="69"/>
  <c r="F18" i="51"/>
  <c r="C65" i="63"/>
  <c r="M213" i="57"/>
  <c r="H156" i="49"/>
  <c r="K19" i="66"/>
  <c r="C19" i="73"/>
  <c r="F139" i="25"/>
  <c r="C19" i="68"/>
  <c r="C25" i="31"/>
  <c r="F94" i="52"/>
  <c r="C19" i="55"/>
  <c r="F19" i="75"/>
  <c r="K94" i="52"/>
  <c r="F19" i="50"/>
  <c r="C19" i="53"/>
  <c r="M77" i="70"/>
  <c r="K19" i="53"/>
  <c r="C23" i="57"/>
  <c r="M451" i="17"/>
  <c r="H75" i="41"/>
  <c r="K19" i="75"/>
  <c r="M19" i="54"/>
  <c r="K18" i="51"/>
  <c r="V925" i="38" l="1"/>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25" i="38" s="1"/>
  <c r="Y92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4" i="38" l="1"/>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 i="51" l="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<sst xmlns="http://schemas.openxmlformats.org/spreadsheetml/2006/main" count="9835" uniqueCount="1404">
  <si>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</si>
  <si>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</si>
  <si>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</si>
  <si>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</si>
  <si>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</si>
  <si>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</si>
  <si>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</si>
  <si>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</si>
  <si>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</si>
  <si>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</si>
  <si>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</si>
  <si>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</si>
  <si>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</si>
  <si>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</si>
  <si>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</si>
  <si>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</si>
  <si>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</si>
  <si>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</si>
  <si>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</si>
  <si>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</si>
  <si>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</si>
  <si>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</si>
  <si>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</si>
  <si>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</si>
  <si>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</si>
  <si>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</si>
  <si>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</si>
  <si>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</si>
  <si>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</si>
  <si>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</si>
  <si>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</si>
  <si>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</si>
  <si>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</si>
  <si>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</si>
  <si>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</si>
  <si>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</si>
  <si>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</si>
  <si>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</si>
  <si>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</si>
  <si>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</si>
  <si>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</si>
  <si>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</si>
  <si>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</si>
  <si>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</si>
  <si>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</si>
  <si>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</si>
  <si>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</si>
  <si>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</si>
  <si>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</si>
  <si>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</si>
  <si>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</si>
  <si>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</si>
  <si>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</si>
  <si>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</si>
  <si>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</si>
  <si>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</si>
  <si>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</si>
  <si>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</si>
  <si>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</si>
  <si>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</si>
  <si>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</si>
  <si>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</si>
  <si>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</si>
  <si>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</si>
  <si>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</si>
  <si>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</si>
  <si>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</si>
  <si>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</si>
  <si>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</si>
  <si>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</si>
  <si>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</si>
  <si>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</si>
  <si>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</si>
  <si>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</si>
  <si>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</si>
  <si>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</si>
  <si>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</si>
  <si>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</si>
  <si>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</si>
  <si>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</si>
  <si>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</si>
  <si>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</si>
  <si>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</si>
  <si>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</si>
  <si>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</si>
  <si>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</si>
  <si>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</si>
  <si>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</si>
  <si>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</si>
  <si>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</si>
  <si>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</si>
  <si>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</si>
  <si>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</si>
  <si>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</si>
  <si>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</si>
  <si>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</si>
  <si>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</si>
  <si>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</si>
  <si>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</si>
  <si>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</si>
  <si>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</si>
  <si>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</si>
  <si>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</si>
  <si>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</si>
  <si>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</si>
  <si>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</si>
  <si>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</si>
  <si>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</si>
  <si>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</si>
  <si>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</si>
  <si>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</si>
  <si>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</si>
  <si>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</si>
  <si>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</si>
  <si>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</si>
  <si>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</si>
  <si>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</si>
  <si>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</si>
  <si>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</si>
  <si>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</si>
  <si>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</si>
  <si>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</si>
  <si>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</si>
  <si>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</si>
  <si>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</si>
  <si>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</si>
  <si>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</si>
  <si>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</si>
  <si>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</si>
  <si>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</si>
  <si>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</si>
  <si>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</si>
  <si>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</si>
  <si>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</si>
  <si>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</si>
  <si>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</si>
  <si>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</si>
  <si>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</si>
  <si>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</si>
  <si>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</si>
  <si>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</si>
  <si>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</si>
  <si>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</si>
  <si>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</si>
  <si>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</si>
  <si>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</si>
  <si>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</si>
  <si>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</si>
  <si>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</si>
  <si>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</si>
  <si>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</si>
  <si>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</si>
  <si>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</si>
  <si>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</si>
  <si>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</si>
  <si>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</si>
  <si>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</si>
  <si>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</si>
  <si>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</si>
  <si>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</si>
  <si>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</si>
  <si>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</si>
  <si>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</si>
  <si>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</si>
  <si>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</si>
  <si>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</si>
  <si>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</si>
  <si>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</si>
  <si>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</si>
  <si>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</si>
  <si>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</si>
  <si>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</si>
  <si>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</si>
  <si>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</si>
  <si>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</si>
  <si>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</si>
  <si>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</si>
  <si>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</si>
  <si>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</si>
  <si>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</si>
  <si>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</si>
  <si>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</si>
  <si>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</si>
  <si>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</si>
  <si>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</si>
  <si>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</si>
  <si>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</si>
  <si>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</si>
  <si>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</si>
  <si>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</si>
  <si>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</si>
  <si>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</si>
  <si>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</si>
  <si>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</si>
  <si>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</si>
  <si>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</si>
  <si>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</si>
  <si>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</si>
  <si>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</si>
  <si>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</si>
  <si>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</si>
  <si>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</si>
  <si>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</si>
  <si>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</si>
  <si>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</si>
  <si>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</si>
  <si>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</si>
  <si>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</si>
  <si>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</si>
  <si>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</si>
  <si>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</si>
  <si>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</si>
  <si>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</si>
  <si>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</si>
  <si>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</si>
  <si>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</si>
  <si>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</si>
  <si>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</si>
  <si>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</si>
  <si>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</si>
  <si>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</si>
  <si>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</si>
  <si>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</si>
  <si>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</si>
  <si>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</si>
  <si>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</si>
  <si>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</si>
  <si>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</si>
  <si>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</si>
  <si>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</si>
  <si>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</si>
  <si>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</si>
  <si>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</si>
  <si>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</si>
  <si>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</si>
  <si>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</si>
  <si>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</si>
  <si>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</si>
  <si>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</si>
  <si>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</si>
  <si>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</si>
  <si>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</si>
  <si>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</si>
  <si>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</si>
  <si>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</si>
  <si>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</si>
  <si>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</si>
  <si>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</si>
  <si>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</si>
  <si>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</si>
  <si>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</si>
  <si>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</si>
  <si>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</si>
  <si>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</si>
  <si>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</si>
  <si>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</si>
  <si>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</si>
  <si>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</si>
  <si>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</si>
  <si>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</si>
  <si>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</si>
  <si>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</si>
  <si>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</si>
  <si>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</si>
  <si>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</si>
  <si>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</si>
  <si>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</si>
  <si>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</si>
  <si>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</si>
  <si>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</si>
  <si>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</si>
  <si>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</si>
  <si>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</si>
  <si>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</si>
  <si>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</si>
  <si>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</si>
  <si>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</si>
  <si>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</si>
  <si>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</si>
  <si>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</si>
  <si>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</si>
  <si>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</si>
  <si>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</si>
  <si>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</si>
  <si>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</si>
  <si>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</si>
  <si>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</si>
  <si>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</si>
  <si>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</si>
  <si>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</si>
  <si>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</si>
  <si>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</si>
  <si>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</si>
  <si>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</si>
  <si>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</si>
  <si>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</si>
  <si>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</si>
  <si>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</si>
  <si>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</si>
  <si>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</si>
  <si>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</si>
  <si>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</si>
  <si>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</si>
  <si>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</si>
  <si>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</si>
  <si>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</si>
  <si>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</si>
  <si>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</si>
  <si>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</si>
  <si>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</si>
  <si>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</si>
  <si>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</si>
  <si>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</si>
  <si>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</si>
  <si>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</si>
  <si>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</si>
  <si>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</si>
  <si>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</si>
  <si>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</si>
  <si>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</si>
  <si>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</si>
  <si>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</si>
  <si>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</si>
  <si>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</si>
  <si>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</si>
  <si>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</si>
  <si>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</si>
  <si>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</si>
  <si>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</si>
  <si>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</si>
  <si>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</si>
  <si>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</si>
  <si>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</si>
  <si>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</si>
  <si>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</si>
  <si>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</si>
  <si>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</si>
  <si>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</si>
  <si>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</si>
  <si>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</si>
  <si>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</si>
  <si>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</si>
  <si>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</si>
  <si>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</si>
  <si>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</si>
  <si>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</si>
  <si>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</si>
  <si>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</si>
  <si>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</si>
  <si>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</si>
  <si>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</si>
  <si>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</si>
  <si>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</si>
  <si>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</si>
  <si>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</si>
  <si>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</si>
  <si>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</si>
  <si>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</si>
  <si>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</si>
  <si>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</si>
  <si>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</si>
  <si>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</si>
  <si>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</si>
  <si>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</si>
  <si>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</si>
  <si>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</si>
  <si>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</si>
  <si>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</si>
  <si>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</si>
  <si>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</si>
  <si>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</si>
  <si>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</si>
  <si>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</si>
  <si>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</si>
  <si>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</si>
  <si>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</si>
  <si>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</si>
  <si>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</si>
  <si>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</si>
  <si>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</si>
  <si>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</si>
  <si>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</si>
  <si>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</si>
  <si>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</si>
  <si>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</si>
  <si>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</si>
  <si>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</si>
  <si>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</si>
  <si>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</si>
  <si>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</si>
  <si>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</si>
  <si>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</si>
  <si>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</si>
  <si>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</si>
  <si>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</si>
  <si>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</si>
  <si>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</si>
  <si>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</si>
  <si>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</si>
  <si>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</si>
  <si>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</si>
  <si>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</si>
  <si>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</si>
  <si>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</si>
  <si>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</si>
  <si>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</si>
  <si>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</si>
  <si>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</si>
  <si>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</si>
  <si>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</si>
  <si>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</si>
  <si>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</si>
  <si>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</si>
  <si>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</si>
  <si>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</si>
  <si>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</si>
  <si>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</si>
  <si>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</si>
  <si>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</si>
  <si>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</si>
  <si>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</si>
  <si>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</si>
  <si>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</si>
  <si>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</si>
  <si>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</si>
  <si>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</si>
  <si>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</si>
  <si>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</si>
  <si>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</si>
  <si>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</si>
  <si>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</si>
  <si>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</si>
  <si>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</si>
  <si>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</si>
  <si>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</si>
  <si>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</si>
  <si>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</si>
  <si>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</si>
  <si>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</si>
  <si>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</si>
  <si>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</si>
  <si>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</si>
  <si>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</si>
  <si>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</si>
  <si>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</si>
  <si>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</si>
  <si>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</si>
  <si>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</si>
  <si>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</si>
  <si>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</si>
  <si>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</si>
  <si>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</si>
  <si>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</si>
  <si>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</si>
  <si>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</si>
  <si>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</si>
  <si>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</si>
  <si>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</si>
  <si>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</si>
  <si>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</si>
  <si>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</si>
  <si>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</si>
  <si>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</si>
  <si>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</si>
  <si>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</si>
  <si>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</si>
  <si>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</si>
  <si>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</si>
  <si>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</si>
  <si>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</si>
  <si>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</si>
  <si>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</si>
  <si>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</si>
  <si>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</si>
  <si>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</si>
  <si>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</si>
  <si>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</si>
  <si>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</si>
  <si>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</si>
  <si>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</si>
  <si>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</si>
  <si>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</si>
  <si>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</si>
  <si>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</si>
  <si>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</si>
  <si>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</si>
  <si>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</si>
  <si>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</si>
  <si>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</si>
  <si>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</si>
  <si>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</si>
  <si>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</si>
  <si>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</si>
  <si>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</si>
  <si>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</si>
  <si>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</si>
  <si>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</si>
  <si>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</si>
  <si>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</si>
  <si>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</si>
  <si>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</si>
  <si>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</si>
  <si>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</si>
  <si>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</si>
  <si>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</si>
  <si>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</si>
  <si>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</si>
  <si>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</si>
  <si>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</si>
  <si>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</si>
  <si>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</si>
  <si>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</si>
  <si>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</si>
  <si>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</si>
  <si>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</si>
  <si>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</si>
  <si>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</si>
  <si>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</si>
  <si>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</si>
  <si>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</si>
  <si>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</si>
  <si>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</si>
  <si>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</si>
  <si>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</si>
  <si>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</si>
  <si>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</si>
  <si>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</si>
  <si>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</si>
  <si>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</si>
  <si>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</si>
  <si>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</si>
  <si>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</si>
  <si>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</si>
  <si>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</si>
  <si>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</si>
  <si>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</si>
  <si>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</si>
  <si>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</si>
  <si>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</si>
  <si>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</si>
  <si>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</si>
  <si>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</si>
  <si>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</si>
  <si>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</si>
  <si>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</si>
  <si>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</si>
  <si>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</si>
  <si>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</si>
  <si>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</si>
  <si>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</si>
  <si>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</si>
  <si>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</si>
  <si>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</si>
  <si>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</si>
  <si>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</si>
  <si>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</si>
  <si>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</si>
  <si>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</si>
  <si>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</si>
  <si>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</si>
  <si>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</si>
  <si>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</si>
  <si>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</si>
  <si>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</si>
  <si>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</si>
  <si>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</si>
  <si>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</si>
  <si>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</si>
  <si>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</si>
  <si>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</si>
  <si>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</si>
  <si>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</si>
  <si>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</si>
  <si>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</si>
  <si>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</si>
  <si>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</si>
  <si>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</si>
  <si>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</si>
  <si>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</si>
  <si>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</si>
  <si>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</si>
  <si>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</si>
  <si>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</si>
  <si>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</si>
  <si>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</si>
  <si>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</si>
  <si>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</si>
  <si>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</si>
  <si>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</si>
  <si>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</si>
  <si>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</si>
  <si>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</si>
  <si>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</si>
  <si>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</si>
  <si>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</si>
  <si>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</si>
  <si>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</si>
  <si>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</si>
  <si>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</si>
  <si>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</si>
  <si>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</si>
  <si>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</si>
  <si>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</si>
  <si>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</si>
  <si>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</si>
  <si>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</si>
  <si>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</si>
  <si>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</si>
  <si>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</si>
  <si>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</si>
  <si>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</si>
  <si>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</si>
  <si>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</si>
  <si>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</si>
  <si>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</si>
  <si>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</si>
  <si>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</si>
  <si>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</si>
  <si>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</si>
  <si>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</si>
  <si>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</si>
  <si>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</si>
  <si>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</si>
  <si>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</si>
  <si>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</si>
  <si>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</si>
  <si>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</si>
  <si>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</si>
  <si>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</si>
  <si>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</si>
  <si>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</si>
  <si>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</si>
  <si>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</si>
  <si>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</si>
  <si>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</si>
  <si>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</si>
  <si>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</si>
  <si>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</si>
  <si>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</si>
  <si>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</si>
  <si>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</si>
  <si>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</si>
  <si>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</si>
  <si>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</si>
  <si>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</si>
  <si>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</si>
  <si>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</si>
  <si>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</si>
  <si>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</si>
  <si>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</si>
  <si>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</si>
  <si>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</si>
  <si>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</si>
  <si>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</si>
  <si>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</si>
  <si>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</si>
  <si>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</si>
  <si>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</si>
  <si>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</si>
  <si>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</si>
  <si>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</si>
  <si>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</si>
  <si>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</si>
  <si>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</si>
  <si>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</si>
  <si>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</si>
  <si>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</si>
  <si>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</si>
  <si>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</si>
  <si>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</si>
  <si>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</si>
  <si>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</si>
  <si>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</si>
  <si>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</si>
  <si>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</si>
  <si>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</si>
  <si>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</si>
  <si>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</si>
  <si>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</si>
  <si>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</si>
  <si>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</si>
  <si>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</si>
  <si>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</si>
  <si>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</si>
  <si>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</si>
  <si>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</si>
  <si>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</si>
  <si>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</si>
  <si>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</si>
  <si>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</si>
  <si>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</si>
  <si>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</si>
  <si>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</si>
  <si>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</si>
  <si>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</si>
  <si>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</si>
  <si>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</si>
  <si>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</si>
  <si>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</si>
  <si>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</si>
  <si>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</si>
  <si>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</si>
  <si>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</si>
  <si>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</si>
  <si>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</si>
  <si>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</si>
  <si>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</si>
  <si>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</si>
  <si>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</si>
  <si>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</si>
  <si>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</si>
  <si>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</si>
  <si>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</si>
  <si>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</si>
  <si>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</si>
  <si>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</si>
  <si>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</si>
  <si>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</si>
  <si>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</si>
  <si>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</si>
  <si>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</si>
  <si>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</si>
  <si>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</si>
  <si>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</si>
  <si>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</si>
  <si>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</si>
  <si>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</si>
  <si>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</si>
  <si>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</si>
  <si>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</si>
  <si>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</si>
  <si>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</si>
  <si>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</si>
  <si>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</si>
  <si>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</si>
  <si>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</si>
  <si>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</si>
  <si>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</si>
  <si>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</si>
  <si>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</si>
  <si>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</si>
  <si>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</si>
  <si>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</si>
  <si>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</si>
  <si>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</si>
  <si>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</si>
  <si>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</si>
  <si>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</si>
  <si>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</si>
  <si>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</si>
  <si>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</si>
  <si>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</si>
  <si>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</si>
  <si>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</si>
  <si>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</si>
  <si>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</si>
  <si>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</si>
  <si>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</si>
  <si>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</si>
  <si>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</si>
  <si>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</si>
  <si>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</si>
  <si>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</si>
  <si>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</si>
  <si>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</si>
  <si>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</si>
  <si>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</si>
  <si>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</si>
  <si>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</si>
  <si>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</si>
  <si>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</si>
  <si>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</si>
  <si>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</si>
  <si>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</si>
  <si>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</si>
  <si>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</si>
  <si>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</si>
  <si>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</si>
  <si>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</si>
  <si>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</si>
  <si>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</si>
  <si>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</si>
  <si>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</si>
  <si>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</si>
  <si>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</si>
  <si>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</si>
  <si>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</si>
  <si>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</si>
  <si>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</si>
  <si>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</si>
  <si>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</si>
  <si>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</si>
  <si>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</si>
  <si>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</si>
  <si>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</si>
  <si>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</si>
  <si>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</si>
  <si>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</si>
  <si>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</si>
  <si>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</si>
  <si>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</si>
  <si>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</si>
  <si>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</si>
  <si>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</si>
  <si>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</si>
  <si>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</si>
  <si>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</si>
  <si>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</si>
  <si>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</si>
  <si>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</si>
  <si>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</si>
  <si>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</si>
  <si>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</si>
  <si>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</si>
  <si>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</si>
  <si>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</si>
  <si>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</si>
  <si>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</si>
  <si>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</si>
  <si>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</si>
  <si>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</si>
  <si>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</si>
  <si>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</si>
  <si>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</si>
  <si>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</si>
  <si>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</si>
  <si>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</si>
  <si>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</si>
  <si>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</si>
  <si>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</si>
  <si>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</si>
  <si>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</si>
  <si>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</si>
  <si>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</si>
  <si>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</si>
  <si>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</si>
  <si>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</si>
  <si>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</si>
  <si>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</si>
  <si>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</si>
  <si>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</si>
  <si>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</si>
  <si>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</si>
  <si>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</si>
  <si>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</si>
  <si>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</si>
  <si>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</si>
  <si>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</si>
  <si>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</si>
  <si>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</si>
  <si>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</si>
  <si>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</si>
  <si>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</si>
  <si>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</si>
  <si>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</si>
  <si>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</si>
  <si>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</si>
  <si>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</si>
  <si>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</si>
  <si>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</si>
  <si>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</si>
  <si>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</si>
  <si>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</si>
  <si>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</si>
  <si>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</si>
  <si>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</si>
  <si>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</si>
  <si>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</si>
  <si>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</si>
  <si>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</si>
  <si>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</si>
  <si>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</si>
  <si>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</si>
  <si>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</si>
  <si>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</si>
  <si>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</si>
  <si>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</si>
  <si>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</si>
  <si>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</si>
  <si>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</si>
  <si>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</si>
  <si>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</si>
  <si>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</si>
  <si>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</si>
  <si>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</si>
  <si>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</si>
  <si>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</si>
  <si>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</si>
  <si>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</si>
  <si>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</si>
  <si>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</si>
  <si>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</si>
  <si>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</si>
  <si>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</si>
  <si>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</si>
  <si>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</si>
  <si>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</si>
  <si>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</si>
  <si>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</si>
  <si>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</si>
  <si>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</si>
  <si>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</si>
  <si>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</si>
  <si>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</si>
  <si>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</si>
  <si>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</si>
  <si>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</si>
  <si>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</si>
  <si>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</si>
  <si>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</si>
  <si>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</si>
  <si>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</si>
  <si>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</si>
  <si>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</si>
  <si>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</si>
  <si>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</si>
  <si>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</si>
  <si>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</si>
  <si>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</si>
  <si>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</si>
  <si>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</si>
  <si>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</si>
  <si>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</si>
  <si>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</si>
  <si>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</si>
  <si>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</si>
  <si>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</si>
  <si>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</si>
  <si>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</si>
  <si>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</si>
  <si>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</si>
  <si>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</si>
  <si>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</si>
  <si>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</si>
  <si>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</si>
  <si>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</si>
  <si>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</si>
  <si>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</si>
  <si>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</si>
  <si>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</si>
  <si>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</si>
  <si>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</si>
  <si>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</si>
  <si>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</si>
  <si>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</si>
  <si>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</si>
  <si>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</si>
  <si>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</si>
  <si>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</si>
  <si>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</si>
  <si>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</si>
  <si>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</si>
  <si>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</si>
  <si>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</si>
  <si>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</si>
  <si>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</si>
  <si>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</si>
  <si>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</si>
  <si>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</si>
  <si>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</si>
  <si>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</si>
  <si>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</si>
  <si>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</si>
  <si>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</si>
  <si>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</si>
  <si>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</si>
  <si>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</si>
  <si>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</si>
  <si>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</si>
  <si>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</si>
  <si>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</si>
  <si>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</si>
  <si>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</si>
  <si>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</si>
  <si>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</si>
  <si>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</si>
  <si>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</si>
  <si>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</si>
  <si>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</si>
  <si>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</si>
  <si>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</si>
  <si>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</si>
  <si>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</si>
  <si>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</si>
  <si>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</si>
  <si>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</si>
  <si>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</si>
  <si>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</si>
  <si>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</si>
  <si>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</si>
  <si>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</si>
  <si>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</si>
  <si>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</si>
  <si>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</si>
  <si>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</si>
  <si>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</si>
  <si>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</si>
  <si>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</si>
  <si>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</si>
  <si>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</si>
  <si>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</si>
  <si>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</si>
  <si>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</si>
  <si>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</si>
  <si>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</si>
  <si>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</si>
  <si>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</si>
  <si>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</si>
  <si>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</si>
  <si>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</si>
  <si>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</si>
  <si>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</si>
  <si>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</si>
  <si>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</si>
  <si>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</si>
  <si>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</si>
  <si>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</si>
  <si>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</si>
  <si>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</si>
  <si>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</si>
  <si>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</si>
  <si>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</si>
  <si>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</si>
  <si>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</si>
  <si>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</si>
  <si>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</si>
  <si>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</si>
  <si>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</si>
  <si>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</si>
  <si>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</si>
  <si>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</si>
  <si>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</si>
  <si>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</si>
  <si>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</si>
  <si>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</si>
  <si>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</si>
  <si>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</si>
  <si>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</si>
  <si>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</si>
  <si>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</si>
  <si>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</si>
  <si>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</si>
  <si>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</si>
  <si>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</si>
  <si>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</si>
  <si>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</si>
  <si>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</si>
  <si>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</si>
  <si>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</si>
  <si>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</si>
  <si>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</si>
  <si>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</si>
  <si>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</si>
  <si>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</si>
  <si>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</si>
  <si>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</si>
  <si>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</si>
  <si>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</si>
  <si>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</si>
  <si>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</si>
  <si>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</si>
  <si>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</si>
  <si>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</si>
  <si>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</si>
  <si>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</si>
  <si>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</si>
  <si>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</si>
  <si>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</si>
  <si>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</si>
  <si>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</si>
  <si>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</si>
  <si>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</si>
  <si>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</si>
  <si>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</si>
  <si>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</si>
  <si>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</si>
  <si>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</si>
  <si>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</si>
  <si>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</si>
  <si>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</si>
  <si>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</si>
  <si>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</si>
  <si>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</si>
  <si>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</si>
  <si>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</si>
  <si>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</si>
  <si>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</si>
  <si>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</si>
  <si>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</si>
  <si>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</si>
  <si>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</si>
  <si>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</si>
  <si>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</si>
  <si>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</si>
  <si>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</si>
  <si>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</si>
  <si>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</si>
  <si>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</si>
  <si>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</si>
  <si>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</si>
  <si>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</si>
  <si>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</si>
  <si>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</si>
  <si>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</si>
  <si>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</si>
  <si>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</si>
  <si>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</si>
  <si>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</si>
  <si>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</si>
  <si>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</si>
  <si>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</si>
  <si>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</si>
  <si>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</si>
  <si>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</si>
  <si>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</si>
  <si>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</si>
  <si>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</si>
  <si>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</si>
  <si>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</si>
  <si>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</si>
  <si>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</si>
  <si>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</si>
  <si>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</si>
  <si>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</si>
  <si>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</si>
  <si>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</si>
  <si>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</si>
  <si>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</si>
  <si>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</si>
  <si>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</si>
  <si>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</si>
  <si>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</si>
  <si>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</si>
  <si>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</si>
  <si>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</si>
  <si>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</si>
  <si>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</si>
  <si>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</si>
  <si>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</si>
  <si>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</si>
  <si>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</si>
  <si>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</si>
  <si>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</si>
  <si>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</si>
  <si>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</si>
  <si>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</si>
  <si>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</si>
  <si>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</si>
  <si>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</si>
  <si>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</si>
  <si>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</si>
  <si>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</si>
  <si>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</si>
  <si>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</si>
  <si>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</si>
  <si>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</si>
  <si>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</si>
  <si>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</si>
  <si>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</si>
  <si>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</si>
  <si>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</si>
  <si>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</si>
  <si>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</si>
  <si>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</si>
  <si>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</si>
  <si>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</si>
  <si>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</si>
  <si>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</si>
  <si>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</si>
  <si>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</si>
  <si>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</si>
  <si>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</si>
  <si>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</si>
  <si>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</si>
  <si>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</si>
  <si>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</si>
  <si>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</si>
  <si>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</si>
  <si>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</si>
  <si>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</si>
  <si>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</si>
  <si>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</si>
  <si>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</si>
  <si>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</si>
  <si>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</si>
  <si>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</si>
  <si>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</si>
  <si>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</si>
  <si>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</si>
  <si>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</si>
  <si>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</si>
  <si>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</si>
  <si>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</si>
  <si>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</si>
  <si>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</si>
  <si>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</si>
  <si>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</si>
  <si>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</si>
  <si>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</si>
  <si>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</si>
  <si>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</si>
  <si>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</si>
  <si>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</si>
  <si>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</si>
  <si>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</si>
  <si>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</si>
  <si>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</si>
  <si>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</si>
  <si>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</si>
  <si>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</si>
  <si>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</si>
  <si>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</si>
  <si>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</si>
  <si>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</si>
  <si>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</si>
  <si>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</si>
  <si>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</si>
  <si>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</si>
  <si>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</si>
  <si>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</si>
  <si>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</si>
  <si>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</si>
  <si>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</si>
  <si>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</si>
  <si>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</si>
  <si>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</si>
  <si>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</si>
  <si>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</si>
  <si>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</si>
  <si>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</si>
  <si>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</si>
  <si>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</si>
  <si>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</si>
  <si>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</si>
  <si>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</si>
  <si>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</si>
  <si>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</si>
  <si>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</si>
  <si>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</si>
  <si>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</si>
  <si>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</si>
  <si>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</si>
  <si>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</si>
  <si>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</si>
  <si>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</si>
  <si>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</si>
  <si>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</si>
  <si>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</si>
  <si>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</si>
  <si>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</si>
  <si>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</si>
  <si>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</si>
  <si>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</si>
  <si>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</si>
  <si>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</si>
  <si>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</si>
  <si>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</si>
  <si>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</si>
  <si>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</si>
  <si>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</si>
  <si>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</si>
  <si>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</si>
  <si>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</si>
  <si>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</si>
  <si>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</si>
  <si>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</si>
  <si>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</si>
  <si>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</si>
  <si>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</si>
  <si>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</si>
  <si>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</si>
  <si>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</si>
  <si>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</si>
  <si>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</si>
  <si>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</si>
  <si>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</si>
  <si>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</si>
  <si>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</si>
  <si>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</si>
  <si>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</si>
  <si>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</si>
  <si>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</si>
  <si>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</si>
  <si>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</si>
  <si>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</si>
  <si>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</si>
  <si>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</si>
  <si>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</si>
  <si>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</si>
  <si>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</si>
  <si>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</si>
  <si>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</si>
  <si>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</si>
  <si>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</si>
  <si>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</si>
  <si>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</si>
  <si>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</si>
  <si>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</si>
  <si>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</si>
  <si>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</si>
  <si>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</si>
  <si>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</si>
  <si>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</si>
  <si>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</si>
  <si>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</si>
  <si>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</si>
  <si>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</si>
  <si>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</si>
  <si>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</si>
  <si>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</si>
  <si>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</si>
  <si>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</si>
  <si>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</si>
  <si>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</si>
  <si>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</si>
  <si>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</si>
  <si>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</si>
  <si>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</si>
  <si>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</si>
  <si>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</si>
  <si>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</si>
  <si>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</si>
  <si>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</si>
  <si>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</si>
  <si>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</si>
  <si>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</si>
  <si>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</si>
  <si>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</si>
  <si>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</si>
  <si>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</si>
  <si>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</si>
  <si>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</si>
  <si>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</si>
  <si>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</si>
  <si>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</si>
  <si>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</si>
  <si>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</si>
  <si>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</si>
  <si>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</si>
  <si>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</si>
  <si>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</si>
  <si>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</si>
  <si>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</si>
  <si>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</si>
  <si>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</si>
  <si>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</si>
  <si>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</si>
  <si>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</si>
  <si>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</si>
  <si>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</si>
  <si>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</si>
  <si>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</si>
  <si>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</si>
  <si>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</si>
  <si>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</si>
  <si>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</si>
  <si>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</si>
  <si>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</si>
  <si>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</si>
  <si>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</si>
  <si>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</si>
  <si>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</si>
  <si>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</si>
  <si>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</si>
  <si>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</si>
  <si>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</si>
  <si>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</si>
  <si>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</si>
  <si>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</si>
  <si>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</si>
  <si>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</si>
  <si>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</si>
  <si>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</si>
  <si>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</si>
  <si>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</si>
  <si>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</si>
  <si>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</si>
  <si>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</si>
  <si>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</si>
  <si>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</si>
  <si>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</si>
  <si>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</si>
  <si>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</si>
  <si>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</si>
  <si>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</si>
  <si>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</si>
  <si>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</si>
  <si>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</si>
  <si>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</si>
  <si>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05/01/2019 PM</t>
  </si>
  <si>
    <t>05/06/2019 AH</t>
  </si>
  <si>
    <t>05/03/2019 PM</t>
  </si>
  <si>
    <t>05/07/2018 PM</t>
  </si>
  <si>
    <t>UVE</t>
  </si>
  <si>
    <t>XOP</t>
  </si>
  <si>
    <t>06/27/2019 PM</t>
  </si>
  <si>
    <t>CTVA</t>
  </si>
  <si>
    <t>DD</t>
  </si>
  <si>
    <t>dwdp</t>
  </si>
  <si>
    <t>discrepancy</t>
  </si>
  <si>
    <t>sell at loss</t>
  </si>
  <si>
    <t>08/01/2019 PM</t>
  </si>
  <si>
    <t>08/01/2019 est</t>
  </si>
  <si>
    <t>08/02/2019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</si>
</sst>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8"/>
      <tableStyleElement type="headerRow" dxfId="402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numCache>
            </c:numRef>
          </c:yVal>
          <c:smooth val="1"/>
        </c:ser>
        <c:dLbls>
          <c:showLegendKey val="0"/>
          <c:showVal val="0"/>
          <c:showCatName val="0"/>
          <c:showSerName val="0"/>
          <c:showPercent val="0"/>
          <c:showBubbleSize val="0"/>
        </c:dLbls>
        <c:axId val="400344"/>
        <c:axId val="362248"/>
      </c:scatterChart>
      <c:valAx>
        <c:axId val="400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48"/>
        <c:crosses val="autoZero"/>
        <c:crossBetween val="midCat"/>
      </c:valAx>
      <c:valAx>
        <c:axId val="3622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numCache>
            </c:numRef>
          </c:yVal>
          <c:smooth val="1"/>
        </c:ser>
        <c:dLbls>
          <c:showLegendKey val="0"/>
          <c:showVal val="0"/>
          <c:showCatName val="0"/>
          <c:showSerName val="0"/>
          <c:showPercent val="0"/>
          <c:showBubbleSize val="0"/>
        </c:dLbls>
        <c:axId val="355228288"/>
        <c:axId val="355227504"/>
      </c:scatterChart>
      <c:valAx>
        <c:axId val="355228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7504"/>
        <c:crosses val="autoZero"/>
        <c:crossBetween val="midCat"/>
      </c:valAx>
      <c:valAx>
        <c:axId val="355227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828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numCache>
            </c:numRef>
          </c:yVal>
          <c:smooth val="1"/>
        </c:ser>
        <c:dLbls>
          <c:showLegendKey val="0"/>
          <c:showVal val="0"/>
          <c:showCatName val="0"/>
          <c:showSerName val="0"/>
          <c:showPercent val="0"/>
          <c:showBubbleSize val="0"/>
        </c:dLbls>
        <c:axId val="355228680"/>
        <c:axId val="355227896"/>
      </c:scatterChart>
      <c:valAx>
        <c:axId val="355228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7896"/>
        <c:crosses val="autoZero"/>
        <c:crossBetween val="midCat"/>
      </c:valAx>
      <c:valAx>
        <c:axId val="3552278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8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numCache>
            </c:numRef>
          </c:yVal>
          <c:smooth val="1"/>
        </c:ser>
        <c:dLbls>
          <c:showLegendKey val="0"/>
          <c:showVal val="0"/>
          <c:showCatName val="0"/>
          <c:showSerName val="0"/>
          <c:showPercent val="0"/>
          <c:showBubbleSize val="0"/>
        </c:dLbls>
        <c:axId val="355229464"/>
        <c:axId val="355229856"/>
      </c:scatterChart>
      <c:valAx>
        <c:axId val="355229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9856"/>
        <c:crosses val="autoZero"/>
        <c:crossBetween val="midCat"/>
      </c:valAx>
      <c:valAx>
        <c:axId val="3552298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229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numCache>
            </c:numRef>
          </c:yVal>
          <c:smooth val="1"/>
        </c:ser>
        <c:dLbls>
          <c:showLegendKey val="0"/>
          <c:showVal val="0"/>
          <c:showCatName val="0"/>
          <c:showSerName val="0"/>
          <c:showPercent val="0"/>
          <c:showBubbleSize val="0"/>
        </c:dLbls>
        <c:axId val="460514984"/>
        <c:axId val="460514200"/>
      </c:scatterChart>
      <c:valAx>
        <c:axId val="460514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4200"/>
        <c:crosses val="autoZero"/>
        <c:crossBetween val="midCat"/>
      </c:valAx>
      <c:valAx>
        <c:axId val="4605142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4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numCache>
            </c:numRef>
          </c:yVal>
          <c:smooth val="1"/>
        </c:ser>
        <c:dLbls>
          <c:showLegendKey val="0"/>
          <c:showVal val="0"/>
          <c:showCatName val="0"/>
          <c:showSerName val="0"/>
          <c:showPercent val="0"/>
          <c:showBubbleSize val="0"/>
        </c:dLbls>
        <c:axId val="460512632"/>
        <c:axId val="460513808"/>
      </c:scatterChart>
      <c:valAx>
        <c:axId val="460512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3808"/>
        <c:crosses val="autoZero"/>
        <c:crossBetween val="midCat"/>
      </c:valAx>
      <c:valAx>
        <c:axId val="4605138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2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numCache>
            </c:numRef>
          </c:yVal>
          <c:smooth val="1"/>
        </c:ser>
        <c:dLbls>
          <c:showLegendKey val="0"/>
          <c:showVal val="0"/>
          <c:showCatName val="0"/>
          <c:showSerName val="0"/>
          <c:showPercent val="0"/>
          <c:showBubbleSize val="0"/>
        </c:dLbls>
        <c:axId val="460515376"/>
        <c:axId val="460516160"/>
      </c:scatterChart>
      <c:valAx>
        <c:axId val="460515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6160"/>
        <c:crosses val="autoZero"/>
        <c:crossBetween val="midCat"/>
      </c:valAx>
      <c:valAx>
        <c:axId val="4605161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53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numCache>
            </c:numRef>
          </c:yVal>
          <c:smooth val="1"/>
        </c:ser>
        <c:dLbls>
          <c:showLegendKey val="0"/>
          <c:showVal val="0"/>
          <c:showCatName val="0"/>
          <c:showSerName val="0"/>
          <c:showPercent val="0"/>
          <c:showBubbleSize val="0"/>
        </c:dLbls>
        <c:axId val="460516944"/>
        <c:axId val="460517336"/>
      </c:scatterChart>
      <c:valAx>
        <c:axId val="460516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7336"/>
        <c:crosses val="autoZero"/>
        <c:crossBetween val="midCat"/>
      </c:valAx>
      <c:valAx>
        <c:axId val="4605173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6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369824"/>
        <c:axId val="462369040"/>
      </c:lineChart>
      <c:dateAx>
        <c:axId val="462369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369040"/>
        <c:crosses val="autoZero"/>
        <c:auto val="1"/>
        <c:lblOffset val="100"/>
        <c:baseTimeUnit val="days"/>
      </c:dateAx>
      <c:valAx>
        <c:axId val="4623690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369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366296"/>
        <c:axId val="462371000"/>
      </c:lineChart>
      <c:dateAx>
        <c:axId val="4623662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71000"/>
        <c:crosses val="autoZero"/>
        <c:auto val="1"/>
        <c:lblOffset val="100"/>
        <c:baseTimeUnit val="days"/>
      </c:dateAx>
      <c:valAx>
        <c:axId val="4623710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66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0511848"/>
        <c:axId val="460513416"/>
      </c:lineChart>
      <c:dateAx>
        <c:axId val="46051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13416"/>
        <c:crosses val="autoZero"/>
        <c:auto val="1"/>
        <c:lblOffset val="100"/>
        <c:baseTimeUnit val="days"/>
      </c:dateAx>
      <c:valAx>
        <c:axId val="460513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1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0512240"/>
        <c:axId val="463042768"/>
      </c:lineChart>
      <c:dateAx>
        <c:axId val="46051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42768"/>
        <c:crosses val="autoZero"/>
        <c:auto val="1"/>
        <c:lblOffset val="100"/>
        <c:baseTimeUnit val="days"/>
      </c:dateAx>
      <c:valAx>
        <c:axId val="46304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1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3036496"/>
        <c:axId val="463039632"/>
      </c:lineChart>
      <c:dateAx>
        <c:axId val="46303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39632"/>
        <c:crosses val="autoZero"/>
        <c:auto val="1"/>
        <c:lblOffset val="100"/>
        <c:baseTimeUnit val="days"/>
      </c:dateAx>
      <c:valAx>
        <c:axId val="4630396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36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3040808"/>
        <c:axId val="463036888"/>
      </c:lineChart>
      <c:dateAx>
        <c:axId val="46304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36888"/>
        <c:crosses val="autoZero"/>
        <c:auto val="1"/>
        <c:lblOffset val="100"/>
        <c:baseTimeUnit val="days"/>
      </c:dateAx>
      <c:valAx>
        <c:axId val="46303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40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3041200"/>
        <c:axId val="463041592"/>
      </c:lineChart>
      <c:dateAx>
        <c:axId val="46304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41592"/>
        <c:crosses val="autoZero"/>
        <c:auto val="1"/>
        <c:lblOffset val="100"/>
        <c:baseTimeUnit val="days"/>
      </c:dateAx>
      <c:valAx>
        <c:axId val="4630415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4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3042376"/>
        <c:axId val="463038064"/>
      </c:lineChart>
      <c:dateAx>
        <c:axId val="46304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38064"/>
        <c:crosses val="autoZero"/>
        <c:auto val="1"/>
        <c:lblOffset val="100"/>
        <c:baseTimeUnit val="days"/>
      </c:dateAx>
      <c:valAx>
        <c:axId val="46303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4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5295160"/>
        <c:axId val="465293592"/>
      </c:lineChart>
      <c:dateAx>
        <c:axId val="46529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3592"/>
        <c:crosses val="autoZero"/>
        <c:auto val="1"/>
        <c:lblOffset val="100"/>
        <c:baseTimeUnit val="days"/>
      </c:dateAx>
      <c:valAx>
        <c:axId val="46529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5289672"/>
        <c:axId val="465293984"/>
      </c:lineChart>
      <c:dateAx>
        <c:axId val="46528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3984"/>
        <c:crosses val="autoZero"/>
        <c:auto val="1"/>
        <c:lblOffset val="100"/>
        <c:baseTimeUnit val="days"/>
      </c:dateAx>
      <c:valAx>
        <c:axId val="46529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8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5290456"/>
        <c:axId val="465294768"/>
      </c:lineChart>
      <c:dateAx>
        <c:axId val="46529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4768"/>
        <c:crosses val="autoZero"/>
        <c:auto val="1"/>
        <c:lblOffset val="100"/>
        <c:baseTimeUnit val="days"/>
      </c:dateAx>
      <c:valAx>
        <c:axId val="465294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0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5293200"/>
        <c:axId val="465295552"/>
      </c:lineChart>
      <c:dateAx>
        <c:axId val="46529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5552"/>
        <c:crosses val="autoZero"/>
        <c:auto val="1"/>
        <c:lblOffset val="100"/>
        <c:baseTimeUnit val="days"/>
      </c:dateAx>
      <c:valAx>
        <c:axId val="46529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5291240"/>
        <c:axId val="465296728"/>
      </c:lineChart>
      <c:dateAx>
        <c:axId val="46529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6728"/>
        <c:crosses val="autoZero"/>
        <c:auto val="1"/>
        <c:lblOffset val="100"/>
        <c:baseTimeUnit val="days"/>
      </c:dateAx>
      <c:valAx>
        <c:axId val="465296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1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5289280"/>
        <c:axId val="465294376"/>
      </c:lineChart>
      <c:dateAx>
        <c:axId val="46528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94376"/>
        <c:crosses val="autoZero"/>
        <c:auto val="1"/>
        <c:lblOffset val="100"/>
        <c:baseTimeUnit val="days"/>
      </c:dateAx>
      <c:valAx>
        <c:axId val="46529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8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numCache>
            </c:numRef>
          </c:val>
          <c:smooth val="0"/>
        </c:ser>
        <c:dLbls>
          <c:showLegendKey val="0"/>
          <c:showVal val="0"/>
          <c:showCatName val="0"/>
          <c:showSerName val="0"/>
          <c:showPercent val="0"/>
          <c:showBubbleSize val="0"/>
        </c:dLbls>
        <c:marker val="1"/>
        <c:smooth val="0"/>
        <c:axId val="468183816"/>
        <c:axId val="468188520"/>
      </c:lineChart>
      <c:dateAx>
        <c:axId val="468183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8520"/>
        <c:crosses val="autoZero"/>
        <c:auto val="1"/>
        <c:lblOffset val="100"/>
        <c:baseTimeUnit val="days"/>
      </c:dateAx>
      <c:valAx>
        <c:axId val="4681885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3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numCache>
            </c:numRef>
          </c:val>
          <c:smooth val="0"/>
        </c:ser>
        <c:dLbls>
          <c:showLegendKey val="0"/>
          <c:showVal val="0"/>
          <c:showCatName val="0"/>
          <c:showSerName val="0"/>
          <c:showPercent val="0"/>
          <c:showBubbleSize val="0"/>
        </c:dLbls>
        <c:marker val="1"/>
        <c:smooth val="0"/>
        <c:axId val="468183424"/>
        <c:axId val="468184208"/>
      </c:lineChart>
      <c:dateAx>
        <c:axId val="468183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4208"/>
        <c:crosses val="autoZero"/>
        <c:auto val="1"/>
        <c:lblOffset val="100"/>
        <c:baseTimeUnit val="days"/>
      </c:dateAx>
      <c:valAx>
        <c:axId val="46818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3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181464"/>
        <c:axId val="468184600"/>
      </c:lineChart>
      <c:dateAx>
        <c:axId val="46818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4600"/>
        <c:crosses val="autoZero"/>
        <c:auto val="1"/>
        <c:lblOffset val="100"/>
        <c:baseTimeUnit val="days"/>
      </c:dateAx>
      <c:valAx>
        <c:axId val="468184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182640"/>
        <c:axId val="468181072"/>
      </c:lineChart>
      <c:dateAx>
        <c:axId val="46818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072"/>
        <c:crosses val="autoZero"/>
        <c:auto val="1"/>
        <c:lblOffset val="100"/>
        <c:baseTimeUnit val="days"/>
      </c:dateAx>
      <c:valAx>
        <c:axId val="46818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8185384"/>
        <c:axId val="468185776"/>
      </c:lineChart>
      <c:dateAx>
        <c:axId val="468185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5776"/>
        <c:crosses val="autoZero"/>
        <c:auto val="1"/>
        <c:lblOffset val="100"/>
        <c:baseTimeUnit val="days"/>
      </c:dateAx>
      <c:valAx>
        <c:axId val="4681857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8186168"/>
        <c:axId val="468186560"/>
      </c:lineChart>
      <c:dateAx>
        <c:axId val="468186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6560"/>
        <c:crosses val="autoZero"/>
        <c:auto val="1"/>
        <c:lblOffset val="100"/>
        <c:baseTimeUnit val="days"/>
      </c:dateAx>
      <c:valAx>
        <c:axId val="46818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79144992"/>
        <c:axId val="479141464"/>
      </c:lineChart>
      <c:dateAx>
        <c:axId val="479144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1464"/>
        <c:crosses val="autoZero"/>
        <c:auto val="1"/>
        <c:lblOffset val="100"/>
        <c:baseTimeUnit val="days"/>
      </c:dateAx>
      <c:valAx>
        <c:axId val="4791414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4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79147736"/>
        <c:axId val="479148520"/>
      </c:lineChart>
      <c:dateAx>
        <c:axId val="479147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8520"/>
        <c:crosses val="autoZero"/>
        <c:auto val="1"/>
        <c:lblOffset val="100"/>
        <c:baseTimeUnit val="days"/>
      </c:dateAx>
      <c:valAx>
        <c:axId val="47914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77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141072"/>
        <c:axId val="479141856"/>
      </c:lineChart>
      <c:dateAx>
        <c:axId val="47914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1856"/>
        <c:crosses val="autoZero"/>
        <c:auto val="1"/>
        <c:lblOffset val="100"/>
        <c:baseTimeUnit val="days"/>
      </c:dateAx>
      <c:valAx>
        <c:axId val="47914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142248"/>
        <c:axId val="479142640"/>
      </c:lineChart>
      <c:dateAx>
        <c:axId val="47914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2640"/>
        <c:crosses val="autoZero"/>
        <c:auto val="1"/>
        <c:lblOffset val="100"/>
        <c:baseTimeUnit val="days"/>
      </c:dateAx>
      <c:valAx>
        <c:axId val="47914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144600"/>
        <c:axId val="479144208"/>
      </c:lineChart>
      <c:dateAx>
        <c:axId val="47914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4208"/>
        <c:crosses val="autoZero"/>
        <c:auto val="1"/>
        <c:lblOffset val="100"/>
        <c:baseTimeUnit val="days"/>
      </c:dateAx>
      <c:valAx>
        <c:axId val="47914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145776"/>
        <c:axId val="479146560"/>
      </c:lineChart>
      <c:dateAx>
        <c:axId val="47914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6560"/>
        <c:crosses val="autoZero"/>
        <c:auto val="1"/>
        <c:lblOffset val="100"/>
        <c:baseTimeUnit val="days"/>
      </c:dateAx>
      <c:valAx>
        <c:axId val="47914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14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69372360"/>
        <c:axId val="469371576"/>
      </c:lineChart>
      <c:dateAx>
        <c:axId val="469372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1576"/>
        <c:crosses val="autoZero"/>
        <c:auto val="1"/>
        <c:lblOffset val="100"/>
        <c:baseTimeUnit val="days"/>
      </c:dateAx>
      <c:valAx>
        <c:axId val="469371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2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69365304"/>
        <c:axId val="469367656"/>
      </c:lineChart>
      <c:dateAx>
        <c:axId val="46936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7656"/>
        <c:crosses val="autoZero"/>
        <c:auto val="1"/>
        <c:lblOffset val="100"/>
        <c:baseTimeUnit val="days"/>
      </c:dateAx>
      <c:valAx>
        <c:axId val="46936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69368048"/>
        <c:axId val="469371968"/>
      </c:lineChart>
      <c:dateAx>
        <c:axId val="46936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1968"/>
        <c:crosses val="autoZero"/>
        <c:auto val="1"/>
        <c:lblOffset val="100"/>
        <c:baseTimeUnit val="days"/>
      </c:dateAx>
      <c:valAx>
        <c:axId val="4693719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69371184"/>
        <c:axId val="469366480"/>
      </c:lineChart>
      <c:dateAx>
        <c:axId val="469371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6480"/>
        <c:crosses val="autoZero"/>
        <c:auto val="1"/>
        <c:lblOffset val="100"/>
        <c:baseTimeUnit val="days"/>
      </c:dateAx>
      <c:valAx>
        <c:axId val="46936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69369224"/>
        <c:axId val="469369616"/>
      </c:lineChart>
      <c:dateAx>
        <c:axId val="469369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9616"/>
        <c:crosses val="autoZero"/>
        <c:auto val="1"/>
        <c:lblOffset val="100"/>
        <c:baseTimeUnit val="days"/>
      </c:dateAx>
      <c:valAx>
        <c:axId val="4693696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69370400"/>
        <c:axId val="469366088"/>
      </c:lineChart>
      <c:dateAx>
        <c:axId val="46937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6088"/>
        <c:crosses val="autoZero"/>
        <c:auto val="1"/>
        <c:lblOffset val="100"/>
        <c:baseTimeUnit val="days"/>
      </c:dateAx>
      <c:valAx>
        <c:axId val="46936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549680"/>
        <c:axId val="486544584"/>
      </c:lineChart>
      <c:dateAx>
        <c:axId val="4865496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4584"/>
        <c:crosses val="autoZero"/>
        <c:auto val="1"/>
        <c:lblOffset val="100"/>
        <c:baseTimeUnit val="days"/>
      </c:dateAx>
      <c:valAx>
        <c:axId val="4865445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9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544192"/>
        <c:axId val="486546544"/>
      </c:lineChart>
      <c:dateAx>
        <c:axId val="486544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6544"/>
        <c:crosses val="autoZero"/>
        <c:auto val="1"/>
        <c:lblOffset val="100"/>
        <c:baseTimeUnit val="days"/>
      </c:dateAx>
      <c:valAx>
        <c:axId val="48654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547328"/>
        <c:axId val="486543408"/>
      </c:lineChart>
      <c:dateAx>
        <c:axId val="486547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3408"/>
        <c:crosses val="autoZero"/>
        <c:auto val="1"/>
        <c:lblOffset val="100"/>
        <c:baseTimeUnit val="days"/>
      </c:dateAx>
      <c:valAx>
        <c:axId val="48654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numCache>
            </c:numRef>
          </c:val>
          <c:smooth val="0"/>
        </c:ser>
        <c:dLbls>
          <c:showLegendKey val="0"/>
          <c:showVal val="0"/>
          <c:showCatName val="0"/>
          <c:showSerName val="0"/>
          <c:showPercent val="0"/>
          <c:showBubbleSize val="0"/>
        </c:dLbls>
        <c:marker val="1"/>
        <c:smooth val="0"/>
        <c:axId val="486545368"/>
        <c:axId val="486546152"/>
      </c:lineChart>
      <c:dateAx>
        <c:axId val="48654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6152"/>
        <c:crosses val="autoZero"/>
        <c:auto val="1"/>
        <c:lblOffset val="100"/>
        <c:baseTimeUnit val="days"/>
      </c:dateAx>
      <c:valAx>
        <c:axId val="48654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numCache>
            </c:numRef>
          </c:val>
          <c:smooth val="0"/>
        </c:ser>
        <c:dLbls>
          <c:showLegendKey val="0"/>
          <c:showVal val="0"/>
          <c:showCatName val="0"/>
          <c:showSerName val="0"/>
          <c:showPercent val="0"/>
          <c:showBubbleSize val="0"/>
        </c:dLbls>
        <c:marker val="1"/>
        <c:smooth val="0"/>
        <c:axId val="486550464"/>
        <c:axId val="486550856"/>
      </c:lineChart>
      <c:dateAx>
        <c:axId val="48655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50856"/>
        <c:crosses val="autoZero"/>
        <c:auto val="1"/>
        <c:lblOffset val="100"/>
        <c:baseTimeUnit val="days"/>
      </c:dateAx>
      <c:valAx>
        <c:axId val="48655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50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6796392"/>
        <c:axId val="486790512"/>
      </c:lineChart>
      <c:dateAx>
        <c:axId val="48679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0512"/>
        <c:crosses val="autoZero"/>
        <c:auto val="1"/>
        <c:lblOffset val="100"/>
        <c:baseTimeUnit val="days"/>
      </c:dateAx>
      <c:valAx>
        <c:axId val="48679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6791296"/>
        <c:axId val="486797176"/>
      </c:lineChart>
      <c:dateAx>
        <c:axId val="48679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7176"/>
        <c:crosses val="autoZero"/>
        <c:auto val="1"/>
        <c:lblOffset val="100"/>
        <c:baseTimeUnit val="days"/>
      </c:dateAx>
      <c:valAx>
        <c:axId val="48679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486794040"/>
        <c:axId val="486797960"/>
      </c:lineChart>
      <c:dateAx>
        <c:axId val="48679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7960"/>
        <c:crosses val="autoZero"/>
        <c:auto val="1"/>
        <c:lblOffset val="100"/>
        <c:baseTimeUnit val="days"/>
      </c:dateAx>
      <c:valAx>
        <c:axId val="4867979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4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486792472"/>
        <c:axId val="486792080"/>
      </c:lineChart>
      <c:dateAx>
        <c:axId val="48679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2080"/>
        <c:crosses val="autoZero"/>
        <c:auto val="1"/>
        <c:lblOffset val="100"/>
        <c:baseTimeUnit val="days"/>
      </c:dateAx>
      <c:valAx>
        <c:axId val="48679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PDCO!$E$31:$E$87</c:f>
              <c:numCache>
                <c:formatCode>0.00</c:formatCode>
                <c:ptCount val="57"/>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PDCO!$D$31:$D$87</c:f>
              <c:numCache>
                <c:formatCode>0.00</c:formatCode>
                <c:ptCount val="57"/>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numCache>
            </c:numRef>
          </c:yVal>
          <c:smooth val="0"/>
        </c:ser>
        <c:dLbls>
          <c:showLegendKey val="0"/>
          <c:showVal val="0"/>
          <c:showCatName val="0"/>
          <c:showSerName val="0"/>
          <c:showPercent val="0"/>
          <c:showBubbleSize val="0"/>
        </c:dLbls>
        <c:axId val="486796000"/>
        <c:axId val="498372376"/>
      </c:scatterChart>
      <c:valAx>
        <c:axId val="4867960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72376"/>
        <c:crosses val="autoZero"/>
        <c:crossBetween val="midCat"/>
      </c:valAx>
      <c:valAx>
        <c:axId val="4983723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960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PDCO!$F$31:$F$87</c:f>
              <c:numCache>
                <c:formatCode>0.00</c:formatCode>
                <c:ptCount val="57"/>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numCache>
            </c:numRef>
          </c:yVal>
          <c:smooth val="0"/>
        </c:ser>
        <c:dLbls>
          <c:showLegendKey val="0"/>
          <c:showVal val="0"/>
          <c:showCatName val="0"/>
          <c:showSerName val="0"/>
          <c:showPercent val="0"/>
          <c:showBubbleSize val="0"/>
        </c:dLbls>
        <c:axId val="498374728"/>
        <c:axId val="498375120"/>
      </c:scatterChart>
      <c:valAx>
        <c:axId val="498374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75120"/>
        <c:crosses val="autoZero"/>
        <c:crossBetween val="midCat"/>
      </c:valAx>
      <c:valAx>
        <c:axId val="49837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747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373944"/>
        <c:axId val="498367672"/>
      </c:lineChart>
      <c:catAx>
        <c:axId val="498373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67672"/>
        <c:crosses val="autoZero"/>
        <c:auto val="1"/>
        <c:lblAlgn val="ctr"/>
        <c:lblOffset val="100"/>
        <c:noMultiLvlLbl val="0"/>
      </c:catAx>
      <c:valAx>
        <c:axId val="4983676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73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8370808"/>
        <c:axId val="498364928"/>
      </c:lineChart>
      <c:dateAx>
        <c:axId val="498370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64928"/>
        <c:crosses val="autoZero"/>
        <c:auto val="1"/>
        <c:lblOffset val="100"/>
        <c:baseTimeUnit val="days"/>
      </c:dateAx>
      <c:valAx>
        <c:axId val="4983649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70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8376688"/>
        <c:axId val="498366104"/>
      </c:lineChart>
      <c:dateAx>
        <c:axId val="498376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66104"/>
        <c:crosses val="autoZero"/>
        <c:auto val="1"/>
        <c:lblOffset val="100"/>
        <c:baseTimeUnit val="days"/>
      </c:dateAx>
      <c:valAx>
        <c:axId val="4983661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76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369240"/>
        <c:axId val="498378256"/>
      </c:lineChart>
      <c:dateAx>
        <c:axId val="498369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78256"/>
        <c:crosses val="autoZero"/>
        <c:auto val="1"/>
        <c:lblOffset val="100"/>
        <c:baseTimeUnit val="days"/>
      </c:dateAx>
      <c:valAx>
        <c:axId val="4983782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69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52047648"/>
        <c:axId val="552050000"/>
      </c:lineChart>
      <c:dateAx>
        <c:axId val="55204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0000"/>
        <c:crosses val="autoZero"/>
        <c:auto val="1"/>
        <c:lblOffset val="100"/>
        <c:baseTimeUnit val="days"/>
      </c:dateAx>
      <c:valAx>
        <c:axId val="5520500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47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52054312"/>
        <c:axId val="552054704"/>
      </c:lineChart>
      <c:dateAx>
        <c:axId val="55205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4704"/>
        <c:crosses val="autoZero"/>
        <c:auto val="1"/>
        <c:lblOffset val="100"/>
        <c:baseTimeUnit val="days"/>
      </c:dateAx>
      <c:valAx>
        <c:axId val="552054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4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2042552"/>
        <c:axId val="552048824"/>
      </c:lineChart>
      <c:dateAx>
        <c:axId val="5520425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48824"/>
        <c:crosses val="autoZero"/>
        <c:auto val="1"/>
        <c:lblOffset val="100"/>
        <c:baseTimeUnit val="days"/>
      </c:dateAx>
      <c:valAx>
        <c:axId val="55204882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42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2048432"/>
        <c:axId val="552044120"/>
      </c:lineChart>
      <c:catAx>
        <c:axId val="552048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44120"/>
        <c:crosses val="autoZero"/>
        <c:auto val="1"/>
        <c:lblAlgn val="ctr"/>
        <c:lblOffset val="100"/>
        <c:noMultiLvlLbl val="0"/>
      </c:catAx>
      <c:valAx>
        <c:axId val="5520441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48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2046472"/>
        <c:axId val="552052352"/>
      </c:lineChart>
      <c:catAx>
        <c:axId val="552046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52352"/>
        <c:crosses val="autoZero"/>
        <c:auto val="1"/>
        <c:lblAlgn val="ctr"/>
        <c:lblOffset val="100"/>
        <c:noMultiLvlLbl val="0"/>
      </c:catAx>
      <c:valAx>
        <c:axId val="5520523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046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2044904"/>
        <c:axId val="552046864"/>
      </c:lineChart>
      <c:dateAx>
        <c:axId val="55204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46864"/>
        <c:crosses val="autoZero"/>
        <c:auto val="1"/>
        <c:lblOffset val="100"/>
        <c:baseTimeUnit val="days"/>
      </c:dateAx>
      <c:valAx>
        <c:axId val="55204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4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2048040"/>
        <c:axId val="552056272"/>
      </c:lineChart>
      <c:dateAx>
        <c:axId val="55204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6272"/>
        <c:crosses val="autoZero"/>
        <c:auto val="1"/>
        <c:lblOffset val="100"/>
        <c:baseTimeUnit val="days"/>
      </c:dateAx>
      <c:valAx>
        <c:axId val="55205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4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2055096"/>
        <c:axId val="552057056"/>
      </c:lineChart>
      <c:dateAx>
        <c:axId val="55205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7056"/>
        <c:crosses val="autoZero"/>
        <c:auto val="1"/>
        <c:lblOffset val="100"/>
        <c:baseTimeUnit val="days"/>
      </c:dateAx>
      <c:valAx>
        <c:axId val="55205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5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2057840"/>
        <c:axId val="552058232"/>
      </c:lineChart>
      <c:dateAx>
        <c:axId val="55205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8232"/>
        <c:crosses val="autoZero"/>
        <c:auto val="1"/>
        <c:lblOffset val="100"/>
        <c:baseTimeUnit val="days"/>
      </c:dateAx>
      <c:valAx>
        <c:axId val="552058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57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422624"/>
        <c:axId val="566421056"/>
      </c:lineChart>
      <c:dateAx>
        <c:axId val="566422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21056"/>
        <c:crosses val="autoZero"/>
        <c:auto val="1"/>
        <c:lblOffset val="100"/>
        <c:baseTimeUnit val="days"/>
      </c:dateAx>
      <c:valAx>
        <c:axId val="5664210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22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423408"/>
        <c:axId val="566416744"/>
      </c:lineChart>
      <c:dateAx>
        <c:axId val="566423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16744"/>
        <c:crosses val="autoZero"/>
        <c:auto val="1"/>
        <c:lblOffset val="100"/>
        <c:baseTimeUnit val="days"/>
      </c:dateAx>
      <c:valAx>
        <c:axId val="5664167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23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421448"/>
        <c:axId val="566417136"/>
      </c:lineChart>
      <c:dateAx>
        <c:axId val="56642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17136"/>
        <c:crosses val="autoZero"/>
        <c:auto val="1"/>
        <c:lblOffset val="100"/>
        <c:baseTimeUnit val="days"/>
      </c:dateAx>
      <c:valAx>
        <c:axId val="5664171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2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421840"/>
        <c:axId val="566424976"/>
      </c:lineChart>
      <c:dateAx>
        <c:axId val="56642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24976"/>
        <c:crosses val="autoZero"/>
        <c:auto val="1"/>
        <c:lblOffset val="100"/>
        <c:baseTimeUnit val="days"/>
      </c:dateAx>
      <c:valAx>
        <c:axId val="56642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2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417528"/>
        <c:axId val="566417920"/>
      </c:lineChart>
      <c:catAx>
        <c:axId val="566417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17920"/>
        <c:crosses val="autoZero"/>
        <c:auto val="1"/>
        <c:lblAlgn val="ctr"/>
        <c:lblOffset val="100"/>
        <c:noMultiLvlLbl val="0"/>
      </c:catAx>
      <c:valAx>
        <c:axId val="5664179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17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429288"/>
        <c:axId val="566431248"/>
      </c:lineChart>
      <c:dateAx>
        <c:axId val="5664292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31248"/>
        <c:crosses val="autoZero"/>
        <c:auto val="1"/>
        <c:lblOffset val="100"/>
        <c:baseTimeUnit val="days"/>
      </c:dateAx>
      <c:valAx>
        <c:axId val="5664312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29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6" dataDxfId="565">
  <autoFilter ref="O15:W26"/>
  <tableColumns count="9">
    <tableColumn id="1" name="Date" dataDxfId="564"/>
    <tableColumn id="2" name="Quarter" dataDxfId="563"/>
    <tableColumn id="3" name="Time" dataDxfId="562"/>
    <tableColumn id="4" name="EPS estimate" dataDxfId="561"/>
    <tableColumn id="5" name="EPS Actual" dataDxfId="560"/>
    <tableColumn id="6" name="Sales Estiamte (B)" dataDxfId="559"/>
    <tableColumn id="7" name="Sales Actual (B)" dataDxfId="558"/>
    <tableColumn id="8" name="Guidance" dataDxfId="557"/>
    <tableColumn id="9" name="Reaction" dataDxfId="5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Q12" sqref="Q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14.39</v>
      </c>
      <c r="G2" s="2">
        <v>10.318908888888881</v>
      </c>
      <c r="H2">
        <v>4500</v>
      </c>
      <c r="I2" s="2">
        <v>64755</v>
      </c>
      <c r="J2" s="2">
        <v>46435.089999999967</v>
      </c>
      <c r="K2" s="2">
        <v>18319.910000000033</v>
      </c>
      <c r="L2" s="132">
        <v>0.39452728529222297</v>
      </c>
      <c r="M2" s="2">
        <v>32935.481000001659</v>
      </c>
      <c r="N2">
        <v>3200</v>
      </c>
      <c r="O2" t="s">
        <v>1402</v>
      </c>
      <c r="P2" s="132">
        <v>1.3898540653231411E-2</v>
      </c>
      <c r="Q2" s="132">
        <v>-1.5100000000000001E-2</v>
      </c>
      <c r="R2" s="2">
        <v>22.841269841269842</v>
      </c>
      <c r="S2" s="29">
        <v>43471</v>
      </c>
      <c r="W2" s="655"/>
      <c r="X2" s="888"/>
      <c r="Y2" s="888"/>
    </row>
    <row r="3" spans="1:33" ht="21.95" customHeight="1" x14ac:dyDescent="0.25">
      <c r="A3" s="50"/>
      <c r="B3" s="50"/>
      <c r="C3" s="51"/>
      <c r="D3"/>
      <c r="E3" s="22" t="s">
        <v>916</v>
      </c>
      <c r="F3" s="2">
        <v>30.83</v>
      </c>
      <c r="G3" s="2">
        <v>50.027814285714285</v>
      </c>
      <c r="H3">
        <v>700</v>
      </c>
      <c r="I3" s="2">
        <v>21581</v>
      </c>
      <c r="J3" s="2">
        <v>35019.47</v>
      </c>
      <c r="K3" s="2">
        <v>-13438.470000000001</v>
      </c>
      <c r="L3" s="132">
        <v>-0.38374281506830349</v>
      </c>
      <c r="M3" s="2">
        <v>-13438.470000000001</v>
      </c>
      <c r="N3">
        <v>600</v>
      </c>
      <c r="O3" t="s">
        <v>1402</v>
      </c>
      <c r="P3" s="132">
        <v>8.1089847551086613E-2</v>
      </c>
      <c r="Q3" s="132">
        <v>-2.0799999999999999E-2</v>
      </c>
      <c r="R3" s="2">
        <v>10.971530249110319</v>
      </c>
      <c r="S3" s="29">
        <v>43471</v>
      </c>
      <c r="W3" s="655"/>
      <c r="X3" s="888"/>
      <c r="Y3" s="888"/>
    </row>
    <row r="4" spans="1:33" ht="21.95" customHeight="1" x14ac:dyDescent="0.25">
      <c r="A4" s="50"/>
      <c r="B4" s="50"/>
      <c r="C4" s="51"/>
      <c r="D4"/>
      <c r="E4" s="22" t="s">
        <v>321</v>
      </c>
      <c r="F4" s="2">
        <v>8.89</v>
      </c>
      <c r="G4" s="2">
        <v>12.899045000000006</v>
      </c>
      <c r="H4">
        <v>2000</v>
      </c>
      <c r="I4" s="2">
        <v>17780</v>
      </c>
      <c r="J4" s="2">
        <v>25798.090000000011</v>
      </c>
      <c r="K4" s="2">
        <v>-8018.0900000000111</v>
      </c>
      <c r="L4" s="132">
        <v>-0.31080169113294853</v>
      </c>
      <c r="M4" s="2">
        <v>-7733.1200000000063</v>
      </c>
      <c r="N4" s="29">
        <v>43658</v>
      </c>
      <c r="O4" t="s">
        <v>1403</v>
      </c>
      <c r="P4" s="132">
        <v>0</v>
      </c>
      <c r="Q4" s="132">
        <v>0</v>
      </c>
      <c r="R4" s="2">
        <v>3.6285714285714286</v>
      </c>
      <c r="S4" s="29">
        <v>43345</v>
      </c>
    </row>
    <row r="5" spans="1:33" ht="21.95" customHeight="1" x14ac:dyDescent="0.25">
      <c r="A5" s="50"/>
      <c r="B5" s="50"/>
      <c r="C5" s="51"/>
      <c r="D5"/>
      <c r="E5" s="22" t="s">
        <v>1236</v>
      </c>
      <c r="F5" s="2">
        <v>34.74</v>
      </c>
      <c r="G5" s="2">
        <v>42.137280000000011</v>
      </c>
      <c r="H5">
        <v>500</v>
      </c>
      <c r="I5" s="2">
        <v>17370</v>
      </c>
      <c r="J5" s="2">
        <v>21068.640000000007</v>
      </c>
      <c r="K5" s="2">
        <v>-3698.6400000000067</v>
      </c>
      <c r="L5" s="132">
        <v>-0.17555191032738723</v>
      </c>
      <c r="M5" s="2">
        <v>-3698.6400000000067</v>
      </c>
      <c r="N5">
        <v>300</v>
      </c>
      <c r="O5" t="s">
        <v>1401</v>
      </c>
      <c r="P5" s="132">
        <v>5.2389176741508343E-2</v>
      </c>
      <c r="Q5" s="132">
        <v>-2.98E-2</v>
      </c>
      <c r="R5" s="2">
        <v>7.5521739130434788</v>
      </c>
      <c r="S5" s="29">
        <v>43423</v>
      </c>
      <c r="W5" s="655"/>
      <c r="X5" s="888"/>
      <c r="Y5" s="888"/>
    </row>
    <row r="6" spans="1:33" ht="21.95" customHeight="1" x14ac:dyDescent="0.25">
      <c r="A6" s="50"/>
      <c r="B6" s="50"/>
      <c r="C6" s="51"/>
      <c r="D6"/>
      <c r="E6" s="22" t="s">
        <v>221</v>
      </c>
      <c r="F6" s="2">
        <v>24.14</v>
      </c>
      <c r="G6" s="2">
        <v>13.538866666666582</v>
      </c>
      <c r="H6">
        <v>600</v>
      </c>
      <c r="I6" s="2">
        <v>14484</v>
      </c>
      <c r="J6" s="2">
        <v>8123.3199999999488</v>
      </c>
      <c r="K6" s="2">
        <v>6360.6800000000512</v>
      </c>
      <c r="L6" s="132">
        <v>0.78301482645028031</v>
      </c>
      <c r="M6" s="2">
        <v>7812.9400000000496</v>
      </c>
      <c r="N6">
        <v>500</v>
      </c>
      <c r="O6" t="s">
        <v>1390</v>
      </c>
      <c r="P6" s="132">
        <v>4.1425020712510356E-3</v>
      </c>
      <c r="Q6" s="132">
        <v>-4.1399999999999999E-2</v>
      </c>
      <c r="R6" s="2">
        <v>13.794285714285715</v>
      </c>
      <c r="S6" s="29">
        <v>43421</v>
      </c>
      <c r="V6" s="2"/>
      <c r="W6" s="655"/>
      <c r="X6" s="888"/>
      <c r="Y6" s="888"/>
    </row>
    <row r="7" spans="1:33" ht="21.95" customHeight="1" x14ac:dyDescent="0.25">
      <c r="A7" s="50"/>
      <c r="B7" s="51"/>
      <c r="C7" s="51"/>
      <c r="D7"/>
      <c r="E7" s="22" t="s">
        <v>1393</v>
      </c>
      <c r="F7" s="2">
        <v>27.36</v>
      </c>
      <c r="G7" s="2">
        <v>28.675000000000001</v>
      </c>
      <c r="H7">
        <v>400</v>
      </c>
      <c r="I7" s="2">
        <v>10944</v>
      </c>
      <c r="J7" s="2">
        <v>11470</v>
      </c>
      <c r="K7" s="2">
        <v>-526</v>
      </c>
      <c r="L7" s="132">
        <v>-4.5858761987794289E-2</v>
      </c>
      <c r="M7" s="2">
        <v>-526</v>
      </c>
      <c r="N7">
        <v>200</v>
      </c>
      <c r="P7" s="132">
        <v>3.2163742690058478E-2</v>
      </c>
      <c r="Q7" s="132">
        <v>1.2699999999999999E-2</v>
      </c>
      <c r="R7" s="2">
        <v>6.2181818181818178</v>
      </c>
      <c r="T7" s="48"/>
    </row>
    <row r="8" spans="1:33" ht="21.95" customHeight="1" x14ac:dyDescent="0.25">
      <c r="A8" s="50"/>
      <c r="B8" s="51"/>
      <c r="C8" s="51"/>
      <c r="D8"/>
      <c r="E8" s="22" t="s">
        <v>269</v>
      </c>
      <c r="F8" s="2">
        <v>53.7</v>
      </c>
      <c r="G8" s="2">
        <v>49.599299999999999</v>
      </c>
      <c r="H8">
        <v>200</v>
      </c>
      <c r="I8" s="2">
        <v>10740</v>
      </c>
      <c r="J8" s="2">
        <v>9919.86</v>
      </c>
      <c r="K8" s="2">
        <v>820.13999999999942</v>
      </c>
      <c r="L8" s="132">
        <v>8.2676570032238425E-2</v>
      </c>
      <c r="M8" s="2">
        <v>1017.3499999999949</v>
      </c>
      <c r="N8">
        <v>200</v>
      </c>
      <c r="O8" t="s">
        <v>1389</v>
      </c>
      <c r="P8" s="132">
        <v>3.7243947858472994E-2</v>
      </c>
      <c r="Q8" s="132">
        <v>-2.4299999999999999E-2</v>
      </c>
      <c r="R8" s="2">
        <v>7.9203539823008855</v>
      </c>
      <c r="S8" s="29">
        <v>43324</v>
      </c>
      <c r="T8" s="48"/>
    </row>
    <row r="9" spans="1:33" ht="21.95" customHeight="1" x14ac:dyDescent="0.25">
      <c r="A9" s="150"/>
      <c r="B9" s="50"/>
      <c r="C9" s="51"/>
      <c r="D9"/>
      <c r="E9" s="22" t="s">
        <v>1394</v>
      </c>
      <c r="F9" s="2">
        <v>26.84</v>
      </c>
      <c r="G9" s="2">
        <v>25.257725000000001</v>
      </c>
      <c r="H9">
        <v>400</v>
      </c>
      <c r="I9" s="2">
        <v>10736</v>
      </c>
      <c r="J9" s="2">
        <v>10103.09</v>
      </c>
      <c r="K9" s="2">
        <v>632.90999999999985</v>
      </c>
      <c r="L9" s="132">
        <v>6.2645190728777E-2</v>
      </c>
      <c r="M9" s="2">
        <v>632.90999999999985</v>
      </c>
      <c r="N9" s="29">
        <v>43651</v>
      </c>
      <c r="Q9" s="132">
        <v>1.2699999999999999E-2</v>
      </c>
      <c r="V9" s="2"/>
      <c r="W9" s="655"/>
      <c r="X9" s="888"/>
      <c r="Y9" s="888"/>
      <c r="AC9"/>
      <c r="AD9"/>
      <c r="AE9"/>
      <c r="AF9"/>
      <c r="AG9"/>
    </row>
    <row r="10" spans="1:33" ht="21.95" customHeight="1" x14ac:dyDescent="0.25">
      <c r="A10" s="50"/>
      <c r="B10" s="50"/>
      <c r="C10" s="51"/>
      <c r="D10"/>
      <c r="E10" s="22" t="s">
        <v>1114</v>
      </c>
      <c r="F10" s="2">
        <v>51.27</v>
      </c>
      <c r="G10" s="2">
        <v>44.6783</v>
      </c>
      <c r="H10">
        <v>200</v>
      </c>
      <c r="I10" s="2">
        <v>10254</v>
      </c>
      <c r="J10" s="2">
        <v>8935.66</v>
      </c>
      <c r="K10" s="2">
        <v>1318.3400000000038</v>
      </c>
      <c r="L10" s="132">
        <v>0.14753694746666732</v>
      </c>
      <c r="M10" s="2">
        <v>1318.3400000000038</v>
      </c>
      <c r="N10">
        <v>200</v>
      </c>
      <c r="P10" s="132">
        <v>2.5355958650282815E-2</v>
      </c>
      <c r="Q10" s="132">
        <v>-3.32E-2</v>
      </c>
      <c r="S10" s="29">
        <v>43421</v>
      </c>
      <c r="T10" s="48"/>
    </row>
    <row r="11" spans="1:33" ht="21.95" customHeight="1" x14ac:dyDescent="0.25">
      <c r="A11" s="50"/>
      <c r="B11" s="51"/>
      <c r="C11" s="51"/>
      <c r="D11"/>
      <c r="E11" s="22" t="s">
        <v>14</v>
      </c>
      <c r="F11" s="2">
        <v>47.94</v>
      </c>
      <c r="G11" s="2">
        <v>47.135299999999987</v>
      </c>
      <c r="H11">
        <v>200</v>
      </c>
      <c r="I11" s="2">
        <v>9588</v>
      </c>
      <c r="J11" s="2">
        <v>9427.0599999999977</v>
      </c>
      <c r="K11" s="2">
        <v>160.94000000000233</v>
      </c>
      <c r="L11" s="132">
        <v>1.7072130653671691E-2</v>
      </c>
      <c r="M11" s="2">
        <v>160.94000000000233</v>
      </c>
      <c r="N11">
        <v>200</v>
      </c>
      <c r="P11" s="132">
        <v>5.840634125990822E-2</v>
      </c>
      <c r="Q11" s="132">
        <v>-1.29E-2</v>
      </c>
      <c r="R11" s="2">
        <v>12.030112923462985</v>
      </c>
      <c r="S11" s="29">
        <v>43426</v>
      </c>
      <c r="T11" s="48"/>
      <c r="W11" s="655"/>
      <c r="X11" s="888"/>
      <c r="Y11" s="888"/>
    </row>
    <row r="12" spans="1:33" ht="21.95" customHeight="1" x14ac:dyDescent="0.25">
      <c r="A12" s="50"/>
      <c r="B12" s="50"/>
      <c r="C12" s="51"/>
      <c r="D12"/>
      <c r="E12" s="22" t="s">
        <v>173</v>
      </c>
      <c r="F12" s="2">
        <v>15.38</v>
      </c>
      <c r="G12" s="2">
        <v>25.405080000000005</v>
      </c>
      <c r="H12">
        <v>500</v>
      </c>
      <c r="I12" s="2">
        <v>7690</v>
      </c>
      <c r="J12" s="2">
        <v>12702.540000000003</v>
      </c>
      <c r="K12" s="2">
        <v>-5012.5400000000081</v>
      </c>
      <c r="L12" s="132">
        <v>-0.39460926712295347</v>
      </c>
      <c r="M12" s="2">
        <v>-4937.5200000000077</v>
      </c>
      <c r="N12">
        <v>500</v>
      </c>
      <c r="O12" t="s">
        <v>1391</v>
      </c>
      <c r="P12" s="132">
        <v>5.9817945383615082E-2</v>
      </c>
      <c r="Q12" s="132">
        <v>-7.7999999999999996E-3</v>
      </c>
      <c r="R12" s="2">
        <v>9.9225806451612897</v>
      </c>
      <c r="S12" s="29">
        <v>43417</v>
      </c>
      <c r="W12" s="655"/>
      <c r="X12" s="888"/>
      <c r="Y12" s="888"/>
      <c r="AC12"/>
      <c r="AD12"/>
      <c r="AE12"/>
      <c r="AF12"/>
      <c r="AG12"/>
    </row>
    <row r="13" spans="1:33" ht="21.95" customHeight="1" x14ac:dyDescent="0.25">
      <c r="A13" s="50"/>
      <c r="B13" s="50"/>
      <c r="C13" s="51"/>
      <c r="D13"/>
      <c r="E13" s="22" t="s">
        <v>193</v>
      </c>
      <c r="F13" s="2">
        <v>21.43</v>
      </c>
      <c r="G13" s="2">
        <v>21.823499999999999</v>
      </c>
      <c r="H13">
        <v>300</v>
      </c>
      <c r="I13" s="2">
        <v>6429</v>
      </c>
      <c r="J13" s="2">
        <v>6547.05</v>
      </c>
      <c r="K13" s="2">
        <v>-118.05000000000018</v>
      </c>
      <c r="L13" s="132">
        <v>-1.8031021605150389E-2</v>
      </c>
      <c r="M13" s="2">
        <v>6955.2200000000985</v>
      </c>
      <c r="N13" s="29">
        <v>43670</v>
      </c>
      <c r="O13" t="s">
        <v>1284</v>
      </c>
      <c r="P13" s="132">
        <v>2.6131591227251519E-2</v>
      </c>
      <c r="Q13" s="132">
        <v>-3.3E-3</v>
      </c>
      <c r="R13" s="2">
        <v>10.327710843373493</v>
      </c>
      <c r="S13" s="29">
        <v>43358</v>
      </c>
      <c r="T13" s="48"/>
      <c r="W13" s="655"/>
      <c r="X13" s="888"/>
      <c r="Y13" s="888"/>
    </row>
    <row r="14" spans="1:33" ht="21.95" customHeight="1" x14ac:dyDescent="0.25">
      <c r="A14" s="50"/>
      <c r="B14" s="50"/>
      <c r="C14" s="51"/>
      <c r="D14"/>
      <c r="E14" s="22" t="s">
        <v>172</v>
      </c>
      <c r="F14" s="2">
        <v>45.8</v>
      </c>
      <c r="G14" s="2">
        <v>43.5996666666667</v>
      </c>
      <c r="H14">
        <v>120</v>
      </c>
      <c r="I14" s="2">
        <v>5496</v>
      </c>
      <c r="J14" s="2">
        <v>5231.9600000000037</v>
      </c>
      <c r="K14" s="2">
        <v>264.0399999999936</v>
      </c>
      <c r="L14" s="132">
        <v>5.0466746687664946E-2</v>
      </c>
      <c r="M14" s="2">
        <v>1868.6199999999953</v>
      </c>
      <c r="N14">
        <v>120</v>
      </c>
      <c r="P14" s="132">
        <v>3.7554585152838431E-2</v>
      </c>
      <c r="Q14" s="132">
        <v>-1.7399999999999999E-2</v>
      </c>
      <c r="R14" s="2">
        <v>10.132743362831858</v>
      </c>
      <c r="AC14"/>
      <c r="AD14"/>
      <c r="AE14"/>
      <c r="AF14"/>
      <c r="AG14"/>
    </row>
    <row r="15" spans="1:33" ht="21.95" customHeight="1" x14ac:dyDescent="0.25">
      <c r="A15" s="50"/>
      <c r="B15" s="50"/>
      <c r="C15" s="51"/>
      <c r="D15"/>
      <c r="E15" s="22" t="s">
        <v>1386</v>
      </c>
      <c r="F15" s="2">
        <v>251.62</v>
      </c>
      <c r="G15" s="2">
        <v>238.20550000000003</v>
      </c>
      <c r="H15">
        <v>20</v>
      </c>
      <c r="I15" s="2">
        <v>5032.3999999999996</v>
      </c>
      <c r="J15" s="2">
        <v>4764.1100000000006</v>
      </c>
      <c r="K15" s="2">
        <v>268.28999999999905</v>
      </c>
      <c r="L15" s="132">
        <v>5.6314820606576985E-2</v>
      </c>
      <c r="M15" s="2">
        <v>268.28999999999905</v>
      </c>
      <c r="N15" s="29">
        <v>43657</v>
      </c>
      <c r="O15" t="s">
        <v>1388</v>
      </c>
      <c r="Q15" s="132">
        <v>-2.53E-2</v>
      </c>
      <c r="S15" s="29">
        <v>43631</v>
      </c>
      <c r="T15" s="48"/>
      <c r="W15" s="655"/>
      <c r="X15" s="888"/>
      <c r="Y15" s="888"/>
    </row>
    <row r="16" spans="1:33" ht="21.95" customHeight="1" x14ac:dyDescent="0.25">
      <c r="A16" s="50"/>
      <c r="B16" s="50"/>
      <c r="C16" s="51"/>
      <c r="D16"/>
      <c r="E16" s="22" t="s">
        <v>799</v>
      </c>
      <c r="F16" s="2">
        <v>24.86</v>
      </c>
      <c r="G16" s="2">
        <v>31.589699999999976</v>
      </c>
      <c r="H16">
        <v>200</v>
      </c>
      <c r="I16" s="2">
        <v>4972</v>
      </c>
      <c r="J16" s="2">
        <v>6317.9399999999951</v>
      </c>
      <c r="K16" s="2">
        <v>-1345.9399999999951</v>
      </c>
      <c r="L16" s="132">
        <v>-0.21303462837570414</v>
      </c>
      <c r="M16" s="2">
        <v>-1345.9399999999951</v>
      </c>
      <c r="N16">
        <v>200</v>
      </c>
      <c r="O16" t="s">
        <v>1395</v>
      </c>
      <c r="P16" s="132">
        <v>4.1834271922767501E-2</v>
      </c>
      <c r="Q16" s="132">
        <v>-3.4599999999999999E-2</v>
      </c>
      <c r="R16" s="2">
        <v>14.623529411764705</v>
      </c>
      <c r="S16" s="29">
        <v>43324</v>
      </c>
      <c r="T16" s="48"/>
    </row>
    <row r="17" spans="1:33" ht="21.95" customHeight="1" x14ac:dyDescent="0.25">
      <c r="A17" s="51"/>
      <c r="B17" s="50"/>
      <c r="C17" s="51"/>
      <c r="D17"/>
      <c r="E17" s="22" t="s">
        <v>1397</v>
      </c>
      <c r="F17" s="2">
        <v>73.84</v>
      </c>
      <c r="G17" s="2">
        <v>87.188939393939407</v>
      </c>
      <c r="H17">
        <v>66</v>
      </c>
      <c r="I17" s="2">
        <v>4873.4400000000005</v>
      </c>
      <c r="J17" s="2">
        <v>5754.4700000000012</v>
      </c>
      <c r="K17" s="2">
        <v>-881.03000000000065</v>
      </c>
      <c r="L17" s="132">
        <v>-0.15310358729822215</v>
      </c>
      <c r="M17" s="2">
        <v>-881.03000000000065</v>
      </c>
      <c r="N17" s="29">
        <v>43654</v>
      </c>
      <c r="O17" t="s">
        <v>1388</v>
      </c>
      <c r="P17" s="132">
        <v>0</v>
      </c>
      <c r="Q17" s="132">
        <v>-3.9399999999999998E-2</v>
      </c>
      <c r="S17" s="29">
        <v>43436</v>
      </c>
      <c r="T17" s="48"/>
      <c r="W17" s="655"/>
      <c r="X17" s="888"/>
      <c r="Y17" s="888"/>
    </row>
    <row r="18" spans="1:33" ht="21.95" customHeight="1" x14ac:dyDescent="0.25">
      <c r="A18" s="50"/>
      <c r="B18" s="51"/>
      <c r="C18" s="51"/>
      <c r="D18"/>
      <c r="E18" s="22" t="s">
        <v>893</v>
      </c>
      <c r="F18" s="2">
        <v>134.54</v>
      </c>
      <c r="G18" s="2">
        <v>120.28</v>
      </c>
      <c r="H18">
        <v>30</v>
      </c>
      <c r="I18" s="2">
        <v>4036.2</v>
      </c>
      <c r="J18" s="2">
        <v>3608.4</v>
      </c>
      <c r="K18" s="2">
        <v>427.79999999999973</v>
      </c>
      <c r="L18" s="132">
        <v>0.11855670103092776</v>
      </c>
      <c r="M18" s="2">
        <v>2829.4999999999823</v>
      </c>
      <c r="N18">
        <v>10</v>
      </c>
      <c r="O18" t="s">
        <v>1387</v>
      </c>
      <c r="P18" s="132">
        <v>3.8650215549279028E-3</v>
      </c>
      <c r="Q18" s="132">
        <v>-3.8699999999999998E-2</v>
      </c>
      <c r="R18" s="2">
        <v>15.607888631090487</v>
      </c>
      <c r="S18" s="29">
        <v>43324</v>
      </c>
      <c r="T18" s="48"/>
      <c r="W18" s="655"/>
      <c r="X18" s="888"/>
      <c r="Y18" s="888"/>
    </row>
    <row r="19" spans="1:33" ht="21.95" customHeight="1" x14ac:dyDescent="0.25">
      <c r="A19" s="50"/>
      <c r="B19" s="51"/>
      <c r="C19" s="51"/>
      <c r="D19"/>
      <c r="E19" s="22" t="s">
        <v>1382</v>
      </c>
      <c r="F19" s="2">
        <v>50.45</v>
      </c>
      <c r="G19" s="2">
        <v>56.430000000000007</v>
      </c>
      <c r="H19">
        <v>66</v>
      </c>
      <c r="I19" s="2">
        <v>3329.7000000000003</v>
      </c>
      <c r="J19" s="2">
        <v>3724.3800000000006</v>
      </c>
      <c r="K19" s="2">
        <v>-394.68000000000029</v>
      </c>
      <c r="L19" s="132">
        <v>-0.10597200070884287</v>
      </c>
      <c r="M19" s="2">
        <v>-394.68000000000029</v>
      </c>
      <c r="N19">
        <v>66</v>
      </c>
      <c r="O19" t="s">
        <v>1388</v>
      </c>
      <c r="Q19" s="132">
        <v>-0.04</v>
      </c>
      <c r="T19" s="48"/>
    </row>
    <row r="20" spans="1:33" ht="21.95" customHeight="1" x14ac:dyDescent="0.25">
      <c r="A20" s="51"/>
      <c r="B20" s="51"/>
      <c r="C20" s="51"/>
      <c r="D20"/>
      <c r="E20" s="22" t="s">
        <v>1396</v>
      </c>
      <c r="F20" s="2">
        <v>29.26</v>
      </c>
      <c r="G20" s="2">
        <v>31.630454545454548</v>
      </c>
      <c r="H20">
        <v>66</v>
      </c>
      <c r="I20" s="2">
        <v>1931.16</v>
      </c>
      <c r="J20" s="2">
        <v>2087.61</v>
      </c>
      <c r="K20" s="2">
        <v>-156.45000000000005</v>
      </c>
      <c r="L20" s="132">
        <v>-7.4942158736545639E-2</v>
      </c>
      <c r="M20" s="2">
        <v>-156.45000000000005</v>
      </c>
      <c r="N20" s="29">
        <v>43651</v>
      </c>
      <c r="O20" t="s">
        <v>1388</v>
      </c>
      <c r="P20" s="132">
        <v>0</v>
      </c>
      <c r="Q20" s="132">
        <v>-3.9399999999999998E-2</v>
      </c>
      <c r="S20" s="29">
        <v>43436</v>
      </c>
      <c r="W20" s="655"/>
      <c r="X20" s="888"/>
      <c r="Y20" s="888"/>
    </row>
    <row r="21" spans="1:33" ht="21.95" customHeight="1" x14ac:dyDescent="0.25">
      <c r="A21" s="50"/>
      <c r="B21" s="51"/>
      <c r="C21" s="51"/>
      <c r="D21"/>
      <c r="E21" s="22" t="s">
        <v>62</v>
      </c>
      <c r="F21" s="2">
        <v>228.4</v>
      </c>
      <c r="G21" s="2">
        <v>228.4</v>
      </c>
      <c r="H21">
        <v>0</v>
      </c>
      <c r="I21" s="2">
        <v>0</v>
      </c>
      <c r="J21" s="2">
        <v>0</v>
      </c>
      <c r="K21" s="2">
        <v>0</v>
      </c>
      <c r="L21" s="132">
        <v>0</v>
      </c>
      <c r="M21" s="2">
        <v>1659.3600000000079</v>
      </c>
      <c r="N21">
        <v>0</v>
      </c>
      <c r="P21" s="132">
        <v>0</v>
      </c>
      <c r="T21" s="48"/>
      <c r="W21" s="655"/>
      <c r="X21" s="888"/>
      <c r="Y21" s="888"/>
    </row>
    <row r="22" spans="1:33" ht="21.95" customHeight="1" x14ac:dyDescent="0.25">
      <c r="A22" s="50"/>
      <c r="B22" s="51"/>
      <c r="C22" s="51"/>
      <c r="D22"/>
      <c r="E22" s="22" t="s">
        <v>200</v>
      </c>
      <c r="F22" s="2">
        <v>17.57</v>
      </c>
      <c r="G22" s="2">
        <v>17.57</v>
      </c>
      <c r="H22">
        <v>0</v>
      </c>
      <c r="I22" s="2">
        <v>0</v>
      </c>
      <c r="J22" s="2">
        <v>0</v>
      </c>
      <c r="K22" s="2">
        <v>0</v>
      </c>
      <c r="L22" s="132">
        <v>0</v>
      </c>
      <c r="M22" s="2">
        <v>555.54</v>
      </c>
      <c r="N22">
        <v>0</v>
      </c>
      <c r="P22" s="132">
        <v>0</v>
      </c>
      <c r="Q22" s="132">
        <v>4.7999999999999996E-3</v>
      </c>
      <c r="T22" s="48"/>
      <c r="W22" s="655"/>
      <c r="X22" s="888"/>
      <c r="Y22" s="888"/>
    </row>
    <row r="23" spans="1:33" ht="21.95" customHeight="1" x14ac:dyDescent="0.25">
      <c r="A23" s="50"/>
      <c r="B23" s="50"/>
      <c r="C23" s="51"/>
      <c r="D23"/>
      <c r="E23" s="22" t="s">
        <v>209</v>
      </c>
      <c r="F23" s="2">
        <v>19.100000000000001</v>
      </c>
      <c r="G23" s="2">
        <v>19.100000000000001</v>
      </c>
      <c r="H23">
        <v>0</v>
      </c>
      <c r="I23" s="2">
        <v>0</v>
      </c>
      <c r="J23" s="2">
        <v>0</v>
      </c>
      <c r="K23" s="2">
        <v>973.83000000000175</v>
      </c>
      <c r="L23" s="132">
        <v>0</v>
      </c>
      <c r="M23" s="2">
        <v>2131.6999999999971</v>
      </c>
      <c r="N23">
        <v>0</v>
      </c>
      <c r="P23" s="132">
        <v>7.7486910994764388E-2</v>
      </c>
      <c r="Q23" s="132">
        <v>1.47E-2</v>
      </c>
      <c r="R23" s="2">
        <v>4.7750000000000004</v>
      </c>
      <c r="W23" s="655"/>
      <c r="X23" s="888"/>
      <c r="Y23" s="888"/>
    </row>
    <row r="24" spans="1:33" ht="21.95" customHeight="1" x14ac:dyDescent="0.25">
      <c r="A24" s="50"/>
      <c r="B24" s="50"/>
      <c r="C24" s="51"/>
      <c r="D24"/>
      <c r="E24" s="22" t="s">
        <v>1195</v>
      </c>
      <c r="F24" s="2">
        <v>84.77</v>
      </c>
      <c r="G24" s="2">
        <v>84.77</v>
      </c>
      <c r="H24">
        <v>0</v>
      </c>
      <c r="I24" s="2">
        <v>0</v>
      </c>
      <c r="J24" s="2">
        <v>0</v>
      </c>
      <c r="K24" s="2">
        <v>1957.6999999999971</v>
      </c>
      <c r="L24" s="132">
        <v>0</v>
      </c>
      <c r="M24" s="2">
        <v>1957.6999999999971</v>
      </c>
      <c r="N24">
        <v>0</v>
      </c>
      <c r="O24" t="s">
        <v>1388</v>
      </c>
      <c r="P24" s="132">
        <v>1.7930871770673588E-2</v>
      </c>
      <c r="Q24" s="132">
        <v>-2.3099999999999999E-2</v>
      </c>
      <c r="R24" s="2">
        <v>13.061633281972265</v>
      </c>
      <c r="S24" s="29">
        <v>43359</v>
      </c>
      <c r="V24" s="2"/>
      <c r="W24" s="2"/>
      <c r="X24" s="888"/>
      <c r="Y24" s="888"/>
    </row>
    <row r="25" spans="1:33" ht="21.95" customHeight="1" x14ac:dyDescent="0.25">
      <c r="A25" s="51"/>
      <c r="B25" s="150"/>
      <c r="C25" s="270"/>
      <c r="D25"/>
      <c r="E25" s="22" t="s">
        <v>1183</v>
      </c>
      <c r="F25" s="2">
        <v>3402.35</v>
      </c>
      <c r="G25" s="2">
        <v>3402.35</v>
      </c>
      <c r="H25">
        <v>0</v>
      </c>
      <c r="I25" s="2">
        <v>0</v>
      </c>
      <c r="J25" s="2">
        <v>0</v>
      </c>
      <c r="K25" s="2">
        <v>1153.9500000000007</v>
      </c>
      <c r="L25" s="132">
        <v>0</v>
      </c>
      <c r="M25" s="2">
        <v>1153.9500000000007</v>
      </c>
      <c r="N25">
        <v>0</v>
      </c>
      <c r="O25" t="s">
        <v>1361</v>
      </c>
      <c r="P25" s="132">
        <v>0</v>
      </c>
      <c r="Q25" s="132">
        <v>2.2100000000000002E-2</v>
      </c>
      <c r="R25" s="2">
        <v>17.537886597938144</v>
      </c>
      <c r="S25" s="29">
        <v>43422</v>
      </c>
      <c r="W25" s="655"/>
      <c r="X25" s="888"/>
      <c r="Y25" s="888"/>
      <c r="AC25"/>
      <c r="AD25"/>
      <c r="AE25"/>
      <c r="AF25"/>
      <c r="AG25"/>
    </row>
    <row r="26" spans="1:33" ht="21.95" customHeight="1" x14ac:dyDescent="0.25">
      <c r="A26" s="50"/>
      <c r="B26" s="50"/>
      <c r="C26" s="51"/>
      <c r="D26"/>
      <c r="E26" s="22" t="s">
        <v>199</v>
      </c>
      <c r="F26" s="2">
        <v>192.58</v>
      </c>
      <c r="G26" s="2">
        <v>192.58</v>
      </c>
      <c r="H26">
        <v>0</v>
      </c>
      <c r="I26" s="2">
        <v>0</v>
      </c>
      <c r="J26" s="2">
        <v>0</v>
      </c>
      <c r="K26" s="2">
        <v>0</v>
      </c>
      <c r="L26" s="132">
        <v>0</v>
      </c>
      <c r="M26" s="2">
        <v>363.09999999999945</v>
      </c>
      <c r="N26">
        <v>0</v>
      </c>
      <c r="P26" s="132">
        <v>0</v>
      </c>
      <c r="Q26" s="132">
        <v>9.7000000000000003E-3</v>
      </c>
      <c r="W26" s="655"/>
      <c r="X26" s="888"/>
      <c r="Y26" s="888"/>
    </row>
    <row r="27" spans="1:33" ht="21.95" customHeight="1" x14ac:dyDescent="0.25">
      <c r="A27" s="50"/>
      <c r="B27" s="51"/>
      <c r="C27" s="51"/>
      <c r="D27"/>
      <c r="E27" s="22" t="s">
        <v>220</v>
      </c>
      <c r="F27" s="2">
        <v>122.66</v>
      </c>
      <c r="G27" s="2">
        <v>122.66</v>
      </c>
      <c r="H27">
        <v>0</v>
      </c>
      <c r="I27" s="2">
        <v>0</v>
      </c>
      <c r="J27" s="2">
        <v>0</v>
      </c>
      <c r="K27" s="2">
        <v>0</v>
      </c>
      <c r="L27" s="132">
        <v>0</v>
      </c>
      <c r="M27" s="2">
        <v>231.53999999999996</v>
      </c>
      <c r="N27">
        <v>0</v>
      </c>
      <c r="P27" s="132">
        <v>1.6199999999999999E-2</v>
      </c>
      <c r="Q27" s="132">
        <v>9.4999999999999998E-3</v>
      </c>
      <c r="T27" s="48"/>
      <c r="W27" s="655"/>
      <c r="X27" s="888"/>
      <c r="Y27" s="888"/>
    </row>
    <row r="28" spans="1:33" ht="21.95" customHeight="1" x14ac:dyDescent="0.25">
      <c r="A28" s="50"/>
      <c r="B28" s="50"/>
      <c r="C28" s="51"/>
      <c r="D28"/>
      <c r="E28" s="22" t="s">
        <v>260</v>
      </c>
      <c r="F28" s="2">
        <v>134.97</v>
      </c>
      <c r="G28" s="2">
        <v>134.97</v>
      </c>
      <c r="H28">
        <v>0</v>
      </c>
      <c r="I28" s="2">
        <v>0</v>
      </c>
      <c r="J28" s="2">
        <v>0</v>
      </c>
      <c r="K28" s="2">
        <v>0</v>
      </c>
      <c r="L28" s="132">
        <v>0</v>
      </c>
      <c r="M28" s="2">
        <v>1857.7799999999988</v>
      </c>
      <c r="N28">
        <v>0</v>
      </c>
      <c r="P28" s="132">
        <v>1.49E-2</v>
      </c>
      <c r="Q28" s="132">
        <v>9.4000000000000004E-3</v>
      </c>
      <c r="T28" s="48"/>
      <c r="W28" s="655"/>
      <c r="X28" s="888"/>
      <c r="Y28" s="888"/>
    </row>
    <row r="29" spans="1:33" ht="21.95" customHeight="1" x14ac:dyDescent="0.25">
      <c r="A29" s="50"/>
      <c r="B29" s="51"/>
      <c r="C29" s="51"/>
      <c r="D29"/>
      <c r="E29" s="22" t="s">
        <v>23</v>
      </c>
      <c r="F29" s="2">
        <v>37.89</v>
      </c>
      <c r="G29" s="2">
        <v>37.89</v>
      </c>
      <c r="H29">
        <v>0</v>
      </c>
      <c r="I29" s="2">
        <v>0</v>
      </c>
      <c r="J29" s="2">
        <v>0</v>
      </c>
      <c r="K29" s="2">
        <v>0</v>
      </c>
      <c r="L29" s="132">
        <v>0</v>
      </c>
      <c r="M29" s="2">
        <v>171.89999999999964</v>
      </c>
      <c r="N29">
        <v>0</v>
      </c>
      <c r="P29" s="132">
        <v>0</v>
      </c>
      <c r="Q29" s="132">
        <v>1.14E-2</v>
      </c>
      <c r="W29" s="655"/>
      <c r="X29" s="888"/>
      <c r="Y29" s="888"/>
    </row>
    <row r="30" spans="1:33" ht="21.95" customHeight="1" x14ac:dyDescent="0.25">
      <c r="A30" s="51"/>
      <c r="B30" s="51"/>
      <c r="C30" s="51"/>
      <c r="D30"/>
      <c r="E30" s="22" t="s">
        <v>261</v>
      </c>
      <c r="F30" s="2">
        <v>34.03</v>
      </c>
      <c r="G30" s="2">
        <v>34.03</v>
      </c>
      <c r="H30">
        <v>0</v>
      </c>
      <c r="I30" s="2">
        <v>0</v>
      </c>
      <c r="J30" s="2">
        <v>0</v>
      </c>
      <c r="K30" s="2">
        <v>0</v>
      </c>
      <c r="L30" s="132">
        <v>0</v>
      </c>
      <c r="M30" s="2">
        <v>98.449999999999818</v>
      </c>
      <c r="N30">
        <v>0</v>
      </c>
      <c r="P30" s="132">
        <v>1.11E-2</v>
      </c>
      <c r="Q30" s="132">
        <v>3.0999999999999999E-3</v>
      </c>
      <c r="T30" s="48"/>
      <c r="W30" s="655"/>
      <c r="X30" s="888"/>
      <c r="Y30" s="888"/>
      <c r="AC30"/>
      <c r="AD30"/>
      <c r="AE30"/>
      <c r="AF30"/>
      <c r="AG30"/>
    </row>
    <row r="31" spans="1:33" ht="21.95" customHeight="1" x14ac:dyDescent="0.25">
      <c r="A31" s="50"/>
      <c r="B31" s="51"/>
      <c r="C31" s="51"/>
      <c r="D31"/>
      <c r="E31" s="22" t="s">
        <v>318</v>
      </c>
      <c r="F31" s="2">
        <v>8.51</v>
      </c>
      <c r="G31" s="2">
        <v>8.51</v>
      </c>
      <c r="H31">
        <v>0</v>
      </c>
      <c r="I31" s="2">
        <v>0</v>
      </c>
      <c r="J31" s="2">
        <v>0</v>
      </c>
      <c r="K31" s="2">
        <v>-1184.9399999999987</v>
      </c>
      <c r="L31" s="132">
        <v>0</v>
      </c>
      <c r="M31" s="2">
        <v>98.479999999995925</v>
      </c>
      <c r="N31">
        <v>0</v>
      </c>
      <c r="P31" s="132">
        <v>0</v>
      </c>
      <c r="Q31" s="132">
        <v>2.06E-2</v>
      </c>
      <c r="R31" s="2">
        <v>26.59375</v>
      </c>
      <c r="W31" s="655"/>
      <c r="X31" s="888"/>
      <c r="Y31" s="888"/>
      <c r="AC31"/>
      <c r="AD31"/>
      <c r="AE31"/>
      <c r="AF31"/>
      <c r="AG31"/>
    </row>
    <row r="32" spans="1:33" ht="21.95" customHeight="1" x14ac:dyDescent="0.25">
      <c r="A32" s="51"/>
      <c r="B32" s="51"/>
      <c r="C32" s="51"/>
      <c r="D32"/>
      <c r="E32" s="22" t="s">
        <v>36</v>
      </c>
      <c r="F32" s="2">
        <v>50.3</v>
      </c>
      <c r="G32" s="2">
        <v>50.3</v>
      </c>
      <c r="H32">
        <v>0</v>
      </c>
      <c r="I32" s="2">
        <v>0</v>
      </c>
      <c r="J32" s="2">
        <v>0</v>
      </c>
      <c r="K32" s="2">
        <v>0</v>
      </c>
      <c r="L32" s="132">
        <v>0</v>
      </c>
      <c r="M32" s="2">
        <v>117.73999999999978</v>
      </c>
      <c r="N32">
        <v>0</v>
      </c>
      <c r="P32" s="132">
        <v>0</v>
      </c>
      <c r="Q32" s="132">
        <v>-6.7999999999999996E-3</v>
      </c>
      <c r="W32" s="655"/>
      <c r="X32" s="888"/>
      <c r="Y32" s="888"/>
    </row>
    <row r="33" spans="1:33" ht="21.95" customHeight="1" x14ac:dyDescent="0.25">
      <c r="A33" s="51"/>
      <c r="B33" s="51"/>
      <c r="C33" s="51"/>
      <c r="D33"/>
      <c r="E33" s="22" t="s">
        <v>1347</v>
      </c>
      <c r="F33" s="2">
        <v>57.72</v>
      </c>
      <c r="G33" s="2">
        <v>57.72</v>
      </c>
      <c r="H33">
        <v>0</v>
      </c>
      <c r="I33" s="2">
        <v>0</v>
      </c>
      <c r="J33" s="2">
        <v>0</v>
      </c>
      <c r="K33" s="2">
        <v>0</v>
      </c>
      <c r="L33" s="132">
        <v>0</v>
      </c>
      <c r="M33" s="2">
        <v>264.92000000000007</v>
      </c>
      <c r="N33">
        <v>0</v>
      </c>
      <c r="P33" s="132">
        <v>3.4200000000000001E-2</v>
      </c>
      <c r="Q33" s="132">
        <v>0</v>
      </c>
      <c r="W33" s="655"/>
      <c r="X33" s="888"/>
      <c r="Y33" s="888"/>
    </row>
    <row r="34" spans="1:33" ht="21.95" customHeight="1" x14ac:dyDescent="0.25">
      <c r="A34" s="50"/>
      <c r="B34" s="51"/>
      <c r="C34" s="51"/>
      <c r="D34"/>
      <c r="E34" s="22" t="s">
        <v>292</v>
      </c>
      <c r="F34" s="2">
        <v>46.01</v>
      </c>
      <c r="G34" s="2">
        <v>46.01</v>
      </c>
      <c r="H34">
        <v>0</v>
      </c>
      <c r="I34" s="2">
        <v>0</v>
      </c>
      <c r="J34" s="2">
        <v>0</v>
      </c>
      <c r="K34" s="2">
        <v>0</v>
      </c>
      <c r="L34" s="132">
        <v>0</v>
      </c>
      <c r="M34" s="2">
        <v>910.79999999999927</v>
      </c>
      <c r="N34">
        <v>0</v>
      </c>
      <c r="P34" s="132">
        <v>2.87E-2</v>
      </c>
      <c r="Q34" s="132">
        <v>2.0400000000000001E-2</v>
      </c>
      <c r="W34" s="655"/>
      <c r="X34" s="888"/>
      <c r="Y34" s="888"/>
    </row>
    <row r="35" spans="1:33" ht="21.95" customHeight="1" x14ac:dyDescent="0.25">
      <c r="A35" s="50"/>
      <c r="B35" s="51"/>
      <c r="C35" s="51"/>
      <c r="D35"/>
      <c r="E35" s="22" t="s">
        <v>1320</v>
      </c>
      <c r="F35" s="2">
        <v>92.14</v>
      </c>
      <c r="G35" s="2">
        <v>92.14</v>
      </c>
      <c r="H35">
        <v>0</v>
      </c>
      <c r="I35" s="2">
        <v>0</v>
      </c>
      <c r="J35" s="2">
        <v>0</v>
      </c>
      <c r="K35" s="2">
        <v>149.8799999999992</v>
      </c>
      <c r="L35" s="132">
        <v>0</v>
      </c>
      <c r="M35" s="2">
        <v>149.8799999999992</v>
      </c>
      <c r="N35">
        <v>0</v>
      </c>
      <c r="O35" t="s">
        <v>1375</v>
      </c>
      <c r="P35" s="132">
        <v>1.2537443021489039E-2</v>
      </c>
      <c r="Q35" s="132">
        <v>-5.0000000000000001E-3</v>
      </c>
      <c r="W35" s="655"/>
      <c r="X35" s="888"/>
      <c r="Y35" s="888"/>
    </row>
    <row r="36" spans="1:33" ht="21.95" customHeight="1" x14ac:dyDescent="0.25">
      <c r="A36" s="50"/>
      <c r="B36" s="51"/>
      <c r="C36" s="51"/>
      <c r="D36"/>
      <c r="E36" s="22" t="s">
        <v>670</v>
      </c>
      <c r="F36" s="2">
        <v>18.14</v>
      </c>
      <c r="G36" s="2">
        <v>18.14</v>
      </c>
      <c r="H36">
        <v>0</v>
      </c>
      <c r="I36" s="2">
        <v>0</v>
      </c>
      <c r="J36" s="2">
        <v>0</v>
      </c>
      <c r="K36" s="2">
        <v>0</v>
      </c>
      <c r="L36" s="132">
        <v>0</v>
      </c>
      <c r="M36" s="2">
        <v>557.94000000000005</v>
      </c>
      <c r="N36">
        <v>0</v>
      </c>
      <c r="P36" s="132">
        <v>4.0599999999999997E-2</v>
      </c>
      <c r="Q36" s="132">
        <v>5.4999999999999997E-3</v>
      </c>
      <c r="W36" s="655"/>
      <c r="X36" s="888"/>
      <c r="Y36" s="888"/>
    </row>
    <row r="37" spans="1:33" ht="21.95" customHeight="1" x14ac:dyDescent="0.25">
      <c r="A37" s="50"/>
      <c r="B37" s="50"/>
      <c r="C37" s="51"/>
      <c r="D37"/>
      <c r="E37" s="22" t="s">
        <v>242</v>
      </c>
      <c r="F37" s="2">
        <v>79.55</v>
      </c>
      <c r="G37" s="2">
        <v>79.55</v>
      </c>
      <c r="H37">
        <v>0</v>
      </c>
      <c r="I37" s="2">
        <v>0</v>
      </c>
      <c r="J37" s="2">
        <v>0</v>
      </c>
      <c r="K37" s="2">
        <v>0</v>
      </c>
      <c r="L37" s="132">
        <v>0</v>
      </c>
      <c r="M37" s="2">
        <v>329.74000000000069</v>
      </c>
      <c r="N37">
        <v>0</v>
      </c>
      <c r="P37" s="132">
        <v>0</v>
      </c>
      <c r="Q37" s="132">
        <v>5.0000000000000001E-4</v>
      </c>
      <c r="W37" s="655"/>
      <c r="X37" s="888"/>
      <c r="Y37" s="888"/>
    </row>
    <row r="38" spans="1:33" ht="21.95" customHeight="1" x14ac:dyDescent="0.25">
      <c r="A38" s="51"/>
      <c r="B38" s="150"/>
      <c r="C38" s="270"/>
      <c r="D38"/>
      <c r="E38" s="22" t="s">
        <v>649</v>
      </c>
      <c r="F38" s="2">
        <v>23.29</v>
      </c>
      <c r="G38" s="2">
        <v>23.29</v>
      </c>
      <c r="H38">
        <v>0</v>
      </c>
      <c r="I38" s="2">
        <v>0</v>
      </c>
      <c r="J38" s="2">
        <v>0</v>
      </c>
      <c r="K38" s="2">
        <v>0</v>
      </c>
      <c r="L38" s="132">
        <v>0</v>
      </c>
      <c r="M38" s="2">
        <v>309.26000000000022</v>
      </c>
      <c r="N38">
        <v>0</v>
      </c>
      <c r="P38" s="132">
        <v>8.8000000000000005E-3</v>
      </c>
      <c r="Q38" s="132">
        <v>6.0000000000000001E-3</v>
      </c>
      <c r="T38" s="48"/>
      <c r="AC38"/>
      <c r="AD38"/>
      <c r="AE38" s="2"/>
      <c r="AF38"/>
      <c r="AG38"/>
    </row>
    <row r="39" spans="1:33" ht="21.95" customHeight="1" x14ac:dyDescent="0.25">
      <c r="A39" s="50"/>
      <c r="B39" s="50"/>
      <c r="C39" s="51"/>
      <c r="D39"/>
      <c r="E39" s="22" t="s">
        <v>712</v>
      </c>
      <c r="F39" s="2">
        <v>280.33999999999997</v>
      </c>
      <c r="G39" s="2">
        <v>280.33999999999997</v>
      </c>
      <c r="H39">
        <v>0</v>
      </c>
      <c r="I39" s="2">
        <v>0</v>
      </c>
      <c r="J39" s="2">
        <v>0</v>
      </c>
      <c r="K39" s="2">
        <v>0</v>
      </c>
      <c r="L39" s="132">
        <v>0</v>
      </c>
      <c r="M39" s="2">
        <v>843.18000000000029</v>
      </c>
      <c r="N39">
        <v>0</v>
      </c>
      <c r="P39" s="132">
        <v>2.8E-3</v>
      </c>
      <c r="Q39" s="132">
        <v>1.3899999999999999E-2</v>
      </c>
      <c r="W39" s="655"/>
      <c r="X39" s="888"/>
      <c r="Y39" s="888"/>
      <c r="AC39"/>
      <c r="AD39"/>
      <c r="AE39"/>
      <c r="AF39"/>
      <c r="AG39"/>
    </row>
    <row r="40" spans="1:33" ht="21.95" customHeight="1" x14ac:dyDescent="0.25">
      <c r="A40" s="50"/>
      <c r="B40" s="50"/>
      <c r="C40" s="51"/>
      <c r="D40"/>
      <c r="E40" s="22" t="s">
        <v>1281</v>
      </c>
      <c r="F40" s="2">
        <v>161.84</v>
      </c>
      <c r="G40" s="2">
        <v>161.84</v>
      </c>
      <c r="H40">
        <v>0</v>
      </c>
      <c r="I40" s="2">
        <v>0</v>
      </c>
      <c r="J40" s="2">
        <v>0</v>
      </c>
      <c r="K40" s="2">
        <v>173.36000000000058</v>
      </c>
      <c r="L40" s="132">
        <v>0</v>
      </c>
      <c r="M40" s="2">
        <v>173.36000000000058</v>
      </c>
      <c r="N40">
        <v>0</v>
      </c>
      <c r="O40" t="s">
        <v>1344</v>
      </c>
      <c r="P40" s="132">
        <v>0</v>
      </c>
      <c r="Q40" s="132">
        <v>4.1999999999999997E-3</v>
      </c>
      <c r="W40" s="655"/>
      <c r="X40" s="888"/>
      <c r="Y40" s="888"/>
    </row>
    <row r="41" spans="1:33" ht="21.95" customHeight="1" x14ac:dyDescent="0.25">
      <c r="A41" s="50"/>
      <c r="B41" s="50"/>
      <c r="C41" s="50"/>
      <c r="D41"/>
      <c r="E41" s="22" t="s">
        <v>1280</v>
      </c>
      <c r="F41" s="2">
        <v>27.03</v>
      </c>
      <c r="G41" s="2">
        <v>27.03</v>
      </c>
      <c r="H41">
        <v>0</v>
      </c>
      <c r="I41" s="2">
        <v>0</v>
      </c>
      <c r="J41" s="2">
        <v>0</v>
      </c>
      <c r="K41" s="2">
        <v>863.92000000000007</v>
      </c>
      <c r="L41" s="132">
        <v>0</v>
      </c>
      <c r="M41" s="2">
        <v>863.92000000000007</v>
      </c>
      <c r="N41">
        <v>0</v>
      </c>
      <c r="P41" s="132">
        <v>0</v>
      </c>
      <c r="Q41" s="132">
        <v>-5.1000000000000004E-3</v>
      </c>
      <c r="T41" s="48"/>
    </row>
    <row r="42" spans="1:33" ht="21.95" customHeight="1" x14ac:dyDescent="0.25">
      <c r="A42" s="50"/>
      <c r="B42" s="50"/>
      <c r="C42" s="51"/>
      <c r="D42"/>
      <c r="E42" s="22" t="s">
        <v>1310</v>
      </c>
      <c r="F42" s="2">
        <v>30.04</v>
      </c>
      <c r="G42" s="2">
        <v>30.04</v>
      </c>
      <c r="H42">
        <v>0</v>
      </c>
      <c r="I42" s="2">
        <v>0</v>
      </c>
      <c r="J42" s="2">
        <v>0</v>
      </c>
      <c r="K42" s="2">
        <v>593.93000000000029</v>
      </c>
      <c r="L42" s="132">
        <v>0</v>
      </c>
      <c r="M42" s="2">
        <v>593.93000000000029</v>
      </c>
      <c r="N42">
        <v>0</v>
      </c>
      <c r="O42" t="s">
        <v>1350</v>
      </c>
      <c r="P42" s="132">
        <v>0</v>
      </c>
      <c r="Q42" s="132">
        <v>-4.4000000000000003E-3</v>
      </c>
      <c r="R42" s="2">
        <v>6.8272727272727263</v>
      </c>
      <c r="T42" s="48"/>
      <c r="W42" s="655"/>
      <c r="X42" s="888"/>
      <c r="Y42" s="888"/>
    </row>
    <row r="43" spans="1:33" ht="21.95" customHeight="1" x14ac:dyDescent="0.25">
      <c r="A43" s="50"/>
      <c r="B43" s="50"/>
      <c r="C43" s="51"/>
      <c r="D43"/>
      <c r="E43" s="22" t="s">
        <v>1275</v>
      </c>
      <c r="F43" s="2">
        <v>57.63</v>
      </c>
      <c r="G43" s="2">
        <v>57.63</v>
      </c>
      <c r="H43">
        <v>0</v>
      </c>
      <c r="I43" s="2">
        <v>0</v>
      </c>
      <c r="J43" s="2">
        <v>0</v>
      </c>
      <c r="K43" s="2">
        <v>146.78999999999996</v>
      </c>
      <c r="L43" s="132">
        <v>0</v>
      </c>
      <c r="M43" s="2">
        <v>146.78999999999996</v>
      </c>
      <c r="N43">
        <v>0</v>
      </c>
      <c r="P43" s="132">
        <v>2.0045115391289257E-2</v>
      </c>
      <c r="Q43" s="132">
        <v>6.1999999999999998E-3</v>
      </c>
      <c r="T43" s="48"/>
    </row>
    <row r="44" spans="1:33" ht="21.95" customHeight="1" x14ac:dyDescent="0.25">
      <c r="A44" s="50"/>
      <c r="B44" s="50"/>
      <c r="C44" s="51"/>
      <c r="D44"/>
      <c r="E44" s="22" t="s">
        <v>1316</v>
      </c>
      <c r="F44" s="2">
        <v>85.2</v>
      </c>
      <c r="G44" s="2">
        <v>85.2</v>
      </c>
      <c r="H44">
        <v>0</v>
      </c>
      <c r="I44" s="2">
        <v>0</v>
      </c>
      <c r="J44" s="2">
        <v>0</v>
      </c>
      <c r="K44" s="2">
        <v>117.11999999999898</v>
      </c>
      <c r="L44" s="132">
        <v>0</v>
      </c>
      <c r="M44" s="2">
        <v>117.11999999999898</v>
      </c>
      <c r="N44">
        <v>0</v>
      </c>
      <c r="O44" t="s">
        <v>1351</v>
      </c>
      <c r="P44" s="132">
        <v>1.0328638497652582E-2</v>
      </c>
      <c r="Q44" s="132">
        <v>8.6E-3</v>
      </c>
      <c r="R44" s="2">
        <v>19.363636363636363</v>
      </c>
      <c r="S44" s="29">
        <v>43436</v>
      </c>
      <c r="T44" s="48"/>
      <c r="W44" s="655"/>
      <c r="X44" s="888"/>
      <c r="Y44" s="888"/>
    </row>
    <row r="45" spans="1:33" ht="21.95" customHeight="1" x14ac:dyDescent="0.25">
      <c r="A45" s="50"/>
      <c r="B45" s="51"/>
      <c r="C45" s="51"/>
      <c r="D45"/>
      <c r="E45" s="22" t="s">
        <v>1277</v>
      </c>
      <c r="F45" s="2">
        <v>43.44</v>
      </c>
      <c r="G45" s="2">
        <v>43.44</v>
      </c>
      <c r="H45">
        <v>0</v>
      </c>
      <c r="I45" s="2">
        <v>0</v>
      </c>
      <c r="J45" s="2">
        <v>0</v>
      </c>
      <c r="K45" s="2">
        <v>1589.75</v>
      </c>
      <c r="L45" s="132">
        <v>0</v>
      </c>
      <c r="M45" s="2">
        <v>1589.75</v>
      </c>
      <c r="N45">
        <v>0</v>
      </c>
      <c r="P45" s="132">
        <v>1.1395027624309393E-3</v>
      </c>
      <c r="Q45" s="132">
        <v>1.2999999999999999E-3</v>
      </c>
      <c r="T45" s="48"/>
    </row>
    <row r="46" spans="1:33" ht="21.95" customHeight="1" x14ac:dyDescent="0.25">
      <c r="A46" s="50"/>
      <c r="B46" s="50"/>
      <c r="C46" s="51"/>
      <c r="D46"/>
      <c r="E46" s="22" t="s">
        <v>1330</v>
      </c>
      <c r="F46" s="2">
        <v>53.18</v>
      </c>
      <c r="G46" s="2">
        <v>53.18</v>
      </c>
      <c r="H46">
        <v>0</v>
      </c>
      <c r="I46" s="2">
        <v>0</v>
      </c>
      <c r="J46" s="2">
        <v>0</v>
      </c>
      <c r="K46" s="2">
        <v>-0.63999999999987267</v>
      </c>
      <c r="L46" s="132">
        <v>0</v>
      </c>
      <c r="M46" s="2">
        <v>-0.63999999999987267</v>
      </c>
      <c r="N46">
        <v>0</v>
      </c>
      <c r="P46" s="132">
        <v>1.6547574276043624E-2</v>
      </c>
      <c r="Q46" s="132">
        <v>1.2699999999999999E-2</v>
      </c>
      <c r="R46" s="2">
        <v>12.086363636363636</v>
      </c>
      <c r="T46" s="48"/>
      <c r="W46" s="655"/>
      <c r="X46" s="888"/>
      <c r="Y46" s="888"/>
    </row>
    <row r="47" spans="1:33" ht="21.95" customHeight="1" x14ac:dyDescent="0.25">
      <c r="A47" s="50"/>
      <c r="B47" s="50"/>
      <c r="C47" s="51"/>
      <c r="D47"/>
      <c r="E47" s="22" t="s">
        <v>1315</v>
      </c>
      <c r="F47" s="2">
        <v>26.12</v>
      </c>
      <c r="G47" s="2">
        <v>26.12</v>
      </c>
      <c r="H47">
        <v>0</v>
      </c>
      <c r="I47" s="2">
        <v>0</v>
      </c>
      <c r="J47" s="2">
        <v>0</v>
      </c>
      <c r="K47" s="2">
        <v>718.7599999999984</v>
      </c>
      <c r="L47" s="132">
        <v>0</v>
      </c>
      <c r="M47" s="2">
        <v>718.7599999999984</v>
      </c>
      <c r="N47">
        <v>0</v>
      </c>
      <c r="O47" t="s">
        <v>1356</v>
      </c>
      <c r="P47" s="132">
        <v>1.2251148545176111E-2</v>
      </c>
      <c r="Q47" s="132">
        <v>-8.8999999999999999E-3</v>
      </c>
    </row>
    <row r="48" spans="1:33" ht="21.95" customHeight="1" x14ac:dyDescent="0.25">
      <c r="A48" s="50"/>
      <c r="B48" s="50"/>
      <c r="C48" s="51"/>
      <c r="D48"/>
      <c r="E48" s="22" t="s">
        <v>1328</v>
      </c>
      <c r="F48" s="2">
        <v>14.1</v>
      </c>
      <c r="G48" s="2">
        <v>14.1</v>
      </c>
      <c r="H48">
        <v>0</v>
      </c>
      <c r="I48" s="2">
        <v>0</v>
      </c>
      <c r="J48" s="2">
        <v>0</v>
      </c>
      <c r="K48" s="2">
        <v>450.96000000000004</v>
      </c>
      <c r="L48" s="132">
        <v>0</v>
      </c>
      <c r="M48" s="2">
        <v>450.96000000000004</v>
      </c>
      <c r="N48">
        <v>0</v>
      </c>
      <c r="O48" t="s">
        <v>1374</v>
      </c>
      <c r="P48" s="132">
        <v>8.1929078014184406E-2</v>
      </c>
      <c r="Q48" s="132">
        <v>3.7900000000000003E-2</v>
      </c>
      <c r="W48" s="655"/>
      <c r="X48" s="888"/>
      <c r="Y48" s="888"/>
    </row>
    <row r="49" spans="1:33" ht="21.95" customHeight="1" x14ac:dyDescent="0.25">
      <c r="A49" s="51"/>
      <c r="B49" s="51"/>
      <c r="C49" s="51"/>
      <c r="D49"/>
      <c r="E49" s="22" t="s">
        <v>1329</v>
      </c>
      <c r="F49" s="2">
        <v>42</v>
      </c>
      <c r="G49" s="2">
        <v>42</v>
      </c>
      <c r="H49">
        <v>0</v>
      </c>
      <c r="I49" s="2">
        <v>0</v>
      </c>
      <c r="J49" s="2">
        <v>0</v>
      </c>
      <c r="K49" s="2">
        <v>347.42999999999893</v>
      </c>
      <c r="L49" s="132">
        <v>0</v>
      </c>
      <c r="M49" s="2">
        <v>347.42999999999893</v>
      </c>
      <c r="N49">
        <v>0</v>
      </c>
      <c r="P49" s="132">
        <v>2.7504761904761903E-2</v>
      </c>
      <c r="Q49" s="132">
        <v>8.6E-3</v>
      </c>
      <c r="W49" s="655"/>
      <c r="X49" s="888"/>
      <c r="Y49" s="888"/>
    </row>
    <row r="50" spans="1:33" ht="21.95" customHeight="1" x14ac:dyDescent="0.25">
      <c r="A50" s="50"/>
      <c r="B50" s="50"/>
      <c r="C50" s="51"/>
      <c r="D50"/>
      <c r="E50" s="22" t="s">
        <v>757</v>
      </c>
      <c r="F50" s="2">
        <v>10.050000000000001</v>
      </c>
      <c r="G50" s="2">
        <v>10.050000000000001</v>
      </c>
      <c r="H50">
        <v>0</v>
      </c>
      <c r="I50" s="2">
        <v>0</v>
      </c>
      <c r="J50" s="2">
        <v>0</v>
      </c>
      <c r="K50" s="2">
        <v>-1133.8100000000013</v>
      </c>
      <c r="L50" s="132">
        <v>0</v>
      </c>
      <c r="M50" s="2">
        <v>-1133.8100000000013</v>
      </c>
      <c r="N50">
        <v>0</v>
      </c>
      <c r="P50" s="132">
        <v>1.5920398009950248E-2</v>
      </c>
      <c r="Q50" s="132">
        <v>6.2E-2</v>
      </c>
      <c r="R50" s="2">
        <v>10.578947368421053</v>
      </c>
      <c r="S50" s="29">
        <v>43337</v>
      </c>
    </row>
    <row r="51" spans="1:33" ht="21.95" customHeight="1" x14ac:dyDescent="0.25">
      <c r="A51" s="50"/>
      <c r="B51" s="51"/>
      <c r="C51" s="51"/>
      <c r="D51"/>
      <c r="E51" s="22" t="s">
        <v>938</v>
      </c>
      <c r="F51" s="2">
        <v>57.1</v>
      </c>
      <c r="G51" s="2">
        <v>57.1</v>
      </c>
      <c r="H51">
        <v>0</v>
      </c>
      <c r="I51" s="2">
        <v>0</v>
      </c>
      <c r="J51" s="2">
        <v>0</v>
      </c>
      <c r="K51" s="2">
        <v>86.249999999996362</v>
      </c>
      <c r="L51" s="132">
        <v>0</v>
      </c>
      <c r="M51" s="2">
        <v>86.249999999996362</v>
      </c>
      <c r="N51">
        <v>0</v>
      </c>
      <c r="O51" t="s">
        <v>1358</v>
      </c>
      <c r="P51" s="132">
        <v>6.129597197898423E-3</v>
      </c>
      <c r="Q51" s="132">
        <v>0</v>
      </c>
      <c r="R51" s="2">
        <v>27.518072289156624</v>
      </c>
      <c r="S51" s="29">
        <v>43425</v>
      </c>
      <c r="W51" s="655"/>
      <c r="X51" s="888"/>
      <c r="Y51" s="888"/>
    </row>
    <row r="52" spans="1:33" ht="21.95" customHeight="1" x14ac:dyDescent="0.25">
      <c r="A52" s="50"/>
      <c r="B52" s="50"/>
      <c r="C52" s="51"/>
      <c r="D52"/>
      <c r="E52" s="22" t="s">
        <v>1367</v>
      </c>
      <c r="F52" s="2">
        <v>46.01</v>
      </c>
      <c r="G52" s="2">
        <v>46.01</v>
      </c>
      <c r="H52">
        <v>0</v>
      </c>
      <c r="I52" s="2">
        <v>0</v>
      </c>
      <c r="J52" s="2">
        <v>0</v>
      </c>
      <c r="K52" s="2">
        <v>469.9399999999996</v>
      </c>
      <c r="L52" s="132">
        <v>0</v>
      </c>
      <c r="M52" s="2">
        <v>469.9399999999996</v>
      </c>
      <c r="N52">
        <v>0</v>
      </c>
      <c r="P52" s="132">
        <v>7.3896978917626609E-3</v>
      </c>
      <c r="Q52" s="132">
        <v>-8.6999999999999994E-3</v>
      </c>
      <c r="W52" s="655"/>
      <c r="X52" s="888"/>
      <c r="Y52" s="888"/>
    </row>
    <row r="53" spans="1:33" ht="21.95" customHeight="1" x14ac:dyDescent="0.25">
      <c r="A53" s="50"/>
      <c r="B53" s="50"/>
      <c r="C53" s="50"/>
      <c r="D53"/>
      <c r="E53" s="22" t="s">
        <v>1296</v>
      </c>
      <c r="F53" s="2">
        <v>93.52</v>
      </c>
      <c r="G53" s="2">
        <v>93.52</v>
      </c>
      <c r="H53">
        <v>0</v>
      </c>
      <c r="I53" s="2">
        <v>0</v>
      </c>
      <c r="J53" s="2">
        <v>0</v>
      </c>
      <c r="K53" s="2">
        <v>74.930000000000291</v>
      </c>
      <c r="L53" s="132">
        <v>0</v>
      </c>
      <c r="M53" s="2">
        <v>74.930000000000291</v>
      </c>
      <c r="N53">
        <v>0</v>
      </c>
      <c r="O53" t="s">
        <v>1355</v>
      </c>
      <c r="P53" s="132">
        <v>1.9247219846022241E-2</v>
      </c>
      <c r="Q53" s="132">
        <v>-6.9999999999999999E-4</v>
      </c>
      <c r="T53" s="48"/>
    </row>
    <row r="54" spans="1:33" ht="21.95" customHeight="1" x14ac:dyDescent="0.25">
      <c r="A54" s="51"/>
      <c r="B54" s="51"/>
      <c r="C54" s="51"/>
      <c r="D54"/>
      <c r="E54" s="22" t="s">
        <v>1324</v>
      </c>
      <c r="F54" s="2">
        <v>44.38</v>
      </c>
      <c r="G54" s="2">
        <v>44.38</v>
      </c>
      <c r="H54">
        <v>0</v>
      </c>
      <c r="I54" s="2">
        <v>0</v>
      </c>
      <c r="J54" s="2">
        <v>0</v>
      </c>
      <c r="K54" s="2">
        <v>229.9399999999996</v>
      </c>
      <c r="L54" s="132">
        <v>0</v>
      </c>
      <c r="M54" s="2">
        <v>229.9399999999996</v>
      </c>
      <c r="N54">
        <v>0</v>
      </c>
      <c r="O54" t="s">
        <v>1345</v>
      </c>
      <c r="P54" s="132">
        <v>2.6029743127534925E-2</v>
      </c>
      <c r="Q54" s="132">
        <v>2.4500000000000001E-2</v>
      </c>
      <c r="T54" s="48"/>
    </row>
    <row r="55" spans="1:33" ht="21.95" customHeight="1" x14ac:dyDescent="0.25">
      <c r="A55" s="50"/>
      <c r="B55" s="50"/>
      <c r="C55" s="50"/>
      <c r="D55"/>
      <c r="E55" s="22" t="s">
        <v>1327</v>
      </c>
      <c r="F55" s="2">
        <v>151.75</v>
      </c>
      <c r="G55" s="2">
        <v>151.75</v>
      </c>
      <c r="H55">
        <v>0</v>
      </c>
      <c r="I55" s="2">
        <v>0</v>
      </c>
      <c r="J55" s="2">
        <v>0</v>
      </c>
      <c r="K55" s="2">
        <v>257.45000000000027</v>
      </c>
      <c r="L55" s="132">
        <v>0</v>
      </c>
      <c r="M55" s="2">
        <v>257.45000000000027</v>
      </c>
      <c r="N55">
        <v>0</v>
      </c>
      <c r="P55" s="132">
        <v>7.6125205930807245E-3</v>
      </c>
      <c r="Q55" s="132">
        <v>9.1000000000000004E-3</v>
      </c>
      <c r="T55" s="48"/>
      <c r="W55" s="655"/>
      <c r="X55" s="888"/>
      <c r="Y55" s="888"/>
    </row>
    <row r="56" spans="1:33" ht="21.95" customHeight="1" x14ac:dyDescent="0.25">
      <c r="A56" s="58"/>
      <c r="B56" s="59"/>
      <c r="C56" s="58"/>
      <c r="D56"/>
      <c r="E56" s="22" t="s">
        <v>1322</v>
      </c>
      <c r="F56" s="2">
        <v>144.72999999999999</v>
      </c>
      <c r="G56" s="2">
        <v>144.72999999999999</v>
      </c>
      <c r="H56">
        <v>0</v>
      </c>
      <c r="I56" s="2">
        <v>0</v>
      </c>
      <c r="J56" s="2">
        <v>0</v>
      </c>
      <c r="K56" s="2">
        <v>94.199999999999818</v>
      </c>
      <c r="L56" s="132">
        <v>0</v>
      </c>
      <c r="M56" s="2">
        <v>94.199999999999818</v>
      </c>
      <c r="N56">
        <v>0</v>
      </c>
      <c r="O56" t="s">
        <v>1340</v>
      </c>
      <c r="P56" s="132">
        <v>6.0802874317695023E-3</v>
      </c>
      <c r="Q56" s="132">
        <v>3.9100000000000003E-2</v>
      </c>
      <c r="R56" s="2">
        <v>32.893181818181816</v>
      </c>
    </row>
    <row r="57" spans="1:33" ht="21.95" customHeight="1" x14ac:dyDescent="0.25">
      <c r="A57" s="50"/>
      <c r="B57" s="51"/>
      <c r="C57" s="51"/>
      <c r="D57"/>
      <c r="E57" s="22" t="s">
        <v>1323</v>
      </c>
      <c r="F57" s="2">
        <v>132.91999999999999</v>
      </c>
      <c r="G57" s="2">
        <v>132.91999999999999</v>
      </c>
      <c r="H57">
        <v>0</v>
      </c>
      <c r="I57" s="2">
        <v>0</v>
      </c>
      <c r="J57" s="2">
        <v>0</v>
      </c>
      <c r="K57" s="2">
        <v>1147.83</v>
      </c>
      <c r="L57" s="132">
        <v>0</v>
      </c>
      <c r="M57" s="2">
        <v>1147.83</v>
      </c>
      <c r="N57">
        <v>0</v>
      </c>
      <c r="O57" t="s">
        <v>1368</v>
      </c>
      <c r="P57" s="132">
        <v>8.6909419199518514E-3</v>
      </c>
      <c r="Q57" s="132">
        <v>7.2099999999999997E-2</v>
      </c>
    </row>
    <row r="58" spans="1:33" ht="21.95" customHeight="1" x14ac:dyDescent="0.25">
      <c r="A58" s="50"/>
      <c r="B58" s="50"/>
      <c r="C58" s="51"/>
      <c r="D58"/>
      <c r="E58" s="22" t="s">
        <v>46</v>
      </c>
      <c r="F58" s="2">
        <v>10.210000000000001</v>
      </c>
      <c r="G58" s="2">
        <v>10.210000000000001</v>
      </c>
      <c r="H58">
        <v>0</v>
      </c>
      <c r="I58" s="2">
        <v>0</v>
      </c>
      <c r="J58" s="2">
        <v>0</v>
      </c>
      <c r="K58" s="2">
        <v>470.39999999999964</v>
      </c>
      <c r="L58" s="132">
        <v>0</v>
      </c>
      <c r="M58" s="2">
        <v>470.39999999999964</v>
      </c>
      <c r="N58">
        <v>0</v>
      </c>
      <c r="O58" t="s">
        <v>1373</v>
      </c>
      <c r="P58" s="132">
        <v>2.4485798237022526E-2</v>
      </c>
      <c r="Q58" s="132">
        <v>4.7E-2</v>
      </c>
      <c r="R58" s="2">
        <v>7.5629629629629633</v>
      </c>
      <c r="S58" s="29">
        <v>43461</v>
      </c>
      <c r="T58" s="48"/>
      <c r="W58" s="655"/>
      <c r="X58" s="888"/>
      <c r="Y58" s="888"/>
      <c r="AC58"/>
      <c r="AD58"/>
      <c r="AE58"/>
      <c r="AF58"/>
      <c r="AG58"/>
    </row>
    <row r="59" spans="1:33" ht="21.95" customHeight="1" x14ac:dyDescent="0.25">
      <c r="A59" s="50"/>
      <c r="B59" s="50"/>
      <c r="C59" s="51"/>
      <c r="D59"/>
      <c r="E59" s="22" t="s">
        <v>1016</v>
      </c>
      <c r="F59" s="2">
        <v>58.65</v>
      </c>
      <c r="G59" s="2">
        <v>58.65</v>
      </c>
      <c r="H59">
        <v>0</v>
      </c>
      <c r="I59" s="2">
        <v>0</v>
      </c>
      <c r="J59" s="2">
        <v>0</v>
      </c>
      <c r="K59" s="2">
        <v>458.44000000000051</v>
      </c>
      <c r="L59" s="132">
        <v>0</v>
      </c>
      <c r="M59" s="2">
        <v>458.44000000000051</v>
      </c>
      <c r="N59">
        <v>0</v>
      </c>
      <c r="P59" s="132">
        <v>2.557544757033248E-2</v>
      </c>
      <c r="Q59" s="132">
        <v>4.1999999999999997E-3</v>
      </c>
      <c r="W59" s="655"/>
      <c r="X59" s="888"/>
      <c r="Y59" s="888"/>
    </row>
    <row r="60" spans="1:33" ht="21.95" customHeight="1" x14ac:dyDescent="0.25">
      <c r="A60" s="51"/>
      <c r="B60" s="51"/>
      <c r="C60" s="51"/>
      <c r="D60" s="703"/>
      <c r="E60" s="22" t="s">
        <v>194</v>
      </c>
      <c r="F60" s="2">
        <v>9.82</v>
      </c>
      <c r="G60" s="2">
        <v>9.82</v>
      </c>
      <c r="H60">
        <v>0</v>
      </c>
      <c r="I60" s="2">
        <v>0</v>
      </c>
      <c r="J60" s="2">
        <v>0</v>
      </c>
      <c r="K60" s="2">
        <v>0</v>
      </c>
      <c r="L60" s="132">
        <v>0</v>
      </c>
      <c r="M60" s="2">
        <v>495.20999999999913</v>
      </c>
      <c r="N60">
        <v>0</v>
      </c>
      <c r="P60" s="132">
        <v>5.1499999999999997E-2</v>
      </c>
      <c r="Q60" s="132">
        <v>-2.0500000000000001E-2</v>
      </c>
      <c r="V60" s="2"/>
      <c r="W60" s="655"/>
      <c r="X60" s="888"/>
      <c r="Y60" s="888"/>
    </row>
    <row r="61" spans="1:33" ht="21.95" customHeight="1" x14ac:dyDescent="0.25">
      <c r="A61" s="51"/>
      <c r="B61" s="51"/>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T61" s="48"/>
      <c r="W61" s="655"/>
      <c r="X61" s="888"/>
      <c r="Y61" s="888"/>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T62" s="48"/>
      <c r="W62" s="655"/>
      <c r="X62" s="888"/>
      <c r="Y62" s="888"/>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W63" s="655"/>
      <c r="X63" s="888"/>
      <c r="Y63" s="888"/>
      <c r="AC63"/>
      <c r="AD63"/>
      <c r="AE63"/>
      <c r="AF63"/>
      <c r="AG63"/>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c r="W64" s="655"/>
      <c r="X64" s="888"/>
      <c r="Y64" s="888"/>
    </row>
    <row r="65" spans="1:33" ht="21.95" customHeight="1" x14ac:dyDescent="0.25">
      <c r="A65" s="51"/>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W65" s="655"/>
      <c r="X65" s="888"/>
      <c r="Y65" s="88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W66" s="655"/>
      <c r="X66" s="888"/>
      <c r="Y66" s="888"/>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W67" s="655"/>
      <c r="X67" s="888"/>
      <c r="Y67" s="888"/>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T69" s="48"/>
      <c r="W69" s="655"/>
      <c r="X69" s="888"/>
      <c r="Y69" s="888"/>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W70" s="655"/>
      <c r="X70" s="888"/>
      <c r="Y70" s="888"/>
      <c r="AC70"/>
      <c r="AD70"/>
      <c r="AE70"/>
      <c r="AF70"/>
      <c r="AG70"/>
    </row>
    <row r="71" spans="1:33" ht="21.95" customHeight="1" x14ac:dyDescent="0.25">
      <c r="A71" s="50"/>
      <c r="B71" s="50"/>
      <c r="C71" s="51"/>
      <c r="D71"/>
      <c r="E71" s="22" t="s">
        <v>668</v>
      </c>
      <c r="F71" s="2">
        <v>51.63</v>
      </c>
      <c r="G71" s="2">
        <v>51.63</v>
      </c>
      <c r="H71">
        <v>0</v>
      </c>
      <c r="I71" s="2">
        <v>0</v>
      </c>
      <c r="J71" s="2">
        <v>0</v>
      </c>
      <c r="K71" s="2">
        <v>0</v>
      </c>
      <c r="L71" s="132">
        <v>0</v>
      </c>
      <c r="M71" s="2">
        <v>329.55999999999949</v>
      </c>
      <c r="N71">
        <v>0</v>
      </c>
      <c r="P71" s="132">
        <v>1.78E-2</v>
      </c>
      <c r="Q71" s="132">
        <v>2.1499999999999998E-2</v>
      </c>
      <c r="T71" s="48"/>
    </row>
    <row r="72" spans="1:33" ht="21.95" customHeight="1" x14ac:dyDescent="0.25">
      <c r="A72" s="50"/>
      <c r="B72" s="51"/>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row>
    <row r="73" spans="1:33" ht="21.95" customHeight="1" x14ac:dyDescent="0.25">
      <c r="A73" s="50"/>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row>
    <row r="74" spans="1:33" ht="21.95" customHeight="1" x14ac:dyDescent="0.25">
      <c r="A74" s="50"/>
      <c r="B74" s="50"/>
      <c r="C74" s="51"/>
      <c r="D74"/>
      <c r="E74" s="22" t="s">
        <v>710</v>
      </c>
      <c r="F74" s="2">
        <v>1111.23</v>
      </c>
      <c r="G74" s="2">
        <v>1111.23</v>
      </c>
      <c r="H74">
        <v>0</v>
      </c>
      <c r="I74" s="2">
        <v>0</v>
      </c>
      <c r="J74" s="2">
        <v>0</v>
      </c>
      <c r="K74" s="2">
        <v>0</v>
      </c>
      <c r="L74" s="132">
        <v>0</v>
      </c>
      <c r="M74" s="2">
        <v>559.89000000000033</v>
      </c>
      <c r="N74">
        <v>0</v>
      </c>
      <c r="P74" s="132">
        <v>0</v>
      </c>
      <c r="Q74" s="132">
        <v>-8.0000000000000004E-4</v>
      </c>
      <c r="T74" s="48"/>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row>
    <row r="76" spans="1:33" ht="21.95" customHeight="1" x14ac:dyDescent="0.25">
      <c r="A76" s="1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W76" s="655"/>
      <c r="X76" s="888"/>
      <c r="Y76" s="888"/>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W77" s="655"/>
      <c r="X77" s="888"/>
      <c r="Y77" s="888"/>
    </row>
    <row r="78" spans="1:33" ht="21.95" customHeight="1" x14ac:dyDescent="0.25">
      <c r="A78" s="51"/>
      <c r="B78" s="51"/>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W78" s="655"/>
      <c r="X78" s="888"/>
      <c r="Y78" s="888"/>
      <c r="AC78"/>
      <c r="AD78"/>
      <c r="AE78"/>
      <c r="AF78"/>
      <c r="AG7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c r="W79" s="655"/>
      <c r="X79" s="888"/>
      <c r="Y79" s="888"/>
      <c r="AC79"/>
      <c r="AD79"/>
      <c r="AE79"/>
      <c r="AF79"/>
      <c r="AG79"/>
    </row>
    <row r="80" spans="1:33" ht="21.95" customHeight="1" x14ac:dyDescent="0.25">
      <c r="A80" s="50"/>
      <c r="B80" s="51"/>
      <c r="C80" s="51"/>
      <c r="D80"/>
      <c r="E80" s="22" t="s">
        <v>192</v>
      </c>
      <c r="F80" s="2">
        <v>82.58</v>
      </c>
      <c r="G80" s="2">
        <v>82.58</v>
      </c>
      <c r="H80">
        <v>0</v>
      </c>
      <c r="I80" s="2">
        <v>0</v>
      </c>
      <c r="J80" s="2">
        <v>0</v>
      </c>
      <c r="K80" s="2">
        <v>0</v>
      </c>
      <c r="L80" s="132">
        <v>0</v>
      </c>
      <c r="M80" s="2">
        <v>785.90999999999985</v>
      </c>
      <c r="N80">
        <v>0</v>
      </c>
      <c r="P80" s="132">
        <v>1.29E-2</v>
      </c>
      <c r="Q80" s="132">
        <v>1.12E-2</v>
      </c>
      <c r="W80" s="655"/>
      <c r="X80" s="888"/>
      <c r="Y80" s="888"/>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T81" s="279"/>
      <c r="W81" s="655"/>
      <c r="X81" s="888"/>
      <c r="Y81" s="888"/>
    </row>
    <row r="82" spans="1:33" ht="21.95" customHeight="1" x14ac:dyDescent="0.25">
      <c r="A82" s="50"/>
      <c r="B82" s="51"/>
      <c r="C82" s="51"/>
      <c r="D82"/>
      <c r="E82" s="22" t="s">
        <v>798</v>
      </c>
      <c r="F82" s="2">
        <v>720.52</v>
      </c>
      <c r="G82" s="2">
        <v>720.52</v>
      </c>
      <c r="H82">
        <v>0</v>
      </c>
      <c r="I82" s="2">
        <v>0</v>
      </c>
      <c r="J82" s="2">
        <v>0</v>
      </c>
      <c r="K82" s="2">
        <v>0</v>
      </c>
      <c r="L82" s="132">
        <v>0</v>
      </c>
      <c r="M82" s="2">
        <v>1264.8599999999997</v>
      </c>
      <c r="N82">
        <v>0</v>
      </c>
      <c r="P82" s="132">
        <v>0</v>
      </c>
      <c r="Q82" s="132">
        <v>1.7899999999999999E-2</v>
      </c>
      <c r="T82" s="48"/>
    </row>
    <row r="83" spans="1:33" ht="21.95" customHeight="1" x14ac:dyDescent="0.25">
      <c r="A83" s="51"/>
      <c r="B83" s="51"/>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T83" s="48"/>
    </row>
    <row r="84" spans="1:33" ht="21.95" customHeight="1" x14ac:dyDescent="0.25">
      <c r="A84" s="50"/>
      <c r="B84" s="50"/>
      <c r="C84" s="51"/>
      <c r="D84"/>
      <c r="E84" s="22" t="s">
        <v>709</v>
      </c>
      <c r="F84" s="2">
        <v>70.739999999999995</v>
      </c>
      <c r="G84" s="2">
        <v>70.739999999999995</v>
      </c>
      <c r="H84">
        <v>0</v>
      </c>
      <c r="I84" s="2">
        <v>0</v>
      </c>
      <c r="J84" s="2">
        <v>0</v>
      </c>
      <c r="K84" s="2">
        <v>791.77999999999884</v>
      </c>
      <c r="L84" s="132">
        <v>0</v>
      </c>
      <c r="M84" s="2">
        <v>1832.4999999999927</v>
      </c>
      <c r="N84">
        <v>0</v>
      </c>
      <c r="O84" t="s">
        <v>1392</v>
      </c>
      <c r="P84" s="132">
        <v>0</v>
      </c>
      <c r="Q84" s="132">
        <v>5.4199999999999998E-2</v>
      </c>
      <c r="R84" s="2">
        <v>20.684210526315788</v>
      </c>
      <c r="T84" s="48"/>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W85" s="655"/>
      <c r="X85" s="888"/>
      <c r="Y85" s="888"/>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c r="T86" s="48"/>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T87" s="48"/>
      <c r="W87" s="655"/>
      <c r="X87" s="888"/>
      <c r="Y87" s="888"/>
    </row>
    <row r="88" spans="1:33" ht="21.95" customHeight="1" x14ac:dyDescent="0.25">
      <c r="A88" s="50"/>
      <c r="B88" s="50"/>
      <c r="C88" s="50"/>
      <c r="D88"/>
      <c r="E88" s="22" t="s">
        <v>22</v>
      </c>
      <c r="F88" s="2">
        <v>57.28</v>
      </c>
      <c r="G88" s="2">
        <v>57.28</v>
      </c>
      <c r="H88">
        <v>0</v>
      </c>
      <c r="I88" s="2">
        <v>0</v>
      </c>
      <c r="J88" s="2">
        <v>0</v>
      </c>
      <c r="K88" s="2">
        <v>0</v>
      </c>
      <c r="L88" s="132">
        <v>0</v>
      </c>
      <c r="M88" s="2">
        <v>3178.8000000000466</v>
      </c>
      <c r="N88">
        <v>0</v>
      </c>
      <c r="P88" s="132">
        <v>2.07E-2</v>
      </c>
      <c r="Q88" s="132">
        <v>3.0000000000000001E-3</v>
      </c>
      <c r="T88" s="48"/>
      <c r="W88" s="655"/>
      <c r="X88" s="888"/>
      <c r="Y88" s="888"/>
      <c r="AC88"/>
      <c r="AD88"/>
      <c r="AE88"/>
      <c r="AF88"/>
      <c r="AG88"/>
    </row>
    <row r="89" spans="1:33" ht="21.95" customHeight="1" x14ac:dyDescent="0.25">
      <c r="A89" s="50"/>
      <c r="B89" s="51"/>
      <c r="C89" s="51"/>
      <c r="D89"/>
      <c r="E89" s="22" t="s">
        <v>42</v>
      </c>
      <c r="F89" s="2">
        <v>172.39</v>
      </c>
      <c r="G89" s="2">
        <v>172.39</v>
      </c>
      <c r="H89">
        <v>0</v>
      </c>
      <c r="I89" s="2">
        <v>0</v>
      </c>
      <c r="J89" s="2">
        <v>0</v>
      </c>
      <c r="K89" s="2">
        <v>0</v>
      </c>
      <c r="L89" s="132">
        <v>0</v>
      </c>
      <c r="M89" s="2">
        <v>128.08999999999833</v>
      </c>
      <c r="N89">
        <v>0</v>
      </c>
      <c r="P89" s="132">
        <v>2.18E-2</v>
      </c>
      <c r="Q89" s="132">
        <v>1.0500000000000001E-2</v>
      </c>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W90" s="655"/>
      <c r="X90" s="888"/>
      <c r="Y90" s="888"/>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W91" s="655"/>
      <c r="X91" s="888"/>
      <c r="Y91" s="888"/>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W92" s="655"/>
      <c r="X92" s="888"/>
      <c r="Y92" s="888"/>
    </row>
    <row r="93" spans="1:33" ht="21.95" customHeight="1" x14ac:dyDescent="0.25">
      <c r="A93" s="50"/>
      <c r="B93" s="50"/>
      <c r="C93" s="51"/>
      <c r="D93" s="703"/>
      <c r="E93" s="22" t="s">
        <v>8</v>
      </c>
      <c r="F93" s="2">
        <v>90.42</v>
      </c>
      <c r="G93" s="2">
        <v>90.42</v>
      </c>
      <c r="H93">
        <v>0</v>
      </c>
      <c r="I93" s="2">
        <v>0</v>
      </c>
      <c r="J93" s="2">
        <v>0</v>
      </c>
      <c r="K93" s="2">
        <v>0</v>
      </c>
      <c r="L93" s="132">
        <v>0</v>
      </c>
      <c r="M93" s="2">
        <v>121.94999999999982</v>
      </c>
      <c r="N93">
        <v>0</v>
      </c>
      <c r="P93" s="132">
        <v>1.67E-2</v>
      </c>
      <c r="Q93" s="132">
        <v>7.1999999999999998E-3</v>
      </c>
      <c r="T93" s="48"/>
      <c r="W93" s="655"/>
      <c r="X93" s="888"/>
      <c r="Y93" s="888"/>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c r="W94" s="655"/>
      <c r="X94" s="888"/>
      <c r="Y94" s="888"/>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AC95"/>
      <c r="AD95"/>
      <c r="AE95" s="2"/>
      <c r="AF95"/>
      <c r="AG95"/>
    </row>
    <row r="96" spans="1:33" ht="21.95" customHeight="1" x14ac:dyDescent="0.25">
      <c r="A96" s="51"/>
      <c r="B96" s="51"/>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c r="W96" s="655"/>
      <c r="X96" s="888"/>
      <c r="Y96" s="888"/>
    </row>
    <row r="97" spans="1:33"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row>
    <row r="99" spans="1:33"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T100" s="48"/>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row>
    <row r="102" spans="1:33"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T102" s="48"/>
    </row>
    <row r="103" spans="1:33"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AC103"/>
      <c r="AD103"/>
      <c r="AE103"/>
      <c r="AF103"/>
      <c r="AG103"/>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BIIB!A1" display="BIIB"/>
    <hyperlink ref="E22" location="MYL!A1" display="MYL"/>
    <hyperlink ref="E23" location="SIG!A1" display="SIG"/>
    <hyperlink ref="E24" location="ABC!A1" display="ABC"/>
    <hyperlink ref="E25" location="NVR!A1" display="NVR"/>
    <hyperlink ref="E26" location="AAPL!A1" display="AAPL"/>
    <hyperlink ref="E27" location="AXP!A1" display="AXP"/>
    <hyperlink ref="E28" location="DG!A1" display="DG"/>
    <hyperlink ref="E29" location="PINC!A1" display="PINC"/>
    <hyperlink ref="E30" location="FOXA!A1" display="FOXA"/>
    <hyperlink ref="E31" location="AOBC!A1" display="AOBC"/>
    <hyperlink ref="E32" location="LUV!A1" display="LUV"/>
    <hyperlink ref="E33" location="CCEP!A1" display="CCEP"/>
    <hyperlink ref="E34" location="BMY!A1" display="BMY"/>
    <hyperlink ref="E35" location="TIF!A1" display="TIF"/>
    <hyperlink ref="E9" location="XOP!A1" display="XOP"/>
    <hyperlink ref="E17" location="DD!A1" display="DD"/>
    <hyperlink ref="E36" location="GPS!A1" display="GPS"/>
    <hyperlink ref="E37" location="AKAM!A1" display="AKAM"/>
    <hyperlink ref="E38" location="ARNC!A1" display="ARNC"/>
    <hyperlink ref="E10" location="IEMG!A1" display="IEMG"/>
    <hyperlink ref="E8" location="CVS!A1" display="CVS"/>
    <hyperlink ref="E39" location="ADBE!A1" display="ADBE"/>
    <hyperlink ref="E40" location="FDX!A1" display="FDX"/>
    <hyperlink ref="E41" location="PPC!A1" display="PPC"/>
    <hyperlink ref="E42" location="SKX!A1" display="SKX"/>
    <hyperlink ref="E19" location="DOW!A1" display="DOW"/>
    <hyperlink ref="E15" location="ABMD!A1" display="ABMD"/>
    <hyperlink ref="E20" location="CTVA!A1" display="CTVA"/>
    <hyperlink ref="E43" location="XLB!A1" display="XLB"/>
    <hyperlink ref="E44" location="EOG!A1" display="EOG"/>
    <hyperlink ref="E45" location="TCEHY!A1" display="TCEHY"/>
    <hyperlink ref="E46" location="CCL!A1" display="CCL"/>
    <hyperlink ref="E47" location="DVN!A1" display="DVN"/>
    <hyperlink ref="E48" location="ET!A1" display="ET"/>
    <hyperlink ref="E49" location="KWEB!A1" display="KWEB"/>
    <hyperlink ref="E2" location="MRO!A1" display="MRO"/>
    <hyperlink ref="E50" location="GE!A1" display="GE"/>
    <hyperlink ref="E51" location="XRAY!A1" display="XRAY"/>
    <hyperlink ref="E52" location="ATVI!A1" display="ATVI"/>
    <hyperlink ref="E53" location="CRI!A1" display="CRI"/>
    <hyperlink ref="E54" location="AOS!A1" display="AOS"/>
    <hyperlink ref="E55" location="IWM!A1" display="IWM"/>
    <hyperlink ref="E56" location="PXD!A1" display="PXD"/>
    <hyperlink ref="E57" location="IPGP!A1" display="IPGP"/>
    <hyperlink ref="E58" location="SLCA!A1" display="SLCA"/>
    <hyperlink ref="E59" location="XLP!A1" display="XLP"/>
    <hyperlink ref="E13"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5"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8"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7" location="UVE!A1" display="UVE"/>
    <hyperlink ref="E83" location="HAS!A1" display="HAS"/>
    <hyperlink ref="E84" location="HSIC!A1" display="HSIC"/>
    <hyperlink ref="E16"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6"/>
  <sheetViews>
    <sheetView zoomScaleNormal="100" workbookViewId="0">
      <pane ySplit="1" topLeftCell="A914" activePane="bottomLeft" state="frozen"/>
      <selection pane="bottomLeft" activeCell="X929" sqref="X92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97196.700000000012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U926"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v>-42255</v>
      </c>
      <c r="U926" s="808">
        <f t="shared" si="1288"/>
        <v>139451.70000000001</v>
      </c>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sheetData>
  <conditionalFormatting sqref="L1:L2 L92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6">
    <cfRule type="colorScale" priority="1002">
      <colorScale>
        <cfvo type="min"/>
        <cfvo type="num" val="0"/>
        <cfvo type="max"/>
        <color rgb="FFF8696B"/>
        <color rgb="FFFFEB84"/>
        <color rgb="FF63BE7B"/>
      </colorScale>
    </cfRule>
  </conditionalFormatting>
  <conditionalFormatting sqref="G3:G926">
    <cfRule type="colorScale" priority="1004">
      <colorScale>
        <cfvo type="min"/>
        <cfvo type="num" val="0"/>
        <cfvo type="max"/>
        <color rgb="FFF8696B"/>
        <color rgb="FFFFEB84"/>
        <color rgb="FF63BE7B"/>
      </colorScale>
    </cfRule>
  </conditionalFormatting>
  <conditionalFormatting sqref="L3:L92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98123.964666668267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97196.704666668331</v>
      </c>
      <c r="Q269" s="280"/>
      <c r="R269" s="358"/>
      <c r="S269" s="377">
        <v>43616</v>
      </c>
      <c r="T269" s="337">
        <v>1.2</v>
      </c>
    </row>
    <row r="270" spans="1:21" ht="18" customHeight="1" x14ac:dyDescent="0.25">
      <c r="M270" s="25" t="s">
        <v>143</v>
      </c>
      <c r="N270" s="139">
        <f>Balance!AA2</f>
        <v>97196.700000000012</v>
      </c>
      <c r="Q270" s="280"/>
      <c r="R270" s="358"/>
      <c r="S270" s="377"/>
      <c r="T270" s="337">
        <v>47.95</v>
      </c>
      <c r="U270" s="24" t="s">
        <v>1398</v>
      </c>
    </row>
    <row r="271" spans="1:21" ht="18" customHeight="1" x14ac:dyDescent="0.25">
      <c r="M271" s="25"/>
      <c r="N271" s="26"/>
      <c r="O271" s="272"/>
      <c r="Q271" s="280"/>
      <c r="R271" s="358"/>
      <c r="S271" s="377"/>
      <c r="T271" s="337">
        <v>17.93</v>
      </c>
      <c r="U271" s="24" t="s">
        <v>1398</v>
      </c>
    </row>
    <row r="272" spans="1:21" ht="18" customHeight="1" x14ac:dyDescent="0.25">
      <c r="Q272" s="280"/>
      <c r="R272" s="358"/>
      <c r="S272" s="377"/>
      <c r="T272" s="337">
        <v>37.840000000000003</v>
      </c>
      <c r="U272" s="24" t="s">
        <v>1398</v>
      </c>
    </row>
    <row r="273" spans="13:21" ht="18" customHeight="1" x14ac:dyDescent="0.25">
      <c r="M273" s="25" t="s">
        <v>131</v>
      </c>
      <c r="N273" s="431">
        <f>N269-N271-N270</f>
        <v>4.6666683192597702E-3</v>
      </c>
      <c r="Q273" s="280"/>
      <c r="R273" s="358"/>
      <c r="S273" s="377"/>
      <c r="T273" s="337">
        <v>24.64</v>
      </c>
      <c r="U273" s="24" t="s">
        <v>1399</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6" priority="7">
      <formula>#REF!&gt;0</formula>
    </cfRule>
    <cfRule type="expression" dxfId="40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78" priority="29">
      <formula>N19&gt;0</formula>
    </cfRule>
    <cfRule type="expression" dxfId="39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6" priority="23">
      <formula>F22&gt;0</formula>
    </cfRule>
    <cfRule type="expression" dxfId="3975" priority="24">
      <formula>F22&lt;0</formula>
    </cfRule>
  </conditionalFormatting>
  <conditionalFormatting sqref="H22:H31">
    <cfRule type="expression" dxfId="3974" priority="21">
      <formula>H22&gt;0</formula>
    </cfRule>
    <cfRule type="expression" dxfId="3973" priority="22">
      <formula>H22&lt;0</formula>
    </cfRule>
  </conditionalFormatting>
  <conditionalFormatting sqref="I21:J31">
    <cfRule type="expression" dxfId="3972" priority="19">
      <formula>I21&gt;0</formula>
    </cfRule>
    <cfRule type="expression" dxfId="3971" priority="20">
      <formula>I21&lt;0</formula>
    </cfRule>
  </conditionalFormatting>
  <conditionalFormatting sqref="Q8">
    <cfRule type="expression" dxfId="3970" priority="11">
      <formula>Q8&gt;0</formula>
    </cfRule>
    <cfRule type="expression" dxfId="3969" priority="12">
      <formula>Q8&lt;0</formula>
    </cfRule>
  </conditionalFormatting>
  <conditionalFormatting sqref="Q7">
    <cfRule type="expression" dxfId="3968" priority="13">
      <formula>Q7&gt;0</formula>
    </cfRule>
    <cfRule type="expression" dxfId="3967" priority="14">
      <formula>Q7&lt;0</formula>
    </cfRule>
  </conditionalFormatting>
  <conditionalFormatting sqref="F56:F66">
    <cfRule type="expression" dxfId="3966" priority="9">
      <formula>F56&gt;0</formula>
    </cfRule>
    <cfRule type="expression" dxfId="3965" priority="10">
      <formula>F56&lt;0</formula>
    </cfRule>
  </conditionalFormatting>
  <conditionalFormatting sqref="H56:H66">
    <cfRule type="expression" dxfId="3964" priority="7">
      <formula>H56&gt;0</formula>
    </cfRule>
    <cfRule type="expression" dxfId="3963" priority="8">
      <formula>H56&lt;0</formula>
    </cfRule>
  </conditionalFormatting>
  <conditionalFormatting sqref="I56:I66">
    <cfRule type="expression" dxfId="3962" priority="5">
      <formula>I56&gt;0</formula>
    </cfRule>
    <cfRule type="expression" dxfId="3961" priority="6">
      <formula>I56&lt;0</formula>
    </cfRule>
  </conditionalFormatting>
  <conditionalFormatting sqref="F21">
    <cfRule type="expression" dxfId="3960" priority="3">
      <formula>F21&gt;0</formula>
    </cfRule>
    <cfRule type="expression" dxfId="3959" priority="4">
      <formula>F21&lt;0</formula>
    </cfRule>
  </conditionalFormatting>
  <conditionalFormatting sqref="H21">
    <cfRule type="expression" dxfId="3958" priority="1">
      <formula>H21&gt;0</formula>
    </cfRule>
    <cfRule type="expression" dxfId="39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6" priority="64">
      <formula>N23&gt;0</formula>
    </cfRule>
    <cfRule type="expression" dxfId="39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4" priority="58">
      <formula>F79&gt;0</formula>
    </cfRule>
    <cfRule type="expression" dxfId="3953" priority="59">
      <formula>F79&lt;0</formula>
    </cfRule>
  </conditionalFormatting>
  <conditionalFormatting sqref="H79:H97 H101:H118">
    <cfRule type="expression" dxfId="3952" priority="56">
      <formula>H79&gt;0</formula>
    </cfRule>
    <cfRule type="expression" dxfId="3951" priority="57">
      <formula>H79&lt;0</formula>
    </cfRule>
  </conditionalFormatting>
  <conditionalFormatting sqref="I75:I97 I100:I118">
    <cfRule type="expression" dxfId="3950" priority="54">
      <formula>I75&gt;0</formula>
    </cfRule>
    <cfRule type="expression" dxfId="3949" priority="55">
      <formula>I75&lt;0</formula>
    </cfRule>
  </conditionalFormatting>
  <conditionalFormatting sqref="Q7">
    <cfRule type="expression" dxfId="3948" priority="52">
      <formula>Q7&gt;0</formula>
    </cfRule>
    <cfRule type="expression" dxfId="3947" priority="53">
      <formula>Q7&lt;0</formula>
    </cfRule>
  </conditionalFormatting>
  <conditionalFormatting sqref="Q8">
    <cfRule type="expression" dxfId="3946" priority="50">
      <formula>Q8&gt;0</formula>
    </cfRule>
    <cfRule type="expression" dxfId="3945" priority="51">
      <formula>Q8&lt;0</formula>
    </cfRule>
  </conditionalFormatting>
  <conditionalFormatting sqref="F75:F78">
    <cfRule type="expression" dxfId="3944" priority="48">
      <formula>F75&gt;0</formula>
    </cfRule>
    <cfRule type="expression" dxfId="3943" priority="49">
      <formula>F75&lt;0</formula>
    </cfRule>
  </conditionalFormatting>
  <conditionalFormatting sqref="H75:H78">
    <cfRule type="expression" dxfId="3942" priority="46">
      <formula>H75&gt;0</formula>
    </cfRule>
    <cfRule type="expression" dxfId="3941" priority="47">
      <formula>H75&lt;0</formula>
    </cfRule>
  </conditionalFormatting>
  <conditionalFormatting sqref="F100:F114">
    <cfRule type="expression" dxfId="3940" priority="40">
      <formula>F100&gt;0</formula>
    </cfRule>
    <cfRule type="expression" dxfId="3939" priority="41">
      <formula>F100&lt;0</formula>
    </cfRule>
  </conditionalFormatting>
  <conditionalFormatting sqref="H100:H114">
    <cfRule type="expression" dxfId="3938" priority="38">
      <formula>H100&gt;0</formula>
    </cfRule>
    <cfRule type="expression" dxfId="3937" priority="39">
      <formula>H100&lt;0</formula>
    </cfRule>
  </conditionalFormatting>
  <conditionalFormatting sqref="F29:F67">
    <cfRule type="expression" dxfId="3936" priority="36">
      <formula>F29&gt;0</formula>
    </cfRule>
    <cfRule type="expression" dxfId="3935" priority="37">
      <formula>F29&lt;0</formula>
    </cfRule>
  </conditionalFormatting>
  <conditionalFormatting sqref="H29:H63">
    <cfRule type="expression" dxfId="3934" priority="34">
      <formula>H29&gt;0</formula>
    </cfRule>
    <cfRule type="expression" dxfId="3933" priority="35">
      <formula>H29&lt;0</formula>
    </cfRule>
  </conditionalFormatting>
  <conditionalFormatting sqref="J38:J68">
    <cfRule type="expression" dxfId="3932" priority="32">
      <formula>J38&gt;0</formula>
    </cfRule>
    <cfRule type="expression" dxfId="3931" priority="33">
      <formula>J38&lt;0</formula>
    </cfRule>
  </conditionalFormatting>
  <conditionalFormatting sqref="J43">
    <cfRule type="expression" dxfId="3930" priority="30">
      <formula>J43&gt;0</formula>
    </cfRule>
    <cfRule type="expression" dxfId="3929" priority="31">
      <formula>J43&lt;0</formula>
    </cfRule>
  </conditionalFormatting>
  <conditionalFormatting sqref="Q9">
    <cfRule type="expression" dxfId="3928" priority="24">
      <formula>Q9&gt;0</formula>
    </cfRule>
    <cfRule type="expression" dxfId="3927" priority="25">
      <formula>Q9&lt;0</formula>
    </cfRule>
  </conditionalFormatting>
  <conditionalFormatting sqref="R4">
    <cfRule type="expression" dxfId="3926" priority="26">
      <formula>R4&gt;0</formula>
    </cfRule>
    <cfRule type="expression" dxfId="39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4" priority="21">
      <formula>F120&gt;0</formula>
    </cfRule>
    <cfRule type="expression" dxfId="3923" priority="22">
      <formula>F120&lt;0</formula>
    </cfRule>
  </conditionalFormatting>
  <conditionalFormatting sqref="H120:H160">
    <cfRule type="expression" dxfId="3922" priority="19">
      <formula>H120&gt;0</formula>
    </cfRule>
    <cfRule type="expression" dxfId="3921" priority="20">
      <formula>H120&lt;0</formula>
    </cfRule>
  </conditionalFormatting>
  <conditionalFormatting sqref="J129:J160">
    <cfRule type="expression" dxfId="3920" priority="17">
      <formula>J129&gt;0</formula>
    </cfRule>
    <cfRule type="expression" dxfId="3919" priority="18">
      <formula>J129&lt;0</formula>
    </cfRule>
  </conditionalFormatting>
  <conditionalFormatting sqref="J134">
    <cfRule type="expression" dxfId="3918" priority="15">
      <formula>J134&gt;0</formula>
    </cfRule>
    <cfRule type="expression" dxfId="3917" priority="16">
      <formula>J134&lt;0</formula>
    </cfRule>
  </conditionalFormatting>
  <conditionalFormatting sqref="J31:J40">
    <cfRule type="expression" dxfId="3916" priority="13">
      <formula>J31&gt;0</formula>
    </cfRule>
    <cfRule type="expression" dxfId="3915" priority="14">
      <formula>J31&lt;0</formula>
    </cfRule>
  </conditionalFormatting>
  <conditionalFormatting sqref="J36:J37">
    <cfRule type="expression" dxfId="3914" priority="11">
      <formula>J36&gt;0</formula>
    </cfRule>
    <cfRule type="expression" dxfId="3913" priority="12">
      <formula>J36&lt;0</formula>
    </cfRule>
  </conditionalFormatting>
  <conditionalFormatting sqref="Q10">
    <cfRule type="expression" dxfId="3912" priority="9">
      <formula>Q10&gt;0</formula>
    </cfRule>
    <cfRule type="expression" dxfId="3911" priority="10">
      <formula>Q10&lt;0</formula>
    </cfRule>
  </conditionalFormatting>
  <conditionalFormatting sqref="K38:K55 K57:K68">
    <cfRule type="expression" dxfId="3910" priority="7">
      <formula>K38&gt;0</formula>
    </cfRule>
    <cfRule type="expression" dxfId="3909" priority="8">
      <formula>K38&lt;0</formula>
    </cfRule>
  </conditionalFormatting>
  <conditionalFormatting sqref="K43">
    <cfRule type="expression" dxfId="3908" priority="5">
      <formula>K43&gt;0</formula>
    </cfRule>
    <cfRule type="expression" dxfId="3907" priority="6">
      <formula>K43&lt;0</formula>
    </cfRule>
  </conditionalFormatting>
  <conditionalFormatting sqref="K31:K40">
    <cfRule type="expression" dxfId="3906" priority="3">
      <formula>K31&gt;0</formula>
    </cfRule>
    <cfRule type="expression" dxfId="3905" priority="4">
      <formula>K31&lt;0</formula>
    </cfRule>
  </conditionalFormatting>
  <conditionalFormatting sqref="K36:K37">
    <cfRule type="expression" dxfId="3904" priority="1">
      <formula>K36&gt;0</formula>
    </cfRule>
    <cfRule type="expression" dxfId="39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2" priority="31">
      <formula>F7&gt;0</formula>
    </cfRule>
    <cfRule type="expression" dxfId="3901" priority="32">
      <formula>F7&lt;0</formula>
    </cfRule>
  </conditionalFormatting>
  <conditionalFormatting sqref="Q8">
    <cfRule type="expression" dxfId="3900" priority="29">
      <formula>Q8&gt;0</formula>
    </cfRule>
    <cfRule type="expression" dxfId="3899" priority="30">
      <formula>Q8&lt;0</formula>
    </cfRule>
  </conditionalFormatting>
  <conditionalFormatting sqref="Q10">
    <cfRule type="expression" dxfId="3898" priority="23">
      <formula>Q10&gt;0</formula>
    </cfRule>
    <cfRule type="expression" dxfId="3897" priority="24">
      <formula>Q10&lt;0</formula>
    </cfRule>
  </conditionalFormatting>
  <conditionalFormatting sqref="J25:J38">
    <cfRule type="expression" dxfId="3896" priority="21">
      <formula>J25&gt;0</formula>
    </cfRule>
    <cfRule type="expression" dxfId="3895" priority="22">
      <formula>J25&lt;0</formula>
    </cfRule>
  </conditionalFormatting>
  <conditionalFormatting sqref="L25:L38">
    <cfRule type="expression" dxfId="3894" priority="17">
      <formula>L25&gt;0</formula>
    </cfRule>
    <cfRule type="expression" dxfId="3893" priority="18">
      <formula>L25&lt;0</formula>
    </cfRule>
  </conditionalFormatting>
  <conditionalFormatting sqref="F93:F114">
    <cfRule type="expression" dxfId="3892" priority="15">
      <formula>F93&gt;0</formula>
    </cfRule>
    <cfRule type="expression" dxfId="3891" priority="16">
      <formula>F93&lt;0</formula>
    </cfRule>
  </conditionalFormatting>
  <conditionalFormatting sqref="H93:H114">
    <cfRule type="expression" dxfId="3890" priority="13">
      <formula>H93&gt;0</formula>
    </cfRule>
    <cfRule type="expression" dxfId="3889" priority="14">
      <formula>H93&lt;0</formula>
    </cfRule>
  </conditionalFormatting>
  <conditionalFormatting sqref="J93:J106">
    <cfRule type="expression" dxfId="3888" priority="11">
      <formula>J93&gt;0</formula>
    </cfRule>
    <cfRule type="expression" dxfId="3887" priority="12">
      <formula>J93&lt;0</formula>
    </cfRule>
  </conditionalFormatting>
  <conditionalFormatting sqref="K93:K106">
    <cfRule type="expression" dxfId="3886" priority="9">
      <formula>K93&gt;0</formula>
    </cfRule>
    <cfRule type="expression" dxfId="3885" priority="10">
      <formula>K93&lt;0</formula>
    </cfRule>
  </conditionalFormatting>
  <conditionalFormatting sqref="L93:L106">
    <cfRule type="expression" dxfId="3884" priority="7">
      <formula>L93&gt;0</formula>
    </cfRule>
    <cfRule type="expression" dxfId="3883" priority="8">
      <formula>L93&lt;0</formula>
    </cfRule>
  </conditionalFormatting>
  <conditionalFormatting sqref="F25:F32">
    <cfRule type="expression" dxfId="3882" priority="5">
      <formula>F25&gt;0</formula>
    </cfRule>
    <cfRule type="expression" dxfId="3881" priority="6">
      <formula>F25&lt;0</formula>
    </cfRule>
  </conditionalFormatting>
  <conditionalFormatting sqref="H25:H32">
    <cfRule type="expression" dxfId="3880" priority="3">
      <formula>H25&gt;0</formula>
    </cfRule>
    <cfRule type="expression" dxfId="3879" priority="4">
      <formula>H25&lt;0</formula>
    </cfRule>
  </conditionalFormatting>
  <conditionalFormatting sqref="H60:H63 F60:F63">
    <cfRule type="expression" dxfId="3878" priority="1">
      <formula>F60&gt;0</formula>
    </cfRule>
    <cfRule type="expression" dxfId="3877"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6" priority="33">
      <formula>F54&gt;0</formula>
    </cfRule>
    <cfRule type="expression" dxfId="3875" priority="34">
      <formula>F54&lt;0</formula>
    </cfRule>
  </conditionalFormatting>
  <conditionalFormatting sqref="Q7">
    <cfRule type="expression" dxfId="3874" priority="31">
      <formula>Q7&gt;0</formula>
    </cfRule>
    <cfRule type="expression" dxfId="3873" priority="32">
      <formula>Q7&lt;0</formula>
    </cfRule>
  </conditionalFormatting>
  <conditionalFormatting sqref="Q8">
    <cfRule type="expression" dxfId="3872" priority="29">
      <formula>Q8&gt;0</formula>
    </cfRule>
    <cfRule type="expression" dxfId="3871" priority="30">
      <formula>Q8&lt;0</formula>
    </cfRule>
  </conditionalFormatting>
  <conditionalFormatting sqref="F31:F53">
    <cfRule type="expression" dxfId="3870" priority="27">
      <formula>F31&gt;0</formula>
    </cfRule>
    <cfRule type="expression" dxfId="3869" priority="28">
      <formula>F31&lt;0</formula>
    </cfRule>
  </conditionalFormatting>
  <conditionalFormatting sqref="H31:H53">
    <cfRule type="expression" dxfId="3868" priority="25">
      <formula>H31&gt;0</formula>
    </cfRule>
    <cfRule type="expression" dxfId="3867" priority="26">
      <formula>H31&lt;0</formula>
    </cfRule>
  </conditionalFormatting>
  <conditionalFormatting sqref="Q10">
    <cfRule type="expression" dxfId="3866" priority="23">
      <formula>Q10&gt;0</formula>
    </cfRule>
    <cfRule type="expression" dxfId="3865" priority="24">
      <formula>Q10&lt;0</formula>
    </cfRule>
  </conditionalFormatting>
  <conditionalFormatting sqref="J25:J38">
    <cfRule type="expression" dxfId="3864" priority="21">
      <formula>J25&gt;0</formula>
    </cfRule>
    <cfRule type="expression" dxfId="3863" priority="22">
      <formula>J25&lt;0</formula>
    </cfRule>
  </conditionalFormatting>
  <conditionalFormatting sqref="L25:L38">
    <cfRule type="expression" dxfId="3862" priority="17">
      <formula>L25&gt;0</formula>
    </cfRule>
    <cfRule type="expression" dxfId="3861" priority="18">
      <formula>L25&lt;0</formula>
    </cfRule>
  </conditionalFormatting>
  <conditionalFormatting sqref="F89:F110">
    <cfRule type="expression" dxfId="3860" priority="15">
      <formula>F89&gt;0</formula>
    </cfRule>
    <cfRule type="expression" dxfId="3859" priority="16">
      <formula>F89&lt;0</formula>
    </cfRule>
  </conditionalFormatting>
  <conditionalFormatting sqref="H89:H110">
    <cfRule type="expression" dxfId="3858" priority="13">
      <formula>H89&gt;0</formula>
    </cfRule>
    <cfRule type="expression" dxfId="3857" priority="14">
      <formula>H89&lt;0</formula>
    </cfRule>
  </conditionalFormatting>
  <conditionalFormatting sqref="J89:J102">
    <cfRule type="expression" dxfId="3856" priority="11">
      <formula>J89&gt;0</formula>
    </cfRule>
    <cfRule type="expression" dxfId="3855" priority="12">
      <formula>J89&lt;0</formula>
    </cfRule>
  </conditionalFormatting>
  <conditionalFormatting sqref="K89:K102">
    <cfRule type="expression" dxfId="3854" priority="9">
      <formula>K89&gt;0</formula>
    </cfRule>
    <cfRule type="expression" dxfId="3853" priority="10">
      <formula>K89&lt;0</formula>
    </cfRule>
  </conditionalFormatting>
  <conditionalFormatting sqref="L89:L102">
    <cfRule type="expression" dxfId="3852" priority="7">
      <formula>L89&gt;0</formula>
    </cfRule>
    <cfRule type="expression" dxfId="3851" priority="8">
      <formula>L89&lt;0</formula>
    </cfRule>
  </conditionalFormatting>
  <conditionalFormatting sqref="F25:F30">
    <cfRule type="expression" dxfId="3850" priority="5">
      <formula>F25&gt;0</formula>
    </cfRule>
    <cfRule type="expression" dxfId="3849" priority="6">
      <formula>F25&lt;0</formula>
    </cfRule>
  </conditionalFormatting>
  <conditionalFormatting sqref="H25:H30">
    <cfRule type="expression" dxfId="3848" priority="3">
      <formula>H25&gt;0</formula>
    </cfRule>
    <cfRule type="expression" dxfId="3847" priority="4">
      <formula>H25&lt;0</formula>
    </cfRule>
  </conditionalFormatting>
  <conditionalFormatting sqref="J45">
    <cfRule type="expression" dxfId="3846" priority="1">
      <formula>J45&gt;0</formula>
    </cfRule>
    <cfRule type="expression" dxfId="384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4" priority="35">
      <formula>N19&gt;0</formula>
    </cfRule>
    <cfRule type="expression" dxfId="384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2" priority="21">
      <formula>F25&gt;0</formula>
    </cfRule>
    <cfRule type="expression" dxfId="3841" priority="22">
      <formula>F25&lt;0</formula>
    </cfRule>
  </conditionalFormatting>
  <conditionalFormatting sqref="H25:H47">
    <cfRule type="expression" dxfId="3840" priority="19">
      <formula>H25&gt;0</formula>
    </cfRule>
    <cfRule type="expression" dxfId="3839" priority="20">
      <formula>H25&lt;0</formula>
    </cfRule>
  </conditionalFormatting>
  <conditionalFormatting sqref="I25:I27">
    <cfRule type="expression" dxfId="3838" priority="15">
      <formula>I25&gt;0</formula>
    </cfRule>
    <cfRule type="expression" dxfId="3837" priority="16">
      <formula>I25&lt;0</formula>
    </cfRule>
  </conditionalFormatting>
  <conditionalFormatting sqref="Q7">
    <cfRule type="expression" dxfId="3836" priority="5">
      <formula>Q7&gt;0</formula>
    </cfRule>
    <cfRule type="expression" dxfId="3835" priority="6">
      <formula>Q7&lt;0</formula>
    </cfRule>
  </conditionalFormatting>
  <conditionalFormatting sqref="Q8">
    <cfRule type="expression" dxfId="3834" priority="3">
      <formula>Q8&gt;0</formula>
    </cfRule>
    <cfRule type="expression" dxfId="383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2" priority="9">
      <formula>F36&gt;0</formula>
    </cfRule>
    <cfRule type="expression" dxfId="3831" priority="10">
      <formula>F36&lt;0</formula>
    </cfRule>
  </conditionalFormatting>
  <conditionalFormatting sqref="F25:F35">
    <cfRule type="expression" dxfId="3830" priority="7">
      <formula>F25&gt;0</formula>
    </cfRule>
    <cfRule type="expression" dxfId="3829" priority="8">
      <formula>F25&lt;0</formula>
    </cfRule>
  </conditionalFormatting>
  <conditionalFormatting sqref="H25:H35">
    <cfRule type="expression" dxfId="3828" priority="5">
      <formula>H25&gt;0</formula>
    </cfRule>
    <cfRule type="expression" dxfId="3827" priority="6">
      <formula>H25&lt;0</formula>
    </cfRule>
  </conditionalFormatting>
  <conditionalFormatting sqref="Q7">
    <cfRule type="expression" dxfId="3826" priority="3">
      <formula>Q7&gt;0</formula>
    </cfRule>
    <cfRule type="expression" dxfId="3825" priority="4">
      <formula>Q7&lt;0</formula>
    </cfRule>
  </conditionalFormatting>
  <conditionalFormatting sqref="Q8">
    <cfRule type="expression" dxfId="3824" priority="1">
      <formula>Q8&gt;0</formula>
    </cfRule>
    <cfRule type="expression" dxfId="382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2" priority="37">
      <formula>F25&gt;0</formula>
    </cfRule>
    <cfRule type="expression" dxfId="3821" priority="38">
      <formula>F25&lt;0</formula>
    </cfRule>
  </conditionalFormatting>
  <conditionalFormatting sqref="Q7">
    <cfRule type="expression" dxfId="3820" priority="35">
      <formula>Q7&gt;0</formula>
    </cfRule>
    <cfRule type="expression" dxfId="3819" priority="36">
      <formula>Q7&lt;0</formula>
    </cfRule>
  </conditionalFormatting>
  <conditionalFormatting sqref="Q8">
    <cfRule type="expression" dxfId="3818" priority="33">
      <formula>Q8&gt;0</formula>
    </cfRule>
    <cfRule type="expression" dxfId="3817" priority="34">
      <formula>Q8&lt;0</formula>
    </cfRule>
  </conditionalFormatting>
  <conditionalFormatting sqref="F44:F46">
    <cfRule type="expression" dxfId="3816" priority="31">
      <formula>F44&gt;0</formula>
    </cfRule>
    <cfRule type="expression" dxfId="3815" priority="32">
      <formula>F44&lt;0</formula>
    </cfRule>
  </conditionalFormatting>
  <conditionalFormatting sqref="H44:H46">
    <cfRule type="expression" dxfId="3814" priority="29">
      <formula>H44&gt;0</formula>
    </cfRule>
    <cfRule type="expression" dxfId="3813" priority="30">
      <formula>H44&lt;0</formula>
    </cfRule>
  </conditionalFormatting>
  <conditionalFormatting sqref="F89:F110">
    <cfRule type="expression" dxfId="3812" priority="27">
      <formula>F89&gt;0</formula>
    </cfRule>
    <cfRule type="expression" dxfId="3811" priority="28">
      <formula>F89&lt;0</formula>
    </cfRule>
  </conditionalFormatting>
  <conditionalFormatting sqref="H89:H110">
    <cfRule type="expression" dxfId="3810" priority="25">
      <formula>H89&gt;0</formula>
    </cfRule>
    <cfRule type="expression" dxfId="3809" priority="26">
      <formula>H89&lt;0</formula>
    </cfRule>
  </conditionalFormatting>
  <conditionalFormatting sqref="Q10">
    <cfRule type="expression" dxfId="3808" priority="23">
      <formula>Q10&gt;0</formula>
    </cfRule>
    <cfRule type="expression" dxfId="3807" priority="24">
      <formula>Q10&lt;0</formula>
    </cfRule>
  </conditionalFormatting>
  <conditionalFormatting sqref="J25:J38">
    <cfRule type="expression" dxfId="3806" priority="21">
      <formula>J25&gt;0</formula>
    </cfRule>
    <cfRule type="expression" dxfId="3805" priority="22">
      <formula>J25&lt;0</formula>
    </cfRule>
  </conditionalFormatting>
  <conditionalFormatting sqref="K25:K38">
    <cfRule type="expression" dxfId="3804" priority="19">
      <formula>K25&gt;0</formula>
    </cfRule>
    <cfRule type="expression" dxfId="3803" priority="20">
      <formula>K25&lt;0</formula>
    </cfRule>
  </conditionalFormatting>
  <conditionalFormatting sqref="L25:L38">
    <cfRule type="expression" dxfId="3802" priority="17">
      <formula>L25&gt;0</formula>
    </cfRule>
    <cfRule type="expression" dxfId="3801" priority="18">
      <formula>L25&lt;0</formula>
    </cfRule>
  </conditionalFormatting>
  <conditionalFormatting sqref="J40">
    <cfRule type="expression" dxfId="3800" priority="15">
      <formula>J40&gt;0</formula>
    </cfRule>
    <cfRule type="expression" dxfId="3799" priority="16">
      <formula>J40&lt;0</formula>
    </cfRule>
  </conditionalFormatting>
  <conditionalFormatting sqref="L39">
    <cfRule type="expression" dxfId="3798" priority="11">
      <formula>L39&gt;0</formula>
    </cfRule>
    <cfRule type="expression" dxfId="3797" priority="12">
      <formula>L39&lt;0</formula>
    </cfRule>
  </conditionalFormatting>
  <conditionalFormatting sqref="F39">
    <cfRule type="expression" dxfId="3796" priority="9">
      <formula>F39&gt;0</formula>
    </cfRule>
    <cfRule type="expression" dxfId="3795" priority="10">
      <formula>F39&lt;0</formula>
    </cfRule>
  </conditionalFormatting>
  <conditionalFormatting sqref="H39">
    <cfRule type="expression" dxfId="3794" priority="7">
      <formula>H39&gt;0</formula>
    </cfRule>
    <cfRule type="expression" dxfId="3793" priority="8">
      <formula>H39&lt;0</formula>
    </cfRule>
  </conditionalFormatting>
  <conditionalFormatting sqref="J41">
    <cfRule type="expression" dxfId="3792" priority="5">
      <formula>J41&gt;0</formula>
    </cfRule>
    <cfRule type="expression" dxfId="3791" priority="6">
      <formula>J41&lt;0</formula>
    </cfRule>
  </conditionalFormatting>
  <conditionalFormatting sqref="J43">
    <cfRule type="expression" dxfId="3790" priority="3">
      <formula>J43&gt;0</formula>
    </cfRule>
    <cfRule type="expression" dxfId="3789" priority="4">
      <formula>J43&lt;0</formula>
    </cfRule>
  </conditionalFormatting>
  <conditionalFormatting sqref="J44">
    <cfRule type="expression" dxfId="3788" priority="1">
      <formula>J44&gt;0</formula>
    </cfRule>
    <cfRule type="expression" dxfId="378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6" priority="31">
      <formula>F29&gt;0</formula>
    </cfRule>
    <cfRule type="expression" dxfId="3785" priority="32">
      <formula>F29&lt;0</formula>
    </cfRule>
  </conditionalFormatting>
  <conditionalFormatting sqref="F29 F31:F35">
    <cfRule type="expression" dxfId="3784" priority="33">
      <formula>F29&gt;0</formula>
    </cfRule>
    <cfRule type="expression" dxfId="3783" priority="34">
      <formula>F29&lt;0</formula>
    </cfRule>
  </conditionalFormatting>
  <conditionalFormatting sqref="H29 H31:H35">
    <cfRule type="expression" dxfId="3782" priority="29">
      <formula>H29&gt;0</formula>
    </cfRule>
    <cfRule type="expression" dxfId="3781" priority="30">
      <formula>H29&lt;0</formula>
    </cfRule>
  </conditionalFormatting>
  <conditionalFormatting sqref="F21:F28">
    <cfRule type="expression" dxfId="3780" priority="27">
      <formula>F21&gt;0</formula>
    </cfRule>
    <cfRule type="expression" dxfId="3779" priority="28">
      <formula>F21&lt;0</formula>
    </cfRule>
  </conditionalFormatting>
  <conditionalFormatting sqref="H21:H28">
    <cfRule type="expression" dxfId="3778" priority="25">
      <formula>H21&gt;0</formula>
    </cfRule>
    <cfRule type="expression" dxfId="3777" priority="26">
      <formula>H21&lt;0</formula>
    </cfRule>
  </conditionalFormatting>
  <conditionalFormatting sqref="Q8">
    <cfRule type="expression" dxfId="3776" priority="21">
      <formula>Q8&gt;0</formula>
    </cfRule>
    <cfRule type="expression" dxfId="3775" priority="22">
      <formula>Q8&lt;0</formula>
    </cfRule>
  </conditionalFormatting>
  <conditionalFormatting sqref="Q7">
    <cfRule type="expression" dxfId="3774" priority="23">
      <formula>Q7&gt;0</formula>
    </cfRule>
    <cfRule type="expression" dxfId="3773" priority="24">
      <formula>Q7&lt;0</formula>
    </cfRule>
  </conditionalFormatting>
  <conditionalFormatting sqref="F30">
    <cfRule type="expression" dxfId="3772" priority="19">
      <formula>F30&gt;0</formula>
    </cfRule>
    <cfRule type="expression" dxfId="3771" priority="20">
      <formula>F30&lt;0</formula>
    </cfRule>
  </conditionalFormatting>
  <conditionalFormatting sqref="H30">
    <cfRule type="expression" dxfId="3770" priority="17">
      <formula>H30&gt;0</formula>
    </cfRule>
    <cfRule type="expression" dxfId="3769" priority="18">
      <formula>H30&lt;0</formula>
    </cfRule>
  </conditionalFormatting>
  <conditionalFormatting sqref="F68 F70:F74">
    <cfRule type="expression" dxfId="3768" priority="13">
      <formula>F68&gt;0</formula>
    </cfRule>
    <cfRule type="expression" dxfId="3767" priority="14">
      <formula>F68&lt;0</formula>
    </cfRule>
  </conditionalFormatting>
  <conditionalFormatting sqref="F68 F70:F74">
    <cfRule type="expression" dxfId="3766" priority="15">
      <formula>F68&gt;0</formula>
    </cfRule>
    <cfRule type="expression" dxfId="3765" priority="16">
      <formula>F68&lt;0</formula>
    </cfRule>
  </conditionalFormatting>
  <conditionalFormatting sqref="H68 H70:H74">
    <cfRule type="expression" dxfId="3764" priority="11">
      <formula>H68&gt;0</formula>
    </cfRule>
    <cfRule type="expression" dxfId="3763" priority="12">
      <formula>H68&lt;0</formula>
    </cfRule>
  </conditionalFormatting>
  <conditionalFormatting sqref="F60:F67">
    <cfRule type="expression" dxfId="3762" priority="9">
      <formula>F60&gt;0</formula>
    </cfRule>
    <cfRule type="expression" dxfId="3761" priority="10">
      <formula>F60&lt;0</formula>
    </cfRule>
  </conditionalFormatting>
  <conditionalFormatting sqref="H60:H67">
    <cfRule type="expression" dxfId="3760" priority="7">
      <formula>H60&gt;0</formula>
    </cfRule>
    <cfRule type="expression" dxfId="3759" priority="8">
      <formula>H60&lt;0</formula>
    </cfRule>
  </conditionalFormatting>
  <conditionalFormatting sqref="F69">
    <cfRule type="expression" dxfId="3758" priority="5">
      <formula>F69&gt;0</formula>
    </cfRule>
    <cfRule type="expression" dxfId="3757" priority="6">
      <formula>F69&lt;0</formula>
    </cfRule>
  </conditionalFormatting>
  <conditionalFormatting sqref="H69">
    <cfRule type="expression" dxfId="3756" priority="3">
      <formula>H69&gt;0</formula>
    </cfRule>
    <cfRule type="expression" dxfId="3755" priority="4">
      <formula>H69&lt;0</formula>
    </cfRule>
  </conditionalFormatting>
  <conditionalFormatting sqref="Q10">
    <cfRule type="expression" dxfId="3754" priority="1">
      <formula>Q10&gt;0</formula>
    </cfRule>
    <cfRule type="expression" dxfId="375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2" priority="11">
      <formula>F33&gt;0</formula>
    </cfRule>
    <cfRule type="expression" dxfId="3751" priority="12">
      <formula>F33&lt;0</formula>
    </cfRule>
  </conditionalFormatting>
  <conditionalFormatting sqref="Q7">
    <cfRule type="expression" dxfId="3750" priority="9">
      <formula>Q7&gt;0</formula>
    </cfRule>
    <cfRule type="expression" dxfId="3749" priority="10">
      <formula>Q7&lt;0</formula>
    </cfRule>
  </conditionalFormatting>
  <conditionalFormatting sqref="Q8">
    <cfRule type="expression" dxfId="3748" priority="7">
      <formula>Q8&gt;0</formula>
    </cfRule>
    <cfRule type="expression" dxfId="3747" priority="8">
      <formula>Q8&lt;0</formula>
    </cfRule>
  </conditionalFormatting>
  <conditionalFormatting sqref="F25:F32">
    <cfRule type="expression" dxfId="3746" priority="5">
      <formula>F25&gt;0</formula>
    </cfRule>
    <cfRule type="expression" dxfId="3745" priority="6">
      <formula>F25&lt;0</formula>
    </cfRule>
  </conditionalFormatting>
  <conditionalFormatting sqref="H25:H32">
    <cfRule type="expression" dxfId="3744" priority="3">
      <formula>H25&gt;0</formula>
    </cfRule>
    <cfRule type="expression" dxfId="3743" priority="4">
      <formula>H25&lt;0</formula>
    </cfRule>
  </conditionalFormatting>
  <conditionalFormatting sqref="Q10">
    <cfRule type="expression" dxfId="3742" priority="1">
      <formula>Q10&gt;0</formula>
    </cfRule>
    <cfRule type="expression" dxfId="37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0" priority="75">
      <formula>F32&gt;0</formula>
    </cfRule>
    <cfRule type="expression" dxfId="3739" priority="76">
      <formula>F32&lt;0</formula>
    </cfRule>
  </conditionalFormatting>
  <conditionalFormatting sqref="Q7">
    <cfRule type="expression" dxfId="3738" priority="73">
      <formula>Q7&gt;0</formula>
    </cfRule>
    <cfRule type="expression" dxfId="3737" priority="74">
      <formula>Q7&lt;0</formula>
    </cfRule>
  </conditionalFormatting>
  <conditionalFormatting sqref="Q8">
    <cfRule type="expression" dxfId="3736" priority="71">
      <formula>Q8&gt;0</formula>
    </cfRule>
    <cfRule type="expression" dxfId="373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4" priority="63">
      <formula>M58&gt;0</formula>
    </cfRule>
    <cfRule type="expression" dxfId="3733" priority="64">
      <formula>M58&lt;0</formula>
    </cfRule>
  </conditionalFormatting>
  <conditionalFormatting sqref="Q10">
    <cfRule type="expression" dxfId="3732" priority="61">
      <formula>Q10&gt;0</formula>
    </cfRule>
    <cfRule type="expression" dxfId="3731" priority="62">
      <formula>Q10&lt;0</formula>
    </cfRule>
  </conditionalFormatting>
  <conditionalFormatting sqref="F29:F31">
    <cfRule type="expression" dxfId="3730" priority="59">
      <formula>F29&gt;0</formula>
    </cfRule>
    <cfRule type="expression" dxfId="3729" priority="60">
      <formula>F29&lt;0</formula>
    </cfRule>
  </conditionalFormatting>
  <conditionalFormatting sqref="H29:H31">
    <cfRule type="expression" dxfId="3728" priority="57">
      <formula>H29&gt;0</formula>
    </cfRule>
    <cfRule type="expression" dxfId="3727" priority="58">
      <formula>H29&lt;0</formula>
    </cfRule>
  </conditionalFormatting>
  <conditionalFormatting sqref="F83:F94">
    <cfRule type="expression" dxfId="3726" priority="55">
      <formula>F83&gt;0</formula>
    </cfRule>
    <cfRule type="expression" dxfId="3725" priority="56">
      <formula>F83&lt;0</formula>
    </cfRule>
  </conditionalFormatting>
  <conditionalFormatting sqref="H83:H94">
    <cfRule type="expression" dxfId="3724" priority="53">
      <formula>H83&gt;0</formula>
    </cfRule>
    <cfRule type="expression" dxfId="3723" priority="54">
      <formula>H83&lt;0</formula>
    </cfRule>
  </conditionalFormatting>
  <conditionalFormatting sqref="J41">
    <cfRule type="expression" dxfId="3722" priority="51">
      <formula>J41&gt;0</formula>
    </cfRule>
    <cfRule type="expression" dxfId="3721" priority="52">
      <formula>J41&lt;0</formula>
    </cfRule>
  </conditionalFormatting>
  <conditionalFormatting sqref="J39:J47">
    <cfRule type="expression" dxfId="3720" priority="49">
      <formula>J39&gt;0</formula>
    </cfRule>
    <cfRule type="expression" dxfId="3719" priority="50">
      <formula>J39&lt;0</formula>
    </cfRule>
  </conditionalFormatting>
  <conditionalFormatting sqref="F48:F51 H48:H51">
    <cfRule type="expression" dxfId="3718" priority="47">
      <formula>F48&gt;0</formula>
    </cfRule>
    <cfRule type="expression" dxfId="3717" priority="48">
      <formula>F48&lt;0</formula>
    </cfRule>
  </conditionalFormatting>
  <conditionalFormatting sqref="J48:J57">
    <cfRule type="expression" dxfId="3716" priority="45">
      <formula>J48&gt;0</formula>
    </cfRule>
    <cfRule type="expression" dxfId="3715" priority="46">
      <formula>J48&lt;0</formula>
    </cfRule>
  </conditionalFormatting>
  <conditionalFormatting sqref="K45:K52">
    <cfRule type="expression" dxfId="3714" priority="43">
      <formula>K45&gt;0</formula>
    </cfRule>
    <cfRule type="expression" dxfId="3713" priority="44">
      <formula>K45&lt;0</formula>
    </cfRule>
  </conditionalFormatting>
  <conditionalFormatting sqref="K45:K52">
    <cfRule type="expression" dxfId="3712" priority="41">
      <formula>K45&gt;0</formula>
    </cfRule>
    <cfRule type="expression" dxfId="3711" priority="42">
      <formula>K45&lt;0</formula>
    </cfRule>
  </conditionalFormatting>
  <conditionalFormatting sqref="F102:F118 H102:H118 H120:H128 F120:F128">
    <cfRule type="expression" dxfId="3710" priority="37">
      <formula>F102&gt;0</formula>
    </cfRule>
    <cfRule type="expression" dxfId="3709" priority="38">
      <formula>F102&lt;0</formula>
    </cfRule>
  </conditionalFormatting>
  <conditionalFormatting sqref="F96:F101">
    <cfRule type="expression" dxfId="3708" priority="35">
      <formula>F96&gt;0</formula>
    </cfRule>
    <cfRule type="expression" dxfId="3707" priority="36">
      <formula>F96&lt;0</formula>
    </cfRule>
  </conditionalFormatting>
  <conditionalFormatting sqref="H96:H101">
    <cfRule type="expression" dxfId="3706" priority="33">
      <formula>H96&gt;0</formula>
    </cfRule>
    <cfRule type="expression" dxfId="3705" priority="34">
      <formula>H96&lt;0</formula>
    </cfRule>
  </conditionalFormatting>
  <conditionalFormatting sqref="J112">
    <cfRule type="expression" dxfId="3704" priority="31">
      <formula>J112&gt;0</formula>
    </cfRule>
    <cfRule type="expression" dxfId="3703" priority="32">
      <formula>J112&lt;0</formula>
    </cfRule>
  </conditionalFormatting>
  <conditionalFormatting sqref="J110:J118 J120">
    <cfRule type="expression" dxfId="3702" priority="29">
      <formula>J110&gt;0</formula>
    </cfRule>
    <cfRule type="expression" dxfId="3701" priority="30">
      <formula>J110&lt;0</formula>
    </cfRule>
  </conditionalFormatting>
  <conditionalFormatting sqref="F119 H119">
    <cfRule type="expression" dxfId="3700" priority="27">
      <formula>F119&gt;0</formula>
    </cfRule>
    <cfRule type="expression" dxfId="3699" priority="28">
      <formula>F119&lt;0</formula>
    </cfRule>
  </conditionalFormatting>
  <conditionalFormatting sqref="J119">
    <cfRule type="expression" dxfId="3698" priority="25">
      <formula>J119&gt;0</formula>
    </cfRule>
    <cfRule type="expression" dxfId="3697" priority="26">
      <formula>J119&lt;0</formula>
    </cfRule>
  </conditionalFormatting>
  <conditionalFormatting sqref="K112:K123">
    <cfRule type="expression" dxfId="3696" priority="23">
      <formula>K112&gt;0</formula>
    </cfRule>
    <cfRule type="expression" dxfId="3695" priority="24">
      <formula>K112&lt;0</formula>
    </cfRule>
  </conditionalFormatting>
  <conditionalFormatting sqref="K110:K123">
    <cfRule type="expression" dxfId="3694" priority="21">
      <formula>K110&gt;0</formula>
    </cfRule>
    <cfRule type="expression" dxfId="3693" priority="22">
      <formula>K110&lt;0</formula>
    </cfRule>
  </conditionalFormatting>
  <conditionalFormatting sqref="J121">
    <cfRule type="expression" dxfId="3692" priority="19">
      <formula>J121&gt;0</formula>
    </cfRule>
    <cfRule type="expression" dxfId="3691" priority="20">
      <formula>J121&lt;0</formula>
    </cfRule>
  </conditionalFormatting>
  <conditionalFormatting sqref="F25:F28">
    <cfRule type="expression" dxfId="3690" priority="17">
      <formula>F25&gt;0</formula>
    </cfRule>
    <cfRule type="expression" dxfId="3689" priority="18">
      <formula>F25&lt;0</formula>
    </cfRule>
  </conditionalFormatting>
  <conditionalFormatting sqref="H25:H28">
    <cfRule type="expression" dxfId="3688" priority="15">
      <formula>H25&gt;0</formula>
    </cfRule>
    <cfRule type="expression" dxfId="3687" priority="16">
      <formula>H25&lt;0</formula>
    </cfRule>
  </conditionalFormatting>
  <conditionalFormatting sqref="J27:J29">
    <cfRule type="expression" dxfId="3686" priority="13">
      <formula>J27&gt;0</formula>
    </cfRule>
    <cfRule type="expression" dxfId="3685" priority="14">
      <formula>J27&lt;0</formula>
    </cfRule>
  </conditionalFormatting>
  <conditionalFormatting sqref="J30:J31">
    <cfRule type="expression" dxfId="3684" priority="11">
      <formula>J30&gt;0</formula>
    </cfRule>
    <cfRule type="expression" dxfId="3683" priority="12">
      <formula>J30&lt;0</formula>
    </cfRule>
  </conditionalFormatting>
  <conditionalFormatting sqref="J33">
    <cfRule type="expression" dxfId="3682" priority="9">
      <formula>J33&gt;0</formula>
    </cfRule>
    <cfRule type="expression" dxfId="3681" priority="10">
      <formula>J33&lt;0</formula>
    </cfRule>
  </conditionalFormatting>
  <conditionalFormatting sqref="J34">
    <cfRule type="expression" dxfId="3680" priority="7">
      <formula>J34&gt;0</formula>
    </cfRule>
    <cfRule type="expression" dxfId="3679" priority="8">
      <formula>J34&lt;0</formula>
    </cfRule>
  </conditionalFormatting>
  <conditionalFormatting sqref="J35:J43">
    <cfRule type="expression" dxfId="3678" priority="5">
      <formula>J35&gt;0</formula>
    </cfRule>
    <cfRule type="expression" dxfId="367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6" priority="1">
      <formula>Q9&gt;0</formula>
    </cfRule>
    <cfRule type="expression" dxfId="367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4" priority="15">
      <formula>F39&gt;0</formula>
    </cfRule>
    <cfRule type="expression" dxfId="3673" priority="16">
      <formula>F39&lt;0</formula>
    </cfRule>
  </conditionalFormatting>
  <conditionalFormatting sqref="Q7">
    <cfRule type="expression" dxfId="3672" priority="13">
      <formula>Q7&gt;0</formula>
    </cfRule>
    <cfRule type="expression" dxfId="3671" priority="14">
      <formula>Q7&lt;0</formula>
    </cfRule>
  </conditionalFormatting>
  <conditionalFormatting sqref="Q8">
    <cfRule type="expression" dxfId="3670" priority="11">
      <formula>Q8&gt;0</formula>
    </cfRule>
    <cfRule type="expression" dxfId="3669" priority="12">
      <formula>Q8&lt;0</formula>
    </cfRule>
  </conditionalFormatting>
  <conditionalFormatting sqref="F25:F38">
    <cfRule type="expression" dxfId="3668" priority="9">
      <formula>F25&gt;0</formula>
    </cfRule>
    <cfRule type="expression" dxfId="3667" priority="10">
      <formula>F25&lt;0</formula>
    </cfRule>
  </conditionalFormatting>
  <conditionalFormatting sqref="H25:H38">
    <cfRule type="expression" dxfId="3666" priority="7">
      <formula>H25&gt;0</formula>
    </cfRule>
    <cfRule type="expression" dxfId="3665" priority="8">
      <formula>H25&lt;0</formula>
    </cfRule>
  </conditionalFormatting>
  <conditionalFormatting sqref="M55">
    <cfRule type="expression" dxfId="3664" priority="3">
      <formula>M55&gt;0</formula>
    </cfRule>
    <cfRule type="expression" dxfId="3663" priority="4">
      <formula>M55&lt;0</formula>
    </cfRule>
  </conditionalFormatting>
  <conditionalFormatting sqref="Q10">
    <cfRule type="expression" dxfId="3662" priority="1">
      <formula>Q10&gt;0</formula>
    </cfRule>
    <cfRule type="expression" dxfId="366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0" priority="27">
      <formula>F27&gt;0</formula>
    </cfRule>
    <cfRule type="expression" dxfId="3659" priority="28">
      <formula>F27&lt;0</formula>
    </cfRule>
  </conditionalFormatting>
  <conditionalFormatting sqref="Q8">
    <cfRule type="expression" dxfId="3658" priority="15">
      <formula>Q8&gt;0</formula>
    </cfRule>
    <cfRule type="expression" dxfId="3657" priority="16">
      <formula>Q8&lt;0</formula>
    </cfRule>
  </conditionalFormatting>
  <conditionalFormatting sqref="Q7">
    <cfRule type="expression" dxfId="3656" priority="17">
      <formula>Q7&gt;0</formula>
    </cfRule>
    <cfRule type="expression" dxfId="3655" priority="18">
      <formula>Q7&lt;0</formula>
    </cfRule>
  </conditionalFormatting>
  <conditionalFormatting sqref="F37:F38">
    <cfRule type="expression" dxfId="3654" priority="13">
      <formula>F37&gt;0</formula>
    </cfRule>
    <cfRule type="expression" dxfId="3653" priority="14">
      <formula>F37&lt;0</formula>
    </cfRule>
  </conditionalFormatting>
  <conditionalFormatting sqref="H37:H38">
    <cfRule type="expression" dxfId="3652" priority="11">
      <formula>H37&gt;0</formula>
    </cfRule>
    <cfRule type="expression" dxfId="3651" priority="12">
      <formula>H37&lt;0</formula>
    </cfRule>
  </conditionalFormatting>
  <conditionalFormatting sqref="F23:F26 H23:H26">
    <cfRule type="expression" dxfId="3650" priority="9">
      <formula>F23&gt;0</formula>
    </cfRule>
    <cfRule type="expression" dxfId="3649" priority="10">
      <formula>F23&lt;0</formula>
    </cfRule>
  </conditionalFormatting>
  <conditionalFormatting sqref="Q10">
    <cfRule type="expression" dxfId="3648" priority="3">
      <formula>Q10&gt;0</formula>
    </cfRule>
    <cfRule type="expression" dxfId="3647" priority="4">
      <formula>Q10&lt;0</formula>
    </cfRule>
  </conditionalFormatting>
  <conditionalFormatting sqref="F22 H22">
    <cfRule type="expression" dxfId="3646" priority="1">
      <formula>F22&gt;0</formula>
    </cfRule>
    <cfRule type="expression" dxfId="3645" priority="2">
      <formula>F22&lt;0</formula>
    </cfRule>
  </conditionalFormatting>
  <conditionalFormatting sqref="M41">
    <cfRule type="expression" dxfId="3644" priority="5">
      <formula>M41&gt;0</formula>
    </cfRule>
    <cfRule type="expression" dxfId="36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2" priority="29">
      <formula>F25&gt;0</formula>
    </cfRule>
    <cfRule type="expression" dxfId="3641" priority="30">
      <formula>F25&lt;0</formula>
    </cfRule>
  </conditionalFormatting>
  <conditionalFormatting sqref="Q7">
    <cfRule type="expression" dxfId="3640" priority="27">
      <formula>Q7&gt;0</formula>
    </cfRule>
    <cfRule type="expression" dxfId="3639" priority="28">
      <formula>Q7&lt;0</formula>
    </cfRule>
  </conditionalFormatting>
  <conditionalFormatting sqref="Q8">
    <cfRule type="expression" dxfId="3638" priority="25">
      <formula>Q8&gt;0</formula>
    </cfRule>
    <cfRule type="expression" dxfId="3637" priority="26">
      <formula>Q8&lt;0</formula>
    </cfRule>
  </conditionalFormatting>
  <conditionalFormatting sqref="Q10">
    <cfRule type="expression" dxfId="3636" priority="13">
      <formula>Q10&gt;0</formula>
    </cfRule>
    <cfRule type="expression" dxfId="3635" priority="14">
      <formula>Q10&lt;0</formula>
    </cfRule>
  </conditionalFormatting>
  <conditionalFormatting sqref="M46">
    <cfRule type="expression" dxfId="3634" priority="11">
      <formula>M46&gt;0</formula>
    </cfRule>
    <cfRule type="expression" dxfId="3633" priority="12">
      <formula>M46&lt;0</formula>
    </cfRule>
  </conditionalFormatting>
  <conditionalFormatting sqref="F80:F88 H80:H88">
    <cfRule type="expression" dxfId="3632" priority="9">
      <formula>F80&gt;0</formula>
    </cfRule>
    <cfRule type="expression" dxfId="3631" priority="10">
      <formula>F80&lt;0</formula>
    </cfRule>
  </conditionalFormatting>
  <conditionalFormatting sqref="F75:F79">
    <cfRule type="expression" dxfId="3630" priority="7">
      <formula>F75&gt;0</formula>
    </cfRule>
    <cfRule type="expression" dxfId="3629" priority="8">
      <formula>F75&lt;0</formula>
    </cfRule>
  </conditionalFormatting>
  <conditionalFormatting sqref="H75:H79">
    <cfRule type="expression" dxfId="3628" priority="5">
      <formula>H75&gt;0</formula>
    </cfRule>
    <cfRule type="expression" dxfId="3627" priority="6">
      <formula>H75&lt;0</formula>
    </cfRule>
  </conditionalFormatting>
  <conditionalFormatting sqref="F71:F74">
    <cfRule type="expression" dxfId="3626" priority="3">
      <formula>F71&gt;0</formula>
    </cfRule>
    <cfRule type="expression" dxfId="3625" priority="4">
      <formula>F71&lt;0</formula>
    </cfRule>
  </conditionalFormatting>
  <conditionalFormatting sqref="H71:H74">
    <cfRule type="expression" dxfId="3624" priority="1">
      <formula>H71&gt;0</formula>
    </cfRule>
    <cfRule type="expression" dxfId="36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2" priority="35">
      <formula>F47&gt;0</formula>
    </cfRule>
    <cfRule type="expression" dxfId="3621" priority="36">
      <formula>F47&lt;0</formula>
    </cfRule>
  </conditionalFormatting>
  <conditionalFormatting sqref="Q7">
    <cfRule type="expression" dxfId="3620" priority="33">
      <formula>Q7&gt;0</formula>
    </cfRule>
    <cfRule type="expression" dxfId="3619" priority="34">
      <formula>Q7&lt;0</formula>
    </cfRule>
  </conditionalFormatting>
  <conditionalFormatting sqref="Q8">
    <cfRule type="expression" dxfId="3618" priority="31">
      <formula>Q8&gt;0</formula>
    </cfRule>
    <cfRule type="expression" dxfId="3617" priority="32">
      <formula>Q8&lt;0</formula>
    </cfRule>
  </conditionalFormatting>
  <conditionalFormatting sqref="F30:F46">
    <cfRule type="expression" dxfId="3616" priority="29">
      <formula>F30&gt;0</formula>
    </cfRule>
    <cfRule type="expression" dxfId="3615" priority="30">
      <formula>F30&lt;0</formula>
    </cfRule>
  </conditionalFormatting>
  <conditionalFormatting sqref="H30:H46">
    <cfRule type="expression" dxfId="3614" priority="27">
      <formula>H30&gt;0</formula>
    </cfRule>
    <cfRule type="expression" dxfId="3613" priority="28">
      <formula>H30&lt;0</formula>
    </cfRule>
  </conditionalFormatting>
  <conditionalFormatting sqref="Q10">
    <cfRule type="expression" dxfId="3612" priority="25">
      <formula>Q10&gt;0</formula>
    </cfRule>
    <cfRule type="expression" dxfId="3611" priority="26">
      <formula>Q10&lt;0</formula>
    </cfRule>
  </conditionalFormatting>
  <conditionalFormatting sqref="J25:J38">
    <cfRule type="expression" dxfId="3610" priority="23">
      <formula>J25&gt;0</formula>
    </cfRule>
    <cfRule type="expression" dxfId="3609" priority="24">
      <formula>J25&lt;0</formula>
    </cfRule>
  </conditionalFormatting>
  <conditionalFormatting sqref="K25:K38">
    <cfRule type="expression" dxfId="3608" priority="21">
      <formula>K25&gt;0</formula>
    </cfRule>
    <cfRule type="expression" dxfId="3607" priority="22">
      <formula>K25&lt;0</formula>
    </cfRule>
  </conditionalFormatting>
  <conditionalFormatting sqref="L25 L38">
    <cfRule type="expression" dxfId="3606" priority="19">
      <formula>L25&gt;0</formula>
    </cfRule>
    <cfRule type="expression" dxfId="3605" priority="20">
      <formula>L25&lt;0</formula>
    </cfRule>
  </conditionalFormatting>
  <conditionalFormatting sqref="F89:F110">
    <cfRule type="expression" dxfId="3604" priority="17">
      <formula>F89&gt;0</formula>
    </cfRule>
    <cfRule type="expression" dxfId="3603" priority="18">
      <formula>F89&lt;0</formula>
    </cfRule>
  </conditionalFormatting>
  <conditionalFormatting sqref="H89:H110">
    <cfRule type="expression" dxfId="3602" priority="15">
      <formula>H89&gt;0</formula>
    </cfRule>
    <cfRule type="expression" dxfId="3601" priority="16">
      <formula>H89&lt;0</formula>
    </cfRule>
  </conditionalFormatting>
  <conditionalFormatting sqref="J89:J102">
    <cfRule type="expression" dxfId="3600" priority="13">
      <formula>J89&gt;0</formula>
    </cfRule>
    <cfRule type="expression" dxfId="3599" priority="14">
      <formula>J89&lt;0</formula>
    </cfRule>
  </conditionalFormatting>
  <conditionalFormatting sqref="K89:K102">
    <cfRule type="expression" dxfId="3598" priority="11">
      <formula>K89&gt;0</formula>
    </cfRule>
    <cfRule type="expression" dxfId="3597" priority="12">
      <formula>K89&lt;0</formula>
    </cfRule>
  </conditionalFormatting>
  <conditionalFormatting sqref="L89:L102">
    <cfRule type="expression" dxfId="3596" priority="9">
      <formula>L89&gt;0</formula>
    </cfRule>
    <cfRule type="expression" dxfId="3595" priority="10">
      <formula>L89&lt;0</formula>
    </cfRule>
  </conditionalFormatting>
  <conditionalFormatting sqref="F25:F29">
    <cfRule type="expression" dxfId="3594" priority="7">
      <formula>F25&gt;0</formula>
    </cfRule>
    <cfRule type="expression" dxfId="3593" priority="8">
      <formula>F25&lt;0</formula>
    </cfRule>
  </conditionalFormatting>
  <conditionalFormatting sqref="H25:H29">
    <cfRule type="expression" dxfId="3592" priority="5">
      <formula>H25&gt;0</formula>
    </cfRule>
    <cfRule type="expression" dxfId="359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399">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26.84</v>
      </c>
      <c r="R4" s="420">
        <v>1.2699999999999999E-2</v>
      </c>
      <c r="T4" s="688"/>
      <c r="U4" s="30"/>
    </row>
    <row r="5" spans="1:21" x14ac:dyDescent="0.25">
      <c r="B5" s="70"/>
      <c r="C5" s="4"/>
      <c r="D5" s="3"/>
      <c r="E5" s="3"/>
      <c r="F5" s="3"/>
      <c r="G5" s="70"/>
      <c r="H5" s="159"/>
      <c r="I5" s="3"/>
      <c r="J5" s="3"/>
      <c r="K5" s="3"/>
      <c r="L5" s="4"/>
      <c r="M5" s="4"/>
      <c r="O5" s="11" t="s">
        <v>67</v>
      </c>
      <c r="Q5" s="3">
        <f>Q4*Q2</f>
        <v>10736</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632.90999999999985</v>
      </c>
      <c r="R7" s="29">
        <v>43651</v>
      </c>
      <c r="T7" s="1"/>
    </row>
    <row r="8" spans="1:21" x14ac:dyDescent="0.25">
      <c r="B8" s="70"/>
      <c r="C8" s="4"/>
      <c r="D8" s="3"/>
      <c r="E8" s="3"/>
      <c r="F8" s="3"/>
      <c r="G8" s="70"/>
      <c r="H8" s="159"/>
      <c r="I8" s="3"/>
      <c r="J8" s="3"/>
      <c r="K8" s="3"/>
      <c r="L8" s="4"/>
      <c r="M8" s="4"/>
      <c r="O8" s="11" t="s">
        <v>179</v>
      </c>
      <c r="P8" s="33"/>
      <c r="Q8" s="2">
        <f>K18+M18-F18+Q2*Q4</f>
        <v>632.90999999999985</v>
      </c>
    </row>
    <row r="9" spans="1:21" x14ac:dyDescent="0.25">
      <c r="B9" s="4"/>
      <c r="C9" s="4"/>
      <c r="D9" s="3"/>
      <c r="E9" s="3"/>
      <c r="F9" s="3"/>
      <c r="G9" s="4"/>
      <c r="H9" s="159"/>
      <c r="I9" s="3"/>
      <c r="J9" s="3"/>
      <c r="K9" s="3"/>
      <c r="L9" s="4"/>
      <c r="M9" s="4"/>
      <c r="O9" s="11" t="s">
        <v>204</v>
      </c>
      <c r="Q9" s="132">
        <f>IF(Q2=0, 0, Q8/Q6)</f>
        <v>6.2645190728777028E-2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29.524000000000001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29.255600000000001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28.987200000000001</v>
      </c>
    </row>
    <row r="20" spans="1:16" x14ac:dyDescent="0.25">
      <c r="O20" s="79">
        <v>1.07</v>
      </c>
      <c r="P20" s="79">
        <f t="shared" si="0"/>
        <v>28.718800000000002</v>
      </c>
    </row>
    <row r="21" spans="1:16" x14ac:dyDescent="0.25">
      <c r="O21" s="79">
        <v>1.06</v>
      </c>
      <c r="P21" s="79">
        <f t="shared" si="0"/>
        <v>28.450400000000002</v>
      </c>
    </row>
    <row r="22" spans="1:16" x14ac:dyDescent="0.25">
      <c r="O22" s="79">
        <v>1.05</v>
      </c>
      <c r="P22" s="79">
        <f t="shared" si="0"/>
        <v>28.182000000000002</v>
      </c>
    </row>
    <row r="23" spans="1:16" x14ac:dyDescent="0.25">
      <c r="O23" s="79">
        <v>1.04</v>
      </c>
      <c r="P23" s="79">
        <f t="shared" si="0"/>
        <v>27.913600000000002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27.645199999999999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27.376799999999999</v>
      </c>
    </row>
    <row r="26" spans="1:16" x14ac:dyDescent="0.25">
      <c r="B26" s="162"/>
      <c r="C26" s="10"/>
      <c r="D26" s="39"/>
      <c r="E26" s="39"/>
      <c r="F26" s="39"/>
      <c r="G26" s="39"/>
      <c r="H26" s="177"/>
      <c r="I26" s="39"/>
      <c r="J26" s="39"/>
      <c r="K26" s="39"/>
      <c r="L26" s="39"/>
      <c r="O26" s="79">
        <v>1.01</v>
      </c>
      <c r="P26" s="79">
        <f t="shared" si="0"/>
        <v>27.1084</v>
      </c>
    </row>
    <row r="27" spans="1:16" x14ac:dyDescent="0.25">
      <c r="B27" s="162"/>
      <c r="C27" s="10"/>
      <c r="D27" s="39"/>
      <c r="E27" s="39"/>
      <c r="F27" s="39"/>
      <c r="G27" s="39"/>
      <c r="H27" s="177"/>
      <c r="I27" s="39"/>
      <c r="J27" s="39"/>
      <c r="K27" s="39"/>
      <c r="L27" s="39"/>
      <c r="O27" s="79">
        <v>1</v>
      </c>
      <c r="P27" s="79">
        <f t="shared" si="0"/>
        <v>26.84</v>
      </c>
    </row>
    <row r="28" spans="1:16" x14ac:dyDescent="0.25">
      <c r="B28" s="162"/>
      <c r="C28" s="10"/>
      <c r="D28" s="39"/>
      <c r="E28" s="39"/>
      <c r="F28" s="39"/>
      <c r="G28" s="39"/>
      <c r="H28" s="177"/>
      <c r="I28" s="39"/>
      <c r="J28" s="39"/>
      <c r="K28" s="39"/>
      <c r="L28" s="39"/>
      <c r="O28" s="79">
        <v>0.99</v>
      </c>
      <c r="P28" s="79">
        <f t="shared" si="0"/>
        <v>26.5716</v>
      </c>
    </row>
    <row r="29" spans="1:16" x14ac:dyDescent="0.25">
      <c r="B29" s="162"/>
      <c r="C29" s="10"/>
      <c r="D29" s="39"/>
      <c r="E29" s="39"/>
      <c r="F29" s="39"/>
      <c r="G29" s="39"/>
      <c r="H29" s="177"/>
      <c r="I29" s="39"/>
      <c r="J29" s="39"/>
      <c r="K29" s="39"/>
      <c r="L29" s="39"/>
      <c r="O29" s="79">
        <v>0.98</v>
      </c>
      <c r="P29" s="79">
        <f t="shared" si="0"/>
        <v>26.3032</v>
      </c>
    </row>
    <row r="30" spans="1:16" x14ac:dyDescent="0.25">
      <c r="B30" s="162"/>
      <c r="C30" s="10"/>
      <c r="D30" s="39"/>
      <c r="E30" s="39"/>
      <c r="F30" s="39"/>
      <c r="G30" s="39"/>
      <c r="H30" s="177"/>
      <c r="I30" s="39"/>
      <c r="J30" s="39"/>
      <c r="K30" s="39"/>
      <c r="L30" s="39"/>
      <c r="O30" s="79">
        <v>0.97</v>
      </c>
      <c r="P30" s="79">
        <f t="shared" si="0"/>
        <v>26.034800000000001</v>
      </c>
    </row>
    <row r="31" spans="1:16" x14ac:dyDescent="0.25">
      <c r="B31" s="162"/>
      <c r="C31" s="10"/>
      <c r="D31" s="39"/>
      <c r="E31" s="39"/>
      <c r="F31" s="39"/>
      <c r="G31" s="39"/>
      <c r="H31" s="177"/>
      <c r="I31" s="39"/>
      <c r="J31" s="39"/>
      <c r="K31" s="39"/>
      <c r="L31" s="39"/>
      <c r="O31" s="79">
        <v>0.96</v>
      </c>
      <c r="P31" s="79">
        <f t="shared" si="0"/>
        <v>25.766399999999997</v>
      </c>
    </row>
    <row r="32" spans="1:16" x14ac:dyDescent="0.25">
      <c r="B32" s="162"/>
      <c r="C32" s="10"/>
      <c r="D32" s="39"/>
      <c r="E32" s="39"/>
      <c r="F32" s="39"/>
      <c r="G32" s="39"/>
      <c r="H32" s="177"/>
      <c r="I32" s="39"/>
      <c r="J32" s="39"/>
      <c r="K32" s="39"/>
      <c r="L32" s="39"/>
      <c r="O32" s="79">
        <v>0.95</v>
      </c>
      <c r="P32" s="79">
        <f t="shared" si="0"/>
        <v>25.497999999999998</v>
      </c>
    </row>
    <row r="33" spans="2:17" x14ac:dyDescent="0.25">
      <c r="B33" s="162"/>
      <c r="C33" s="10"/>
      <c r="D33" s="39"/>
      <c r="E33" s="39"/>
      <c r="F33" s="39"/>
      <c r="G33" s="39"/>
      <c r="H33" s="177"/>
      <c r="I33" s="39"/>
      <c r="J33" s="39"/>
      <c r="K33" s="39"/>
      <c r="L33" s="39"/>
      <c r="O33" s="79">
        <v>0.94</v>
      </c>
      <c r="P33" s="79">
        <f t="shared" si="0"/>
        <v>25.229599999999998</v>
      </c>
    </row>
    <row r="34" spans="2:17" x14ac:dyDescent="0.25">
      <c r="B34" s="162"/>
      <c r="C34" s="10"/>
      <c r="D34" s="39"/>
      <c r="E34" s="39"/>
      <c r="F34" s="39"/>
      <c r="G34" s="39"/>
      <c r="H34" s="177"/>
      <c r="I34" s="39"/>
      <c r="J34" s="39"/>
      <c r="K34" s="39"/>
      <c r="L34" s="39"/>
      <c r="O34" s="79">
        <v>0.93</v>
      </c>
      <c r="P34" s="79">
        <f t="shared" si="0"/>
        <v>24.961200000000002</v>
      </c>
    </row>
    <row r="35" spans="2:17" x14ac:dyDescent="0.25">
      <c r="B35" s="162"/>
      <c r="C35" s="10"/>
      <c r="D35" s="39"/>
      <c r="E35" s="39"/>
      <c r="F35" s="39"/>
      <c r="G35" s="39"/>
      <c r="H35" s="177"/>
      <c r="I35" s="39"/>
      <c r="J35" s="39"/>
      <c r="K35" s="39"/>
      <c r="L35" s="39"/>
      <c r="O35" s="79">
        <v>0.92</v>
      </c>
      <c r="P35" s="79">
        <f t="shared" si="0"/>
        <v>24.692800000000002</v>
      </c>
    </row>
    <row r="36" spans="2:17" x14ac:dyDescent="0.25">
      <c r="B36" s="162"/>
      <c r="C36" s="10"/>
      <c r="D36" s="39"/>
      <c r="E36" s="39"/>
      <c r="F36" s="39"/>
      <c r="G36" s="39"/>
      <c r="H36" s="177"/>
      <c r="I36" s="39"/>
      <c r="J36" s="39"/>
      <c r="K36" s="39"/>
      <c r="L36" s="39"/>
      <c r="O36" s="79">
        <v>0.91</v>
      </c>
      <c r="P36" s="79">
        <f t="shared" si="0"/>
        <v>24.424400000000002</v>
      </c>
    </row>
    <row r="37" spans="2:17" x14ac:dyDescent="0.25">
      <c r="B37" s="162"/>
      <c r="C37" s="10"/>
      <c r="D37" s="39"/>
      <c r="E37" s="39"/>
      <c r="F37" s="39"/>
      <c r="G37" s="39"/>
      <c r="H37" s="177"/>
      <c r="I37" s="39"/>
      <c r="J37" s="39"/>
      <c r="K37" s="39"/>
      <c r="L37" s="39"/>
      <c r="O37" s="79">
        <v>0.9</v>
      </c>
      <c r="P37" s="79">
        <f t="shared" si="0"/>
        <v>24.155999999999999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0" priority="43">
      <formula>F54&gt;0</formula>
    </cfRule>
    <cfRule type="expression" dxfId="3589" priority="44">
      <formula>F54&lt;0</formula>
    </cfRule>
  </conditionalFormatting>
  <conditionalFormatting sqref="Q7">
    <cfRule type="expression" dxfId="3588" priority="41">
      <formula>Q7&gt;0</formula>
    </cfRule>
    <cfRule type="expression" dxfId="3587" priority="42">
      <formula>Q7&lt;0</formula>
    </cfRule>
  </conditionalFormatting>
  <conditionalFormatting sqref="Q8">
    <cfRule type="expression" dxfId="3586" priority="39">
      <formula>Q8&gt;0</formula>
    </cfRule>
    <cfRule type="expression" dxfId="3585" priority="40">
      <formula>Q8&lt;0</formula>
    </cfRule>
  </conditionalFormatting>
  <conditionalFormatting sqref="F33:F36 F38:F53">
    <cfRule type="expression" dxfId="3584" priority="37">
      <formula>F33&gt;0</formula>
    </cfRule>
    <cfRule type="expression" dxfId="3583" priority="38">
      <formula>F33&lt;0</formula>
    </cfRule>
  </conditionalFormatting>
  <conditionalFormatting sqref="H33:H36 H38:H53">
    <cfRule type="expression" dxfId="3582" priority="35">
      <formula>H33&gt;0</formula>
    </cfRule>
    <cfRule type="expression" dxfId="3581" priority="36">
      <formula>H33&lt;0</formula>
    </cfRule>
  </conditionalFormatting>
  <conditionalFormatting sqref="Q10">
    <cfRule type="expression" dxfId="3580" priority="33">
      <formula>Q10&gt;0</formula>
    </cfRule>
    <cfRule type="expression" dxfId="3579" priority="34">
      <formula>Q10&lt;0</formula>
    </cfRule>
  </conditionalFormatting>
  <conditionalFormatting sqref="J25:J37">
    <cfRule type="expression" dxfId="3578" priority="31">
      <formula>J25&gt;0</formula>
    </cfRule>
    <cfRule type="expression" dxfId="3577" priority="32">
      <formula>J25&lt;0</formula>
    </cfRule>
  </conditionalFormatting>
  <conditionalFormatting sqref="K25:K38">
    <cfRule type="expression" dxfId="3576" priority="29">
      <formula>K25&gt;0</formula>
    </cfRule>
    <cfRule type="expression" dxfId="3575" priority="30">
      <formula>K25&lt;0</formula>
    </cfRule>
  </conditionalFormatting>
  <conditionalFormatting sqref="L25">
    <cfRule type="expression" dxfId="3574" priority="27">
      <formula>L25&gt;0</formula>
    </cfRule>
    <cfRule type="expression" dxfId="3573" priority="28">
      <formula>L25&lt;0</formula>
    </cfRule>
  </conditionalFormatting>
  <conditionalFormatting sqref="F89:F110">
    <cfRule type="expression" dxfId="3572" priority="25">
      <formula>F89&gt;0</formula>
    </cfRule>
    <cfRule type="expression" dxfId="3571" priority="26">
      <formula>F89&lt;0</formula>
    </cfRule>
  </conditionalFormatting>
  <conditionalFormatting sqref="H89:H110">
    <cfRule type="expression" dxfId="3570" priority="23">
      <formula>H89&gt;0</formula>
    </cfRule>
    <cfRule type="expression" dxfId="3569" priority="24">
      <formula>H89&lt;0</formula>
    </cfRule>
  </conditionalFormatting>
  <conditionalFormatting sqref="J89:J102">
    <cfRule type="expression" dxfId="3568" priority="21">
      <formula>J89&gt;0</formula>
    </cfRule>
    <cfRule type="expression" dxfId="3567" priority="22">
      <formula>J89&lt;0</formula>
    </cfRule>
  </conditionalFormatting>
  <conditionalFormatting sqref="K89:K102">
    <cfRule type="expression" dxfId="3566" priority="19">
      <formula>K89&gt;0</formula>
    </cfRule>
    <cfRule type="expression" dxfId="3565" priority="20">
      <formula>K89&lt;0</formula>
    </cfRule>
  </conditionalFormatting>
  <conditionalFormatting sqref="L89:L102">
    <cfRule type="expression" dxfId="3564" priority="17">
      <formula>L89&gt;0</formula>
    </cfRule>
    <cfRule type="expression" dxfId="3563" priority="18">
      <formula>L89&lt;0</formula>
    </cfRule>
  </conditionalFormatting>
  <conditionalFormatting sqref="F29:F32">
    <cfRule type="expression" dxfId="3562" priority="15">
      <formula>F29&gt;0</formula>
    </cfRule>
    <cfRule type="expression" dxfId="3561" priority="16">
      <formula>F29&lt;0</formula>
    </cfRule>
  </conditionalFormatting>
  <conditionalFormatting sqref="H29:H32">
    <cfRule type="expression" dxfId="3560" priority="13">
      <formula>H29&gt;0</formula>
    </cfRule>
    <cfRule type="expression" dxfId="3559" priority="14">
      <formula>H29&lt;0</formula>
    </cfRule>
  </conditionalFormatting>
  <conditionalFormatting sqref="F25:F28">
    <cfRule type="expression" dxfId="3558" priority="11">
      <formula>F25&gt;0</formula>
    </cfRule>
    <cfRule type="expression" dxfId="3557" priority="12">
      <formula>F25&lt;0</formula>
    </cfRule>
  </conditionalFormatting>
  <conditionalFormatting sqref="H25:H28">
    <cfRule type="expression" dxfId="3556" priority="9">
      <formula>H25&gt;0</formula>
    </cfRule>
    <cfRule type="expression" dxfId="3555" priority="10">
      <formula>H25&lt;0</formula>
    </cfRule>
  </conditionalFormatting>
  <conditionalFormatting sqref="F37">
    <cfRule type="expression" dxfId="3554" priority="7">
      <formula>F37&gt;0</formula>
    </cfRule>
    <cfRule type="expression" dxfId="3553" priority="8">
      <formula>F37&lt;0</formula>
    </cfRule>
  </conditionalFormatting>
  <conditionalFormatting sqref="H37">
    <cfRule type="expression" dxfId="3552" priority="5">
      <formula>H37&gt;0</formula>
    </cfRule>
    <cfRule type="expression" dxfId="3551" priority="6">
      <formula>H37&lt;0</formula>
    </cfRule>
  </conditionalFormatting>
  <conditionalFormatting sqref="J49">
    <cfRule type="expression" dxfId="3550" priority="3">
      <formula>J49&gt;0</formula>
    </cfRule>
    <cfRule type="expression" dxfId="3549" priority="4">
      <formula>J49&lt;0</formula>
    </cfRule>
  </conditionalFormatting>
  <conditionalFormatting sqref="J38:J48">
    <cfRule type="expression" dxfId="3548" priority="1">
      <formula>J38&gt;0</formula>
    </cfRule>
    <cfRule type="expression" dxfId="3547"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73.84</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4873.4400000000005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-881.03000000000065</v>
      </c>
      <c r="R7" s="29">
        <v>43654</v>
      </c>
    </row>
    <row r="8" spans="1:21" x14ac:dyDescent="0.25">
      <c r="B8" s="70"/>
      <c r="C8" s="4"/>
      <c r="D8" s="3"/>
      <c r="E8" s="3"/>
      <c r="F8" s="3"/>
      <c r="G8" s="70"/>
      <c r="H8" s="159"/>
      <c r="I8" s="3"/>
      <c r="J8" s="3"/>
      <c r="K8" s="3"/>
      <c r="L8" s="4"/>
      <c r="M8" s="4"/>
      <c r="O8" s="11" t="s">
        <v>179</v>
      </c>
      <c r="P8" s="33"/>
      <c r="Q8" s="2">
        <f>K18+M18-F18+Q2*Q4</f>
        <v>-881.03000000000065</v>
      </c>
      <c r="T8" s="1"/>
      <c r="U8" s="736"/>
    </row>
    <row r="9" spans="1:21" x14ac:dyDescent="0.25">
      <c r="B9" s="70"/>
      <c r="C9" s="4"/>
      <c r="D9" s="3"/>
      <c r="E9" s="3"/>
      <c r="F9" s="3"/>
      <c r="G9" s="4"/>
      <c r="H9" s="159"/>
      <c r="I9" s="3"/>
      <c r="J9" s="3"/>
      <c r="K9" s="3"/>
      <c r="L9" s="4"/>
      <c r="M9" s="4"/>
      <c r="O9" s="11" t="s">
        <v>204</v>
      </c>
      <c r="Q9" s="132">
        <f>IF(Q2=0, 0, Q8/Q6)</f>
        <v>-0.15310358729822215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81.224000000000004</v>
      </c>
    </row>
    <row r="20" spans="1:20" x14ac:dyDescent="0.25">
      <c r="O20" s="79">
        <v>1.0900000000000001</v>
      </c>
      <c r="P20" s="79">
        <f t="shared" ref="P20:P39" si="0">O20*$Q$4</f>
        <v>80.485600000000005</v>
      </c>
    </row>
    <row r="21" spans="1:20" x14ac:dyDescent="0.25">
      <c r="O21" s="79">
        <v>1.08</v>
      </c>
      <c r="P21" s="79">
        <f t="shared" si="0"/>
        <v>79.747200000000007</v>
      </c>
      <c r="T21" s="1"/>
    </row>
    <row r="22" spans="1:20" x14ac:dyDescent="0.25">
      <c r="O22" s="79">
        <v>1.07</v>
      </c>
      <c r="P22" s="79">
        <f t="shared" si="0"/>
        <v>79.008800000000008</v>
      </c>
    </row>
    <row r="23" spans="1:20" x14ac:dyDescent="0.25">
      <c r="O23" s="79">
        <v>1.06</v>
      </c>
      <c r="P23" s="79">
        <f t="shared" si="0"/>
        <v>78.270400000000009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77.532000000000011</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76.793600000000012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76.055199999999999</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75.316800000000001</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74.578400000000002</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73.84</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73.101600000000005</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72.363200000000006</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71.624800000000008</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70.886399999999995</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70.147999999999996</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69.409599999999998</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68.671200000000013</v>
      </c>
    </row>
    <row r="37" spans="1:17" x14ac:dyDescent="0.25">
      <c r="B37" s="162"/>
      <c r="C37" s="10"/>
      <c r="D37" s="39"/>
      <c r="E37" s="39"/>
      <c r="F37" s="39"/>
      <c r="G37" s="39"/>
      <c r="H37" s="177"/>
      <c r="I37" s="39"/>
      <c r="J37" s="39"/>
      <c r="K37" s="39"/>
      <c r="L37" s="39"/>
      <c r="O37" s="79">
        <v>0.92</v>
      </c>
      <c r="P37" s="79">
        <f t="shared" si="0"/>
        <v>67.9328</v>
      </c>
    </row>
    <row r="38" spans="1:17" x14ac:dyDescent="0.25">
      <c r="B38" s="162"/>
      <c r="C38" s="10"/>
      <c r="D38" s="39"/>
      <c r="E38" s="39"/>
      <c r="F38" s="39"/>
      <c r="G38" s="39"/>
      <c r="H38" s="177"/>
      <c r="I38" s="39"/>
      <c r="J38" s="39"/>
      <c r="K38" s="39"/>
      <c r="L38" s="39"/>
      <c r="O38" s="79">
        <v>0.91</v>
      </c>
      <c r="P38" s="79">
        <f t="shared" si="0"/>
        <v>67.194400000000002</v>
      </c>
    </row>
    <row r="39" spans="1:17" x14ac:dyDescent="0.25">
      <c r="B39" s="162"/>
      <c r="C39" s="10"/>
      <c r="D39" s="39"/>
      <c r="E39" s="39"/>
      <c r="F39" s="39"/>
      <c r="G39" s="39"/>
      <c r="H39" s="177"/>
      <c r="I39" s="39"/>
      <c r="J39" s="39"/>
      <c r="K39" s="39"/>
      <c r="L39" s="39"/>
      <c r="O39" s="79">
        <v>0.9</v>
      </c>
      <c r="P39" s="79">
        <f t="shared" si="0"/>
        <v>66.456000000000003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6" priority="35">
      <formula>Q7&gt;0</formula>
    </cfRule>
    <cfRule type="expression" dxfId="3545" priority="36">
      <formula>Q7&lt;0</formula>
    </cfRule>
  </conditionalFormatting>
  <conditionalFormatting sqref="Q8">
    <cfRule type="expression" dxfId="3544" priority="33">
      <formula>Q8&gt;0</formula>
    </cfRule>
    <cfRule type="expression" dxfId="3543" priority="34">
      <formula>Q8&lt;0</formula>
    </cfRule>
  </conditionalFormatting>
  <conditionalFormatting sqref="F34:F54 F58:F63">
    <cfRule type="expression" dxfId="3542" priority="31">
      <formula>F34&gt;0</formula>
    </cfRule>
    <cfRule type="expression" dxfId="3541" priority="32">
      <formula>F34&lt;0</formula>
    </cfRule>
  </conditionalFormatting>
  <conditionalFormatting sqref="H34:H54 H58:H63">
    <cfRule type="expression" dxfId="3540" priority="29">
      <formula>H34&gt;0</formula>
    </cfRule>
    <cfRule type="expression" dxfId="3539" priority="30">
      <formula>H34&lt;0</formula>
    </cfRule>
  </conditionalFormatting>
  <conditionalFormatting sqref="Q10">
    <cfRule type="expression" dxfId="3538" priority="27">
      <formula>Q10&gt;0</formula>
    </cfRule>
    <cfRule type="expression" dxfId="3537" priority="28">
      <formula>Q10&lt;0</formula>
    </cfRule>
  </conditionalFormatting>
  <conditionalFormatting sqref="J25:J38">
    <cfRule type="expression" dxfId="3536" priority="25">
      <formula>J25&gt;0</formula>
    </cfRule>
    <cfRule type="expression" dxfId="3535" priority="26">
      <formula>J25&lt;0</formula>
    </cfRule>
  </conditionalFormatting>
  <conditionalFormatting sqref="K25:K35 K37:K38">
    <cfRule type="expression" dxfId="3534" priority="23">
      <formula>K25&gt;0</formula>
    </cfRule>
    <cfRule type="expression" dxfId="3533" priority="24">
      <formula>K25&lt;0</formula>
    </cfRule>
  </conditionalFormatting>
  <conditionalFormatting sqref="F89:F110">
    <cfRule type="expression" dxfId="3532" priority="19">
      <formula>F89&gt;0</formula>
    </cfRule>
    <cfRule type="expression" dxfId="3531" priority="20">
      <formula>F89&lt;0</formula>
    </cfRule>
  </conditionalFormatting>
  <conditionalFormatting sqref="H89:H110">
    <cfRule type="expression" dxfId="3530" priority="17">
      <formula>H89&gt;0</formula>
    </cfRule>
    <cfRule type="expression" dxfId="3529" priority="18">
      <formula>H89&lt;0</formula>
    </cfRule>
  </conditionalFormatting>
  <conditionalFormatting sqref="J89:J102">
    <cfRule type="expression" dxfId="3528" priority="15">
      <formula>J89&gt;0</formula>
    </cfRule>
    <cfRule type="expression" dxfId="3527" priority="16">
      <formula>J89&lt;0</formula>
    </cfRule>
  </conditionalFormatting>
  <conditionalFormatting sqref="K89:K102">
    <cfRule type="expression" dxfId="3526" priority="13">
      <formula>K89&gt;0</formula>
    </cfRule>
    <cfRule type="expression" dxfId="3525" priority="14">
      <formula>K89&lt;0</formula>
    </cfRule>
  </conditionalFormatting>
  <conditionalFormatting sqref="L89:L102">
    <cfRule type="expression" dxfId="3524" priority="11">
      <formula>L89&gt;0</formula>
    </cfRule>
    <cfRule type="expression" dxfId="3523" priority="12">
      <formula>L89&lt;0</formula>
    </cfRule>
  </conditionalFormatting>
  <conditionalFormatting sqref="F25:F33">
    <cfRule type="expression" dxfId="3522" priority="9">
      <formula>F25&gt;0</formula>
    </cfRule>
    <cfRule type="expression" dxfId="3521" priority="10">
      <formula>F25&lt;0</formula>
    </cfRule>
  </conditionalFormatting>
  <conditionalFormatting sqref="H25:H33">
    <cfRule type="expression" dxfId="3520" priority="7">
      <formula>H25&gt;0</formula>
    </cfRule>
    <cfRule type="expression" dxfId="3519" priority="8">
      <formula>H25&lt;0</formula>
    </cfRule>
  </conditionalFormatting>
  <conditionalFormatting sqref="J54">
    <cfRule type="expression" dxfId="3518" priority="5">
      <formula>J54&gt;0</formula>
    </cfRule>
    <cfRule type="expression" dxfId="3517" priority="6">
      <formula>J54&lt;0</formula>
    </cfRule>
  </conditionalFormatting>
  <conditionalFormatting sqref="F55:F57">
    <cfRule type="expression" dxfId="3516" priority="3">
      <formula>F55&gt;0</formula>
    </cfRule>
    <cfRule type="expression" dxfId="3515" priority="4">
      <formula>F55&lt;0</formula>
    </cfRule>
  </conditionalFormatting>
  <conditionalFormatting sqref="H55:H57">
    <cfRule type="expression" dxfId="3514" priority="1">
      <formula>H55&gt;0</formula>
    </cfRule>
    <cfRule type="expression" dxfId="351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2" priority="21">
      <formula>F47&gt;0</formula>
    </cfRule>
    <cfRule type="expression" dxfId="3511" priority="22">
      <formula>F47&lt;0</formula>
    </cfRule>
  </conditionalFormatting>
  <conditionalFormatting sqref="Q7">
    <cfRule type="expression" dxfId="3510" priority="19">
      <formula>Q7&gt;0</formula>
    </cfRule>
    <cfRule type="expression" dxfId="3509" priority="20">
      <formula>Q7&lt;0</formula>
    </cfRule>
  </conditionalFormatting>
  <conditionalFormatting sqref="Q8">
    <cfRule type="expression" dxfId="3508" priority="17">
      <formula>Q8&gt;0</formula>
    </cfRule>
    <cfRule type="expression" dxfId="3507" priority="18">
      <formula>Q8&lt;0</formula>
    </cfRule>
  </conditionalFormatting>
  <conditionalFormatting sqref="F25:F46">
    <cfRule type="expression" dxfId="3506" priority="15">
      <formula>F25&gt;0</formula>
    </cfRule>
    <cfRule type="expression" dxfId="3505" priority="16">
      <formula>F25&lt;0</formula>
    </cfRule>
  </conditionalFormatting>
  <conditionalFormatting sqref="H25:H46">
    <cfRule type="expression" dxfId="3504" priority="13">
      <formula>H25&gt;0</formula>
    </cfRule>
    <cfRule type="expression" dxfId="3503" priority="14">
      <formula>H25&lt;0</formula>
    </cfRule>
  </conditionalFormatting>
  <conditionalFormatting sqref="F89:F110">
    <cfRule type="expression" dxfId="3502" priority="11">
      <formula>F89&gt;0</formula>
    </cfRule>
    <cfRule type="expression" dxfId="3501" priority="12">
      <formula>F89&lt;0</formula>
    </cfRule>
  </conditionalFormatting>
  <conditionalFormatting sqref="H89:H110">
    <cfRule type="expression" dxfId="3500" priority="9">
      <formula>H89&gt;0</formula>
    </cfRule>
    <cfRule type="expression" dxfId="3499" priority="10">
      <formula>H89&lt;0</formula>
    </cfRule>
  </conditionalFormatting>
  <conditionalFormatting sqref="Q10">
    <cfRule type="expression" dxfId="3498" priority="7">
      <formula>Q10&gt;0</formula>
    </cfRule>
    <cfRule type="expression" dxfId="3497" priority="8">
      <formula>Q10&lt;0</formula>
    </cfRule>
  </conditionalFormatting>
  <conditionalFormatting sqref="J25:J38">
    <cfRule type="expression" dxfId="3496" priority="5">
      <formula>J25&gt;0</formula>
    </cfRule>
    <cfRule type="expression" dxfId="3495" priority="6">
      <formula>J25&lt;0</formula>
    </cfRule>
  </conditionalFormatting>
  <conditionalFormatting sqref="K25:K38">
    <cfRule type="expression" dxfId="3494" priority="3">
      <formula>K25&gt;0</formula>
    </cfRule>
    <cfRule type="expression" dxfId="3493" priority="4">
      <formula>K25&lt;0</formula>
    </cfRule>
  </conditionalFormatting>
  <conditionalFormatting sqref="L25:L38">
    <cfRule type="expression" dxfId="3492" priority="1">
      <formula>L25&gt;0</formula>
    </cfRule>
    <cfRule type="expression" dxfId="34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90" priority="23">
      <formula>F34&gt;0</formula>
    </cfRule>
    <cfRule type="expression" dxfId="3489" priority="24">
      <formula>F34&lt;0</formula>
    </cfRule>
  </conditionalFormatting>
  <conditionalFormatting sqref="Q7">
    <cfRule type="expression" dxfId="3488" priority="21">
      <formula>Q7&gt;0</formula>
    </cfRule>
    <cfRule type="expression" dxfId="3487" priority="22">
      <formula>Q7&lt;0</formula>
    </cfRule>
  </conditionalFormatting>
  <conditionalFormatting sqref="Q8">
    <cfRule type="expression" dxfId="3486" priority="19">
      <formula>Q8&gt;0</formula>
    </cfRule>
    <cfRule type="expression" dxfId="3485" priority="20">
      <formula>Q8&lt;0</formula>
    </cfRule>
  </conditionalFormatting>
  <conditionalFormatting sqref="F25:F33">
    <cfRule type="expression" dxfId="3484" priority="17">
      <formula>F25&gt;0</formula>
    </cfRule>
    <cfRule type="expression" dxfId="3483" priority="18">
      <formula>F25&lt;0</formula>
    </cfRule>
  </conditionalFormatting>
  <conditionalFormatting sqref="H25:H33">
    <cfRule type="expression" dxfId="3482" priority="15">
      <formula>H25&gt;0</formula>
    </cfRule>
    <cfRule type="expression" dxfId="3481" priority="16">
      <formula>H25&lt;0</formula>
    </cfRule>
  </conditionalFormatting>
  <conditionalFormatting sqref="M46">
    <cfRule type="expression" dxfId="3480" priority="13">
      <formula>M46&gt;0</formula>
    </cfRule>
    <cfRule type="expression" dxfId="3479" priority="14">
      <formula>M46&lt;0</formula>
    </cfRule>
  </conditionalFormatting>
  <conditionalFormatting sqref="F79:F87 H79:H87">
    <cfRule type="expression" dxfId="3478" priority="11">
      <formula>F79&gt;0</formula>
    </cfRule>
    <cfRule type="expression" dxfId="3477" priority="12">
      <formula>F79&lt;0</formula>
    </cfRule>
  </conditionalFormatting>
  <conditionalFormatting sqref="F70:F78">
    <cfRule type="expression" dxfId="3476" priority="9">
      <formula>F70&gt;0</formula>
    </cfRule>
    <cfRule type="expression" dxfId="3475" priority="10">
      <formula>F70&lt;0</formula>
    </cfRule>
  </conditionalFormatting>
  <conditionalFormatting sqref="H70:H78">
    <cfRule type="expression" dxfId="3474" priority="7">
      <formula>H70&gt;0</formula>
    </cfRule>
    <cfRule type="expression" dxfId="3473" priority="8">
      <formula>H70&lt;0</formula>
    </cfRule>
  </conditionalFormatting>
  <conditionalFormatting sqref="J27:K27 J30:K30 J33:K33 J36:K36 J39:K39 J42:K42">
    <cfRule type="expression" dxfId="3472" priority="5">
      <formula>J27&gt;0</formula>
    </cfRule>
    <cfRule type="expression" dxfId="3471" priority="6">
      <formula>J27&lt;0</formula>
    </cfRule>
  </conditionalFormatting>
  <conditionalFormatting sqref="J28:K29 J31:K32 J34:K35 J37:K38 J40:K41">
    <cfRule type="expression" dxfId="3470" priority="3">
      <formula>J28&gt;0</formula>
    </cfRule>
    <cfRule type="expression" dxfId="3469" priority="4">
      <formula>J28&lt;0</formula>
    </cfRule>
  </conditionalFormatting>
  <conditionalFormatting sqref="L27:L42">
    <cfRule type="expression" dxfId="3468" priority="1">
      <formula>L27&gt;0</formula>
    </cfRule>
    <cfRule type="expression" dxfId="346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6" priority="9">
      <formula>F57&gt;0</formula>
    </cfRule>
    <cfRule type="expression" dxfId="3465" priority="10">
      <formula>F57&lt;0</formula>
    </cfRule>
  </conditionalFormatting>
  <conditionalFormatting sqref="Q7">
    <cfRule type="expression" dxfId="3464" priority="7">
      <formula>Q7&gt;0</formula>
    </cfRule>
    <cfRule type="expression" dxfId="3463" priority="8">
      <formula>Q7&lt;0</formula>
    </cfRule>
  </conditionalFormatting>
  <conditionalFormatting sqref="Q8">
    <cfRule type="expression" dxfId="3462" priority="5">
      <formula>Q8&gt;0</formula>
    </cfRule>
    <cfRule type="expression" dxfId="3461" priority="6">
      <formula>Q8&lt;0</formula>
    </cfRule>
  </conditionalFormatting>
  <conditionalFormatting sqref="F25:F56">
    <cfRule type="expression" dxfId="3460" priority="3">
      <formula>F25&gt;0</formula>
    </cfRule>
    <cfRule type="expression" dxfId="3459" priority="4">
      <formula>F25&lt;0</formula>
    </cfRule>
  </conditionalFormatting>
  <conditionalFormatting sqref="H25:H56">
    <cfRule type="expression" dxfId="3458" priority="1">
      <formula>H25&gt;0</formula>
    </cfRule>
    <cfRule type="expression" dxfId="345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51.27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10254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1318.3400000000038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1318.3400000000038</v>
      </c>
    </row>
    <row r="9" spans="1:21" x14ac:dyDescent="0.25">
      <c r="B9" s="363">
        <v>43531</v>
      </c>
      <c r="C9" s="7">
        <v>56</v>
      </c>
      <c r="D9" s="43">
        <v>50.58</v>
      </c>
      <c r="E9" s="43">
        <v>0</v>
      </c>
      <c r="F9" s="43">
        <f t="shared" si="0"/>
        <v>2832.48</v>
      </c>
      <c r="G9" s="4"/>
      <c r="H9" s="159"/>
      <c r="I9" s="3"/>
      <c r="J9" s="3"/>
      <c r="K9" s="3"/>
      <c r="L9" s="4"/>
      <c r="M9" s="4"/>
      <c r="O9" s="11" t="s">
        <v>204</v>
      </c>
      <c r="Q9" s="132">
        <f>IF(Q2=0, 0, Q8/Q6)</f>
        <v>0.14753694746666768</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2.5355958650282815E-2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56.397000000000006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55.88430000000001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55.371600000000008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54.858900000000006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54.346200000000003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53.833500000000008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53.320800000000006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52.808100000000003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52.295400000000001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51.782700000000006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51.27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50.757300000000001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50.244600000000005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49.731900000000003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49.219200000000001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48.706499999999998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48.193800000000003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47.681100000000008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47.168400000000005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46.655700000000003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46.143000000000001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6" priority="39">
      <formula>F7&gt;0</formula>
    </cfRule>
    <cfRule type="expression" dxfId="3455" priority="40">
      <formula>F7&lt;0</formula>
    </cfRule>
  </conditionalFormatting>
  <conditionalFormatting sqref="Q8">
    <cfRule type="expression" dxfId="3454" priority="37">
      <formula>Q8&gt;0</formula>
    </cfRule>
    <cfRule type="expression" dxfId="3453" priority="38">
      <formula>Q8&lt;0</formula>
    </cfRule>
  </conditionalFormatting>
  <conditionalFormatting sqref="Q10">
    <cfRule type="expression" dxfId="3452" priority="31">
      <formula>Q10&gt;0</formula>
    </cfRule>
    <cfRule type="expression" dxfId="3451" priority="32">
      <formula>Q10&lt;0</formula>
    </cfRule>
  </conditionalFormatting>
  <conditionalFormatting sqref="J27:J35">
    <cfRule type="expression" dxfId="3450" priority="29">
      <formula>J27&gt;0</formula>
    </cfRule>
    <cfRule type="expression" dxfId="3449" priority="30">
      <formula>J27&lt;0</formula>
    </cfRule>
  </conditionalFormatting>
  <conditionalFormatting sqref="K27:K38">
    <cfRule type="expression" dxfId="3448" priority="27">
      <formula>K27&gt;0</formula>
    </cfRule>
    <cfRule type="expression" dxfId="3447" priority="28">
      <formula>K27&lt;0</formula>
    </cfRule>
  </conditionalFormatting>
  <conditionalFormatting sqref="L27:L38">
    <cfRule type="expression" dxfId="3446" priority="25">
      <formula>L27&gt;0</formula>
    </cfRule>
    <cfRule type="expression" dxfId="3445" priority="26">
      <formula>L27&lt;0</formula>
    </cfRule>
  </conditionalFormatting>
  <conditionalFormatting sqref="F95:F116">
    <cfRule type="expression" dxfId="3444" priority="23">
      <formula>F95&gt;0</formula>
    </cfRule>
    <cfRule type="expression" dxfId="3443" priority="24">
      <formula>F95&lt;0</formula>
    </cfRule>
  </conditionalFormatting>
  <conditionalFormatting sqref="H95:H116">
    <cfRule type="expression" dxfId="3442" priority="21">
      <formula>H95&gt;0</formula>
    </cfRule>
    <cfRule type="expression" dxfId="3441" priority="22">
      <formula>H95&lt;0</formula>
    </cfRule>
  </conditionalFormatting>
  <conditionalFormatting sqref="J95:J108">
    <cfRule type="expression" dxfId="3440" priority="19">
      <formula>J95&gt;0</formula>
    </cfRule>
    <cfRule type="expression" dxfId="3439" priority="20">
      <formula>J95&lt;0</formula>
    </cfRule>
  </conditionalFormatting>
  <conditionalFormatting sqref="K95:K108">
    <cfRule type="expression" dxfId="3438" priority="17">
      <formula>K95&gt;0</formula>
    </cfRule>
    <cfRule type="expression" dxfId="3437" priority="18">
      <formula>K95&lt;0</formula>
    </cfRule>
  </conditionalFormatting>
  <conditionalFormatting sqref="L95:L108">
    <cfRule type="expression" dxfId="3436" priority="15">
      <formula>L95&gt;0</formula>
    </cfRule>
    <cfRule type="expression" dxfId="3435" priority="16">
      <formula>L95&lt;0</formula>
    </cfRule>
  </conditionalFormatting>
  <conditionalFormatting sqref="F29">
    <cfRule type="expression" dxfId="3434" priority="13">
      <formula>F29&gt;0</formula>
    </cfRule>
    <cfRule type="expression" dxfId="3433" priority="14">
      <formula>F29&lt;0</formula>
    </cfRule>
  </conditionalFormatting>
  <conditionalFormatting sqref="H29">
    <cfRule type="expression" dxfId="3432" priority="11">
      <formula>H29&gt;0</formula>
    </cfRule>
    <cfRule type="expression" dxfId="3431" priority="12">
      <formula>H29&lt;0</formula>
    </cfRule>
  </conditionalFormatting>
  <conditionalFormatting sqref="F25:F28 H25:H28">
    <cfRule type="expression" dxfId="3430" priority="7">
      <formula>F25&gt;0</formula>
    </cfRule>
    <cfRule type="expression" dxfId="3429" priority="8">
      <formula>F25&lt;0</formula>
    </cfRule>
  </conditionalFormatting>
  <conditionalFormatting sqref="H67:H68 F67:F68">
    <cfRule type="expression" dxfId="3428" priority="5">
      <formula>F67&gt;0</formula>
    </cfRule>
    <cfRule type="expression" dxfId="3427" priority="6">
      <formula>F67&lt;0</formula>
    </cfRule>
  </conditionalFormatting>
  <conditionalFormatting sqref="H65:H66 F65:F66">
    <cfRule type="expression" dxfId="3426" priority="3">
      <formula>F65&gt;0</formula>
    </cfRule>
    <cfRule type="expression" dxfId="3425" priority="4">
      <formula>F65&lt;0</formula>
    </cfRule>
  </conditionalFormatting>
  <conditionalFormatting sqref="H64 F64">
    <cfRule type="expression" dxfId="3424" priority="1">
      <formula>F64&gt;0</formula>
    </cfRule>
    <cfRule type="expression" dxfId="342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10740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1017.3499999999949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820.13999999999942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8.26765700322383E-2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3.7243947858472994E-2</v>
      </c>
      <c r="R11">
        <v>0.5</v>
      </c>
    </row>
    <row r="12" spans="1:21" x14ac:dyDescent="0.25">
      <c r="C12" s="4"/>
      <c r="H12" s="68"/>
      <c r="O12" s="11" t="s">
        <v>921</v>
      </c>
      <c r="Q12" s="1" t="s">
        <v>1389</v>
      </c>
      <c r="T12" s="1">
        <v>43516</v>
      </c>
      <c r="U12" t="s">
        <v>1376</v>
      </c>
    </row>
    <row r="13" spans="1:21" ht="15" customHeight="1" x14ac:dyDescent="0.25">
      <c r="H13" s="68"/>
      <c r="O13" s="11" t="s">
        <v>947</v>
      </c>
      <c r="Q13" s="2">
        <f>Q4/(6.78)</f>
        <v>7.9203539823008855</v>
      </c>
      <c r="U13" s="892" t="s">
        <v>1377</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2"/>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2"/>
    </row>
    <row r="20" spans="1:21" ht="20.25" thickBot="1" x14ac:dyDescent="0.35">
      <c r="O20" s="760" t="s">
        <v>78</v>
      </c>
      <c r="P20" s="760"/>
      <c r="U20" s="892"/>
    </row>
    <row r="21" spans="1:21" ht="15.75" thickTop="1" x14ac:dyDescent="0.25">
      <c r="O21" s="79">
        <v>1.1000000000000001</v>
      </c>
      <c r="P21" s="79">
        <f>O21*$Q$4</f>
        <v>59.070000000000007</v>
      </c>
      <c r="U21" s="892"/>
    </row>
    <row r="22" spans="1:21" x14ac:dyDescent="0.25">
      <c r="O22" s="79">
        <v>1.0900000000000001</v>
      </c>
      <c r="P22" s="79">
        <f t="shared" ref="P22:P41" si="2">O22*$Q$4</f>
        <v>58.533000000000008</v>
      </c>
      <c r="U22" s="892"/>
    </row>
    <row r="23" spans="1:21" x14ac:dyDescent="0.25">
      <c r="O23" s="79">
        <v>1.08</v>
      </c>
      <c r="P23" s="79">
        <f t="shared" si="2"/>
        <v>57.996000000000009</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57.459000000000003</v>
      </c>
      <c r="U24" s="892"/>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56.922000000000004</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56.385000000000005</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55.848000000000006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55.311000000000007</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54.774000000000001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54.237000000000002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53.7</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53.163000000000004</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52.626000000000005</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52.088999999999999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51.552</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51.015000000000001</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50.478000000000002</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49.941000000000003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49.404000000000003</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48.867000000000004</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48.330000000000005</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2" priority="45">
      <formula>F25&gt;0</formula>
    </cfRule>
    <cfRule type="expression" dxfId="3421" priority="46">
      <formula>F25&lt;0</formula>
    </cfRule>
  </conditionalFormatting>
  <conditionalFormatting sqref="Q7">
    <cfRule type="expression" dxfId="3420" priority="43">
      <formula>Q7&gt;0</formula>
    </cfRule>
    <cfRule type="expression" dxfId="3419" priority="44">
      <formula>Q7&lt;0</formula>
    </cfRule>
  </conditionalFormatting>
  <conditionalFormatting sqref="Q8">
    <cfRule type="expression" dxfId="3418" priority="41">
      <formula>Q8&gt;0</formula>
    </cfRule>
    <cfRule type="expression" dxfId="3417" priority="42">
      <formula>Q8&lt;0</formula>
    </cfRule>
  </conditionalFormatting>
  <conditionalFormatting sqref="M62">
    <cfRule type="expression" dxfId="3416" priority="35">
      <formula>M62&gt;0</formula>
    </cfRule>
    <cfRule type="expression" dxfId="3415" priority="36">
      <formula>M62&lt;0</formula>
    </cfRule>
  </conditionalFormatting>
  <conditionalFormatting sqref="F88:F119">
    <cfRule type="expression" dxfId="3414" priority="33">
      <formula>F88&gt;0</formula>
    </cfRule>
    <cfRule type="expression" dxfId="3413" priority="34">
      <formula>F88&lt;0</formula>
    </cfRule>
  </conditionalFormatting>
  <conditionalFormatting sqref="H88:H119">
    <cfRule type="expression" dxfId="3412" priority="31">
      <formula>H88&gt;0</formula>
    </cfRule>
    <cfRule type="expression" dxfId="3411" priority="32">
      <formula>H88&lt;0</formula>
    </cfRule>
  </conditionalFormatting>
  <conditionalFormatting sqref="J28:J30 K25:K30 J31:K38">
    <cfRule type="expression" dxfId="3410" priority="25">
      <formula>J25&gt;0</formula>
    </cfRule>
    <cfRule type="expression" dxfId="3409" priority="26">
      <formula>J25&lt;0</formula>
    </cfRule>
  </conditionalFormatting>
  <conditionalFormatting sqref="K39:K42">
    <cfRule type="expression" dxfId="3408" priority="23">
      <formula>K39&gt;0</formula>
    </cfRule>
    <cfRule type="expression" dxfId="3407" priority="24">
      <formula>K39&lt;0</formula>
    </cfRule>
  </conditionalFormatting>
  <conditionalFormatting sqref="K43">
    <cfRule type="expression" dxfId="3406" priority="21">
      <formula>K43&gt;0</formula>
    </cfRule>
    <cfRule type="expression" dxfId="3405" priority="22">
      <formula>K43&lt;0</formula>
    </cfRule>
  </conditionalFormatting>
  <conditionalFormatting sqref="K44">
    <cfRule type="expression" dxfId="3404" priority="19">
      <formula>K44&gt;0</formula>
    </cfRule>
    <cfRule type="expression" dxfId="3403" priority="20">
      <formula>K44&lt;0</formula>
    </cfRule>
  </conditionalFormatting>
  <conditionalFormatting sqref="K45">
    <cfRule type="expression" dxfId="3402" priority="17">
      <formula>K45&gt;0</formula>
    </cfRule>
    <cfRule type="expression" dxfId="3401" priority="18">
      <formula>K45&lt;0</formula>
    </cfRule>
  </conditionalFormatting>
  <conditionalFormatting sqref="K46:K51">
    <cfRule type="expression" dxfId="3400" priority="5">
      <formula>K46&gt;0</formula>
    </cfRule>
    <cfRule type="expression" dxfId="3399" priority="6">
      <formula>K46&lt;0</formula>
    </cfRule>
  </conditionalFormatting>
  <conditionalFormatting sqref="K52:K54">
    <cfRule type="expression" dxfId="3398" priority="3">
      <formula>K52&gt;0</formula>
    </cfRule>
    <cfRule type="expression" dxfId="3397" priority="4">
      <formula>K52&lt;0</formula>
    </cfRule>
  </conditionalFormatting>
  <conditionalFormatting sqref="H55:H57 F54:F57">
    <cfRule type="expression" dxfId="3396" priority="1">
      <formula>F54&gt;0</formula>
    </cfRule>
    <cfRule type="expression" dxfId="3395"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4" priority="21">
      <formula>F47&gt;0</formula>
    </cfRule>
    <cfRule type="expression" dxfId="3393" priority="22">
      <formula>F47&lt;0</formula>
    </cfRule>
  </conditionalFormatting>
  <conditionalFormatting sqref="Q7">
    <cfRule type="expression" dxfId="3392" priority="19">
      <formula>Q7&gt;0</formula>
    </cfRule>
    <cfRule type="expression" dxfId="3391" priority="20">
      <formula>Q7&lt;0</formula>
    </cfRule>
  </conditionalFormatting>
  <conditionalFormatting sqref="Q8">
    <cfRule type="expression" dxfId="3390" priority="17">
      <formula>Q8&gt;0</formula>
    </cfRule>
    <cfRule type="expression" dxfId="3389" priority="18">
      <formula>Q8&lt;0</formula>
    </cfRule>
  </conditionalFormatting>
  <conditionalFormatting sqref="F25:F46">
    <cfRule type="expression" dxfId="3388" priority="15">
      <formula>F25&gt;0</formula>
    </cfRule>
    <cfRule type="expression" dxfId="3387" priority="16">
      <formula>F25&lt;0</formula>
    </cfRule>
  </conditionalFormatting>
  <conditionalFormatting sqref="H25:H46">
    <cfRule type="expression" dxfId="3386" priority="13">
      <formula>H25&gt;0</formula>
    </cfRule>
    <cfRule type="expression" dxfId="3385" priority="14">
      <formula>H25&lt;0</formula>
    </cfRule>
  </conditionalFormatting>
  <conditionalFormatting sqref="F89:F110">
    <cfRule type="expression" dxfId="3384" priority="11">
      <formula>F89&gt;0</formula>
    </cfRule>
    <cfRule type="expression" dxfId="3383" priority="12">
      <formula>F89&lt;0</formula>
    </cfRule>
  </conditionalFormatting>
  <conditionalFormatting sqref="H89:H110">
    <cfRule type="expression" dxfId="3382" priority="9">
      <formula>H89&gt;0</formula>
    </cfRule>
    <cfRule type="expression" dxfId="3381" priority="10">
      <formula>H89&lt;0</formula>
    </cfRule>
  </conditionalFormatting>
  <conditionalFormatting sqref="Q10">
    <cfRule type="expression" dxfId="3380" priority="7">
      <formula>Q10&gt;0</formula>
    </cfRule>
    <cfRule type="expression" dxfId="3379" priority="8">
      <formula>Q10&lt;0</formula>
    </cfRule>
  </conditionalFormatting>
  <conditionalFormatting sqref="J25:J38">
    <cfRule type="expression" dxfId="3378" priority="5">
      <formula>J25&gt;0</formula>
    </cfRule>
    <cfRule type="expression" dxfId="3377" priority="6">
      <formula>J25&lt;0</formula>
    </cfRule>
  </conditionalFormatting>
  <conditionalFormatting sqref="K25:K38">
    <cfRule type="expression" dxfId="3376" priority="3">
      <formula>K25&gt;0</formula>
    </cfRule>
    <cfRule type="expression" dxfId="3375" priority="4">
      <formula>K25&lt;0</formula>
    </cfRule>
  </conditionalFormatting>
  <conditionalFormatting sqref="L25:L38">
    <cfRule type="expression" dxfId="3374" priority="1">
      <formula>L25&gt;0</formula>
    </cfRule>
    <cfRule type="expression" dxfId="3373"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2" priority="39">
      <formula>F47&gt;0</formula>
    </cfRule>
    <cfRule type="expression" dxfId="3371" priority="40">
      <formula>F47&lt;0</formula>
    </cfRule>
  </conditionalFormatting>
  <conditionalFormatting sqref="Q7">
    <cfRule type="expression" dxfId="3370" priority="37">
      <formula>Q7&gt;0</formula>
    </cfRule>
    <cfRule type="expression" dxfId="3369" priority="38">
      <formula>Q7&lt;0</formula>
    </cfRule>
  </conditionalFormatting>
  <conditionalFormatting sqref="Q8">
    <cfRule type="expression" dxfId="3368" priority="35">
      <formula>Q8&gt;0</formula>
    </cfRule>
    <cfRule type="expression" dxfId="3367" priority="36">
      <formula>Q8&lt;0</formula>
    </cfRule>
  </conditionalFormatting>
  <conditionalFormatting sqref="F30:F46">
    <cfRule type="expression" dxfId="3366" priority="33">
      <formula>F30&gt;0</formula>
    </cfRule>
    <cfRule type="expression" dxfId="3365" priority="34">
      <formula>F30&lt;0</formula>
    </cfRule>
  </conditionalFormatting>
  <conditionalFormatting sqref="H30:H46">
    <cfRule type="expression" dxfId="3364" priority="31">
      <formula>H30&gt;0</formula>
    </cfRule>
    <cfRule type="expression" dxfId="3363" priority="32">
      <formula>H30&lt;0</formula>
    </cfRule>
  </conditionalFormatting>
  <conditionalFormatting sqref="Q10">
    <cfRule type="expression" dxfId="3362" priority="29">
      <formula>Q10&gt;0</formula>
    </cfRule>
    <cfRule type="expression" dxfId="3361" priority="30">
      <formula>Q10&lt;0</formula>
    </cfRule>
  </conditionalFormatting>
  <conditionalFormatting sqref="J25:J38">
    <cfRule type="expression" dxfId="3360" priority="27">
      <formula>J25&gt;0</formula>
    </cfRule>
    <cfRule type="expression" dxfId="3359" priority="28">
      <formula>J25&lt;0</formula>
    </cfRule>
  </conditionalFormatting>
  <conditionalFormatting sqref="K25:K38">
    <cfRule type="expression" dxfId="3358" priority="25">
      <formula>K25&gt;0</formula>
    </cfRule>
    <cfRule type="expression" dxfId="3357" priority="26">
      <formula>K25&lt;0</formula>
    </cfRule>
  </conditionalFormatting>
  <conditionalFormatting sqref="L25 L38">
    <cfRule type="expression" dxfId="3356" priority="23">
      <formula>L25&gt;0</formula>
    </cfRule>
    <cfRule type="expression" dxfId="3355" priority="24">
      <formula>L25&lt;0</formula>
    </cfRule>
  </conditionalFormatting>
  <conditionalFormatting sqref="F89:F110">
    <cfRule type="expression" dxfId="3354" priority="21">
      <formula>F89&gt;0</formula>
    </cfRule>
    <cfRule type="expression" dxfId="3353" priority="22">
      <formula>F89&lt;0</formula>
    </cfRule>
  </conditionalFormatting>
  <conditionalFormatting sqref="H89:H110">
    <cfRule type="expression" dxfId="3352" priority="19">
      <formula>H89&gt;0</formula>
    </cfRule>
    <cfRule type="expression" dxfId="3351" priority="20">
      <formula>H89&lt;0</formula>
    </cfRule>
  </conditionalFormatting>
  <conditionalFormatting sqref="J89:J102">
    <cfRule type="expression" dxfId="3350" priority="17">
      <formula>J89&gt;0</formula>
    </cfRule>
    <cfRule type="expression" dxfId="3349" priority="18">
      <formula>J89&lt;0</formula>
    </cfRule>
  </conditionalFormatting>
  <conditionalFormatting sqref="K89:K102">
    <cfRule type="expression" dxfId="3348" priority="15">
      <formula>K89&gt;0</formula>
    </cfRule>
    <cfRule type="expression" dxfId="3347" priority="16">
      <formula>K89&lt;0</formula>
    </cfRule>
  </conditionalFormatting>
  <conditionalFormatting sqref="L89:L102">
    <cfRule type="expression" dxfId="3346" priority="13">
      <formula>L89&gt;0</formula>
    </cfRule>
    <cfRule type="expression" dxfId="3345" priority="14">
      <formula>L89&lt;0</formula>
    </cfRule>
  </conditionalFormatting>
  <conditionalFormatting sqref="F25">
    <cfRule type="expression" dxfId="3344" priority="11">
      <formula>F25&gt;0</formula>
    </cfRule>
    <cfRule type="expression" dxfId="3343" priority="12">
      <formula>F25&lt;0</formula>
    </cfRule>
  </conditionalFormatting>
  <conditionalFormatting sqref="H25:H26">
    <cfRule type="expression" dxfId="3342" priority="9">
      <formula>H25&gt;0</formula>
    </cfRule>
    <cfRule type="expression" dxfId="3341" priority="10">
      <formula>H25&lt;0</formula>
    </cfRule>
  </conditionalFormatting>
  <conditionalFormatting sqref="F26">
    <cfRule type="expression" dxfId="3340" priority="7">
      <formula>F26&gt;0</formula>
    </cfRule>
    <cfRule type="expression" dxfId="3339" priority="8">
      <formula>F26&lt;0</formula>
    </cfRule>
  </conditionalFormatting>
  <conditionalFormatting sqref="F27:F29">
    <cfRule type="expression" dxfId="3338" priority="3">
      <formula>F27&gt;0</formula>
    </cfRule>
    <cfRule type="expression" dxfId="3337" priority="4">
      <formula>F27&lt;0</formula>
    </cfRule>
  </conditionalFormatting>
  <conditionalFormatting sqref="H27:H29">
    <cfRule type="expression" dxfId="3336" priority="1">
      <formula>H27&gt;0</formula>
    </cfRule>
    <cfRule type="expression" dxfId="3335"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4" priority="35">
      <formula>F47&gt;0</formula>
    </cfRule>
    <cfRule type="expression" dxfId="3333" priority="36">
      <formula>F47&lt;0</formula>
    </cfRule>
  </conditionalFormatting>
  <conditionalFormatting sqref="Q7">
    <cfRule type="expression" dxfId="3332" priority="33">
      <formula>Q7&gt;0</formula>
    </cfRule>
    <cfRule type="expression" dxfId="3331" priority="34">
      <formula>Q7&lt;0</formula>
    </cfRule>
  </conditionalFormatting>
  <conditionalFormatting sqref="Q8">
    <cfRule type="expression" dxfId="3330" priority="31">
      <formula>Q8&gt;0</formula>
    </cfRule>
    <cfRule type="expression" dxfId="3329" priority="32">
      <formula>Q8&lt;0</formula>
    </cfRule>
  </conditionalFormatting>
  <conditionalFormatting sqref="F30:F46">
    <cfRule type="expression" dxfId="3328" priority="29">
      <formula>F30&gt;0</formula>
    </cfRule>
    <cfRule type="expression" dxfId="3327" priority="30">
      <formula>F30&lt;0</formula>
    </cfRule>
  </conditionalFormatting>
  <conditionalFormatting sqref="H30:H46">
    <cfRule type="expression" dxfId="3326" priority="27">
      <formula>H30&gt;0</formula>
    </cfRule>
    <cfRule type="expression" dxfId="3325" priority="28">
      <formula>H30&lt;0</formula>
    </cfRule>
  </conditionalFormatting>
  <conditionalFormatting sqref="Q10">
    <cfRule type="expression" dxfId="3324" priority="25">
      <formula>Q10&gt;0</formula>
    </cfRule>
    <cfRule type="expression" dxfId="3323" priority="26">
      <formula>Q10&lt;0</formula>
    </cfRule>
  </conditionalFormatting>
  <conditionalFormatting sqref="J25:J38">
    <cfRule type="expression" dxfId="3322" priority="23">
      <formula>J25&gt;0</formula>
    </cfRule>
    <cfRule type="expression" dxfId="3321" priority="24">
      <formula>J25&lt;0</formula>
    </cfRule>
  </conditionalFormatting>
  <conditionalFormatting sqref="K25:K38">
    <cfRule type="expression" dxfId="3320" priority="21">
      <formula>K25&gt;0</formula>
    </cfRule>
    <cfRule type="expression" dxfId="3319" priority="22">
      <formula>K25&lt;0</formula>
    </cfRule>
  </conditionalFormatting>
  <conditionalFormatting sqref="L25 L38">
    <cfRule type="expression" dxfId="3318" priority="19">
      <formula>L25&gt;0</formula>
    </cfRule>
    <cfRule type="expression" dxfId="3317" priority="20">
      <formula>L25&lt;0</formula>
    </cfRule>
  </conditionalFormatting>
  <conditionalFormatting sqref="F89:F110">
    <cfRule type="expression" dxfId="3316" priority="17">
      <formula>F89&gt;0</formula>
    </cfRule>
    <cfRule type="expression" dxfId="3315" priority="18">
      <formula>F89&lt;0</formula>
    </cfRule>
  </conditionalFormatting>
  <conditionalFormatting sqref="H89:H110">
    <cfRule type="expression" dxfId="3314" priority="15">
      <formula>H89&gt;0</formula>
    </cfRule>
    <cfRule type="expression" dxfId="3313" priority="16">
      <formula>H89&lt;0</formula>
    </cfRule>
  </conditionalFormatting>
  <conditionalFormatting sqref="J89:J102">
    <cfRule type="expression" dxfId="3312" priority="13">
      <formula>J89&gt;0</formula>
    </cfRule>
    <cfRule type="expression" dxfId="3311" priority="14">
      <formula>J89&lt;0</formula>
    </cfRule>
  </conditionalFormatting>
  <conditionalFormatting sqref="K89:K102">
    <cfRule type="expression" dxfId="3310" priority="11">
      <formula>K89&gt;0</formula>
    </cfRule>
    <cfRule type="expression" dxfId="3309" priority="12">
      <formula>K89&lt;0</formula>
    </cfRule>
  </conditionalFormatting>
  <conditionalFormatting sqref="L89:L102">
    <cfRule type="expression" dxfId="3308" priority="9">
      <formula>L89&gt;0</formula>
    </cfRule>
    <cfRule type="expression" dxfId="3307" priority="10">
      <formula>L89&lt;0</formula>
    </cfRule>
  </conditionalFormatting>
  <conditionalFormatting sqref="F29 F25:F26">
    <cfRule type="expression" dxfId="3306" priority="7">
      <formula>F25&gt;0</formula>
    </cfRule>
    <cfRule type="expression" dxfId="3305" priority="8">
      <formula>F25&lt;0</formula>
    </cfRule>
  </conditionalFormatting>
  <conditionalFormatting sqref="H29 H25:H27">
    <cfRule type="expression" dxfId="3304" priority="5">
      <formula>H25&gt;0</formula>
    </cfRule>
    <cfRule type="expression" dxfId="3303" priority="6">
      <formula>H25&lt;0</formula>
    </cfRule>
  </conditionalFormatting>
  <conditionalFormatting sqref="F27:F28">
    <cfRule type="expression" dxfId="3302" priority="3">
      <formula>F27&gt;0</formula>
    </cfRule>
    <cfRule type="expression" dxfId="3301" priority="4">
      <formula>F27&lt;0</formula>
    </cfRule>
  </conditionalFormatting>
  <conditionalFormatting sqref="H28">
    <cfRule type="expression" dxfId="3300" priority="1">
      <formula>H28&gt;0</formula>
    </cfRule>
    <cfRule type="expression" dxfId="3299"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50.45</v>
      </c>
      <c r="R4" s="420">
        <v>-0.04</v>
      </c>
      <c r="T4" s="1"/>
    </row>
    <row r="5" spans="1:21" x14ac:dyDescent="0.25">
      <c r="B5" s="70"/>
      <c r="C5" s="4"/>
      <c r="D5" s="3"/>
      <c r="E5" s="3"/>
      <c r="F5" s="3"/>
      <c r="G5" s="70"/>
      <c r="H5" s="159"/>
      <c r="I5" s="3"/>
      <c r="J5" s="3"/>
      <c r="K5" s="3"/>
      <c r="L5" s="4"/>
      <c r="M5" s="4"/>
      <c r="O5" s="11" t="s">
        <v>67</v>
      </c>
      <c r="Q5" s="3">
        <f>Q4*Q2</f>
        <v>3329.7000000000003</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-394.68000000000029</v>
      </c>
      <c r="R7">
        <v>66</v>
      </c>
    </row>
    <row r="8" spans="1:21" x14ac:dyDescent="0.25">
      <c r="B8" s="70"/>
      <c r="C8" s="4"/>
      <c r="D8" s="3"/>
      <c r="E8" s="3"/>
      <c r="F8" s="3"/>
      <c r="G8" s="70"/>
      <c r="H8" s="159"/>
      <c r="I8" s="3"/>
      <c r="J8" s="3"/>
      <c r="K8" s="3"/>
      <c r="L8" s="4"/>
      <c r="M8" s="4"/>
      <c r="O8" s="11" t="s">
        <v>179</v>
      </c>
      <c r="P8" s="33"/>
      <c r="Q8" s="2">
        <f>K18+M18-F18+Q2*Q4</f>
        <v>-394.68000000000029</v>
      </c>
      <c r="T8" s="1"/>
      <c r="U8" s="736"/>
    </row>
    <row r="9" spans="1:21" x14ac:dyDescent="0.25">
      <c r="B9" s="70"/>
      <c r="C9" s="4"/>
      <c r="D9" s="3"/>
      <c r="E9" s="3"/>
      <c r="F9" s="3"/>
      <c r="G9" s="4"/>
      <c r="H9" s="159"/>
      <c r="I9" s="3"/>
      <c r="J9" s="3"/>
      <c r="K9" s="3"/>
      <c r="L9" s="4"/>
      <c r="M9" s="4"/>
      <c r="O9" s="11" t="s">
        <v>204</v>
      </c>
      <c r="Q9" s="177">
        <f>IF(Q2=0, 0, Q8/Q6)</f>
        <v>-0.10597200070884287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55.495000000000005</v>
      </c>
    </row>
    <row r="20" spans="1:20" x14ac:dyDescent="0.25">
      <c r="O20" s="79">
        <v>1.0900000000000001</v>
      </c>
      <c r="P20" s="79">
        <f t="shared" ref="P20:P39" si="0">O20*$Q$4</f>
        <v>54.990500000000004</v>
      </c>
    </row>
    <row r="21" spans="1:20" x14ac:dyDescent="0.25">
      <c r="O21" s="79">
        <v>1.08</v>
      </c>
      <c r="P21" s="79">
        <f t="shared" si="0"/>
        <v>54.486000000000004</v>
      </c>
      <c r="T21" s="1"/>
    </row>
    <row r="22" spans="1:20" x14ac:dyDescent="0.25">
      <c r="O22" s="79">
        <v>1.07</v>
      </c>
      <c r="P22" s="79">
        <f t="shared" si="0"/>
        <v>53.981500000000004</v>
      </c>
    </row>
    <row r="23" spans="1:20" x14ac:dyDescent="0.25">
      <c r="O23" s="79">
        <v>1.06</v>
      </c>
      <c r="P23" s="79">
        <f t="shared" si="0"/>
        <v>53.477000000000004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52.972500000000004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52.468000000000004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51.963500000000003</v>
      </c>
      <c r="T26" s="154"/>
    </row>
    <row r="27" spans="1:20" x14ac:dyDescent="0.25">
      <c r="B27" s="162"/>
      <c r="C27" s="10"/>
      <c r="D27" s="39"/>
      <c r="E27" s="39"/>
      <c r="F27" s="39"/>
      <c r="G27" s="39"/>
      <c r="H27" s="177"/>
      <c r="I27" s="39"/>
      <c r="J27" s="39"/>
      <c r="K27" s="39"/>
      <c r="L27" s="39"/>
      <c r="O27" s="79">
        <v>1.02</v>
      </c>
      <c r="P27" s="79">
        <f t="shared" si="0"/>
        <v>51.459000000000003</v>
      </c>
      <c r="T27" s="65"/>
    </row>
    <row r="28" spans="1:20" x14ac:dyDescent="0.25">
      <c r="B28" s="162"/>
      <c r="C28" s="10"/>
      <c r="D28" s="39"/>
      <c r="E28" s="39"/>
      <c r="F28" s="39"/>
      <c r="G28" s="39"/>
      <c r="H28" s="177"/>
      <c r="I28" s="39"/>
      <c r="J28" s="39"/>
      <c r="K28" s="39"/>
      <c r="L28" s="39"/>
      <c r="O28" s="79">
        <v>1.01</v>
      </c>
      <c r="P28" s="79">
        <f t="shared" si="0"/>
        <v>50.954500000000003</v>
      </c>
      <c r="T28" s="154"/>
    </row>
    <row r="29" spans="1:20" x14ac:dyDescent="0.25">
      <c r="B29" s="162"/>
      <c r="C29" s="10"/>
      <c r="D29" s="39"/>
      <c r="E29" s="39"/>
      <c r="F29" s="39"/>
      <c r="G29" s="39"/>
      <c r="H29" s="177"/>
      <c r="I29" s="39"/>
      <c r="J29" s="39"/>
      <c r="K29" s="39"/>
      <c r="L29" s="39"/>
      <c r="O29" s="79">
        <v>1</v>
      </c>
      <c r="P29" s="79">
        <f t="shared" si="0"/>
        <v>50.45</v>
      </c>
      <c r="T29" s="154"/>
    </row>
    <row r="30" spans="1:20" x14ac:dyDescent="0.25">
      <c r="B30" s="162"/>
      <c r="C30" s="10"/>
      <c r="D30" s="39"/>
      <c r="E30" s="39"/>
      <c r="F30" s="39"/>
      <c r="G30" s="39"/>
      <c r="H30" s="177"/>
      <c r="I30" s="39"/>
      <c r="J30" s="39"/>
      <c r="K30" s="39"/>
      <c r="L30" s="39"/>
      <c r="O30" s="79">
        <v>0.99</v>
      </c>
      <c r="P30" s="79">
        <f t="shared" si="0"/>
        <v>49.945500000000003</v>
      </c>
      <c r="T30" s="154"/>
    </row>
    <row r="31" spans="1:20" x14ac:dyDescent="0.25">
      <c r="B31" s="162"/>
      <c r="C31" s="10"/>
      <c r="D31" s="39"/>
      <c r="E31" s="39"/>
      <c r="F31" s="39"/>
      <c r="G31" s="39"/>
      <c r="H31" s="177"/>
      <c r="I31" s="39"/>
      <c r="J31" s="39"/>
      <c r="K31" s="39"/>
      <c r="L31" s="39"/>
      <c r="O31" s="79">
        <v>0.98</v>
      </c>
      <c r="P31" s="79">
        <f t="shared" si="0"/>
        <v>49.441000000000003</v>
      </c>
    </row>
    <row r="32" spans="1:20" x14ac:dyDescent="0.25">
      <c r="B32" s="162"/>
      <c r="C32" s="10"/>
      <c r="D32" s="39"/>
      <c r="E32" s="39"/>
      <c r="F32" s="39"/>
      <c r="G32" s="39"/>
      <c r="H32" s="177"/>
      <c r="I32" s="39"/>
      <c r="J32" s="39"/>
      <c r="K32" s="39"/>
      <c r="L32" s="39"/>
      <c r="O32" s="79">
        <v>0.97</v>
      </c>
      <c r="P32" s="79">
        <f t="shared" si="0"/>
        <v>48.936500000000002</v>
      </c>
    </row>
    <row r="33" spans="2:17" x14ac:dyDescent="0.25">
      <c r="B33" s="162"/>
      <c r="C33" s="10"/>
      <c r="D33" s="39"/>
      <c r="E33" s="39"/>
      <c r="F33" s="39"/>
      <c r="G33" s="39"/>
      <c r="H33" s="177"/>
      <c r="I33" s="39"/>
      <c r="J33" s="39"/>
      <c r="K33" s="39"/>
      <c r="L33" s="39"/>
      <c r="O33" s="79">
        <v>0.96</v>
      </c>
      <c r="P33" s="79">
        <f t="shared" si="0"/>
        <v>48.432000000000002</v>
      </c>
    </row>
    <row r="34" spans="2:17" x14ac:dyDescent="0.25">
      <c r="B34" s="162"/>
      <c r="C34" s="10"/>
      <c r="D34" s="39"/>
      <c r="E34" s="39"/>
      <c r="F34" s="39"/>
      <c r="G34" s="39"/>
      <c r="H34" s="177"/>
      <c r="I34" s="39"/>
      <c r="J34" s="39"/>
      <c r="K34" s="39"/>
      <c r="L34" s="39"/>
      <c r="O34" s="79">
        <v>0.95</v>
      </c>
      <c r="P34" s="79">
        <f t="shared" si="0"/>
        <v>47.927500000000002</v>
      </c>
    </row>
    <row r="35" spans="2:17" x14ac:dyDescent="0.25">
      <c r="B35" s="162"/>
      <c r="C35" s="10"/>
      <c r="D35" s="39"/>
      <c r="E35" s="39"/>
      <c r="F35" s="39"/>
      <c r="G35" s="39"/>
      <c r="H35" s="177"/>
      <c r="I35" s="39"/>
      <c r="J35" s="39"/>
      <c r="K35" s="39"/>
      <c r="L35" s="39"/>
      <c r="O35" s="79">
        <v>0.94</v>
      </c>
      <c r="P35" s="79">
        <f t="shared" si="0"/>
        <v>47.423000000000002</v>
      </c>
    </row>
    <row r="36" spans="2:17" x14ac:dyDescent="0.25">
      <c r="B36" s="162"/>
      <c r="C36" s="10"/>
      <c r="D36" s="39"/>
      <c r="E36" s="39"/>
      <c r="F36" s="39"/>
      <c r="G36" s="39"/>
      <c r="H36" s="177"/>
      <c r="I36" s="39"/>
      <c r="J36" s="39"/>
      <c r="K36" s="39"/>
      <c r="L36" s="39"/>
      <c r="O36" s="79">
        <v>0.93</v>
      </c>
      <c r="P36" s="79">
        <f t="shared" si="0"/>
        <v>46.918500000000002</v>
      </c>
    </row>
    <row r="37" spans="2:17" x14ac:dyDescent="0.25">
      <c r="B37" s="162"/>
      <c r="C37" s="10"/>
      <c r="D37" s="39"/>
      <c r="E37" s="39"/>
      <c r="F37" s="39"/>
      <c r="G37" s="39"/>
      <c r="H37" s="177"/>
      <c r="I37" s="39"/>
      <c r="J37" s="39"/>
      <c r="K37" s="39"/>
      <c r="L37" s="39"/>
      <c r="O37" s="79">
        <v>0.92</v>
      </c>
      <c r="P37" s="79">
        <f t="shared" si="0"/>
        <v>46.414000000000001</v>
      </c>
    </row>
    <row r="38" spans="2:17" x14ac:dyDescent="0.25">
      <c r="B38" s="162"/>
      <c r="C38" s="10"/>
      <c r="D38" s="39"/>
      <c r="E38" s="39"/>
      <c r="F38" s="39"/>
      <c r="G38" s="39"/>
      <c r="H38" s="177"/>
      <c r="I38" s="39"/>
      <c r="J38" s="39"/>
      <c r="K38" s="39"/>
      <c r="L38" s="39"/>
      <c r="O38" s="79">
        <v>0.91</v>
      </c>
      <c r="P38" s="79">
        <f t="shared" si="0"/>
        <v>45.909500000000001</v>
      </c>
    </row>
    <row r="39" spans="2:17" x14ac:dyDescent="0.25">
      <c r="B39" s="162"/>
      <c r="C39" s="10"/>
      <c r="D39" s="39"/>
      <c r="E39" s="39"/>
      <c r="F39" s="39"/>
      <c r="G39" s="39"/>
      <c r="H39" s="177"/>
      <c r="I39" s="39"/>
      <c r="J39" s="39"/>
      <c r="K39" s="39"/>
      <c r="L39" s="39"/>
      <c r="O39" s="79">
        <v>0.9</v>
      </c>
      <c r="P39" s="79">
        <f t="shared" si="0"/>
        <v>45.405000000000001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4" priority="35">
      <formula>Q7&gt;0</formula>
    </cfRule>
    <cfRule type="expression" dxfId="3253" priority="36">
      <formula>Q7&lt;0</formula>
    </cfRule>
  </conditionalFormatting>
  <conditionalFormatting sqref="Q8">
    <cfRule type="expression" dxfId="3252" priority="33">
      <formula>Q8&gt;0</formula>
    </cfRule>
    <cfRule type="expression" dxfId="3251" priority="34">
      <formula>Q8&lt;0</formula>
    </cfRule>
  </conditionalFormatting>
  <conditionalFormatting sqref="F34:F54 F58:F63">
    <cfRule type="expression" dxfId="3250" priority="31">
      <formula>F34&gt;0</formula>
    </cfRule>
    <cfRule type="expression" dxfId="3249" priority="32">
      <formula>F34&lt;0</formula>
    </cfRule>
  </conditionalFormatting>
  <conditionalFormatting sqref="H34:H54 H58:H63">
    <cfRule type="expression" dxfId="3248" priority="29">
      <formula>H34&gt;0</formula>
    </cfRule>
    <cfRule type="expression" dxfId="3247" priority="30">
      <formula>H34&lt;0</formula>
    </cfRule>
  </conditionalFormatting>
  <conditionalFormatting sqref="Q10">
    <cfRule type="expression" dxfId="3246" priority="27">
      <formula>Q10&gt;0</formula>
    </cfRule>
    <cfRule type="expression" dxfId="3245" priority="28">
      <formula>Q10&lt;0</formula>
    </cfRule>
  </conditionalFormatting>
  <conditionalFormatting sqref="J25:J38">
    <cfRule type="expression" dxfId="3244" priority="25">
      <formula>J25&gt;0</formula>
    </cfRule>
    <cfRule type="expression" dxfId="3243" priority="26">
      <formula>J25&lt;0</formula>
    </cfRule>
  </conditionalFormatting>
  <conditionalFormatting sqref="K25:K35 K37:K38">
    <cfRule type="expression" dxfId="3242" priority="23">
      <formula>K25&gt;0</formula>
    </cfRule>
    <cfRule type="expression" dxfId="3241" priority="24">
      <formula>K25&lt;0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F33">
    <cfRule type="expression" dxfId="3230" priority="11">
      <formula>F25&gt;0</formula>
    </cfRule>
    <cfRule type="expression" dxfId="3229" priority="12">
      <formula>F25&lt;0</formula>
    </cfRule>
  </conditionalFormatting>
  <conditionalFormatting sqref="H25:H33">
    <cfRule type="expression" dxfId="3228" priority="9">
      <formula>H25&gt;0</formula>
    </cfRule>
    <cfRule type="expression" dxfId="3227" priority="10">
      <formula>H25&lt;0</formula>
    </cfRule>
  </conditionalFormatting>
  <conditionalFormatting sqref="J54">
    <cfRule type="expression" dxfId="3226" priority="7">
      <formula>J54&gt;0</formula>
    </cfRule>
    <cfRule type="expression" dxfId="3225" priority="8">
      <formula>J54&lt;0</formula>
    </cfRule>
  </conditionalFormatting>
  <conditionalFormatting sqref="F55:F57">
    <cfRule type="expression" dxfId="3224" priority="5">
      <formula>F55&gt;0</formula>
    </cfRule>
    <cfRule type="expression" dxfId="3223" priority="6">
      <formula>F55&lt;0</formula>
    </cfRule>
  </conditionalFormatting>
  <conditionalFormatting sqref="H55:H57">
    <cfRule type="expression" dxfId="3222" priority="3">
      <formula>H55&gt;0</formula>
    </cfRule>
    <cfRule type="expression" dxfId="3221" priority="4">
      <formula>H55&lt;0</formula>
    </cfRule>
  </conditionalFormatting>
  <conditionalFormatting sqref="Q9">
    <cfRule type="expression" dxfId="3220" priority="1">
      <formula>Q9&gt;0</formula>
    </cfRule>
    <cfRule type="expression" dxfId="32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251.62</v>
      </c>
      <c r="R4" s="420">
        <v>-2.53E-2</v>
      </c>
      <c r="T4" s="1"/>
    </row>
    <row r="5" spans="1:21" x14ac:dyDescent="0.25">
      <c r="B5" s="70"/>
      <c r="C5" s="4"/>
      <c r="D5" s="3"/>
      <c r="E5" s="3"/>
      <c r="F5" s="3"/>
      <c r="G5" s="70"/>
      <c r="H5" s="159"/>
      <c r="I5" s="3"/>
      <c r="J5" s="3"/>
      <c r="K5" s="3"/>
      <c r="L5" s="4"/>
      <c r="M5" s="4"/>
      <c r="O5" s="11" t="s">
        <v>67</v>
      </c>
      <c r="Q5" s="3">
        <f>Q4*Q2</f>
        <v>5032.3999999999996</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268.28999999999905</v>
      </c>
      <c r="R7" s="29">
        <v>43657</v>
      </c>
    </row>
    <row r="8" spans="1:21" x14ac:dyDescent="0.25">
      <c r="B8" s="70"/>
      <c r="C8" s="4"/>
      <c r="D8" s="3"/>
      <c r="E8" s="3"/>
      <c r="F8" s="3"/>
      <c r="G8" s="70"/>
      <c r="H8" s="159"/>
      <c r="I8" s="3"/>
      <c r="J8" s="3"/>
      <c r="K8" s="3"/>
      <c r="L8" s="4"/>
      <c r="M8" s="4"/>
      <c r="O8" s="11" t="s">
        <v>179</v>
      </c>
      <c r="P8" s="33"/>
      <c r="Q8" s="2">
        <f>K18+M18-F18+Q2*Q4</f>
        <v>268.28999999999905</v>
      </c>
      <c r="T8" s="1"/>
      <c r="U8" s="736"/>
    </row>
    <row r="9" spans="1:21" x14ac:dyDescent="0.25">
      <c r="B9" s="70"/>
      <c r="C9" s="4"/>
      <c r="D9" s="3"/>
      <c r="E9" s="3"/>
      <c r="F9" s="3"/>
      <c r="G9" s="4"/>
      <c r="H9" s="159"/>
      <c r="I9" s="3"/>
      <c r="J9" s="3"/>
      <c r="K9" s="3"/>
      <c r="L9" s="4"/>
      <c r="M9" s="4"/>
      <c r="O9" s="11" t="s">
        <v>204</v>
      </c>
      <c r="Q9" s="132">
        <f>IF(Q2=0, 0, Q8/Q6)</f>
        <v>5.6314820606576887E-2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276.78200000000004</v>
      </c>
    </row>
    <row r="20" spans="1:20" x14ac:dyDescent="0.25">
      <c r="O20" s="79">
        <v>1.0900000000000001</v>
      </c>
      <c r="P20" s="79">
        <f t="shared" ref="P20:P39" si="0">O20*$Q$4</f>
        <v>274.26580000000001</v>
      </c>
    </row>
    <row r="21" spans="1:20" x14ac:dyDescent="0.25">
      <c r="O21" s="79">
        <v>1.08</v>
      </c>
      <c r="P21" s="79">
        <f t="shared" si="0"/>
        <v>271.74960000000004</v>
      </c>
      <c r="T21" s="1"/>
    </row>
    <row r="22" spans="1:20" x14ac:dyDescent="0.25">
      <c r="O22" s="79">
        <v>1.07</v>
      </c>
      <c r="P22" s="79">
        <f t="shared" si="0"/>
        <v>269.23340000000002</v>
      </c>
    </row>
    <row r="23" spans="1:20" x14ac:dyDescent="0.25">
      <c r="O23" s="79">
        <v>1.06</v>
      </c>
      <c r="P23" s="79">
        <f t="shared" si="0"/>
        <v>266.71719999999999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264.20100000000002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261.6848</v>
      </c>
    </row>
    <row r="26" spans="1:20" x14ac:dyDescent="0.25">
      <c r="B26" s="162">
        <v>43626</v>
      </c>
      <c r="C26" s="10">
        <v>0</v>
      </c>
      <c r="D26" s="39">
        <v>252.2</v>
      </c>
      <c r="E26" s="39">
        <v>275.81</v>
      </c>
      <c r="F26" s="39"/>
      <c r="G26" s="39"/>
      <c r="H26" s="177"/>
      <c r="I26" s="39"/>
      <c r="J26" s="39">
        <v>476.09</v>
      </c>
      <c r="K26" s="39"/>
      <c r="L26" s="39"/>
      <c r="O26" s="79">
        <v>1.03</v>
      </c>
      <c r="P26" s="79">
        <f t="shared" si="0"/>
        <v>259.16860000000003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256.6524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254.1362</v>
      </c>
      <c r="T28" s="154"/>
    </row>
    <row r="29" spans="1:20" x14ac:dyDescent="0.25">
      <c r="B29" s="162"/>
      <c r="C29" s="10"/>
      <c r="D29" s="39"/>
      <c r="E29" s="39"/>
      <c r="F29" s="39"/>
      <c r="G29" s="39"/>
      <c r="H29" s="177"/>
      <c r="I29" s="39"/>
      <c r="J29" s="39"/>
      <c r="K29" s="39"/>
      <c r="L29" s="39"/>
      <c r="O29" s="79">
        <v>1</v>
      </c>
      <c r="P29" s="79">
        <f t="shared" si="0"/>
        <v>251.62</v>
      </c>
      <c r="T29" s="154"/>
    </row>
    <row r="30" spans="1:20" x14ac:dyDescent="0.25">
      <c r="B30" s="162"/>
      <c r="C30" s="10"/>
      <c r="D30" s="39"/>
      <c r="E30" s="39"/>
      <c r="F30" s="39"/>
      <c r="G30" s="39"/>
      <c r="H30" s="177"/>
      <c r="I30" s="39"/>
      <c r="J30" s="39"/>
      <c r="K30" s="39"/>
      <c r="L30" s="39"/>
      <c r="O30" s="79">
        <v>0.99</v>
      </c>
      <c r="P30" s="79">
        <f t="shared" si="0"/>
        <v>249.10380000000001</v>
      </c>
      <c r="T30" s="154"/>
    </row>
    <row r="31" spans="1:20" x14ac:dyDescent="0.25">
      <c r="B31" s="162"/>
      <c r="C31" s="10"/>
      <c r="D31" s="39"/>
      <c r="E31" s="39"/>
      <c r="F31" s="39"/>
      <c r="G31" s="39"/>
      <c r="H31" s="177"/>
      <c r="I31" s="39"/>
      <c r="J31" s="39"/>
      <c r="K31" s="39"/>
      <c r="L31" s="39"/>
      <c r="O31" s="79">
        <v>0.98</v>
      </c>
      <c r="P31" s="79">
        <f t="shared" si="0"/>
        <v>246.58760000000001</v>
      </c>
    </row>
    <row r="32" spans="1:20" x14ac:dyDescent="0.25">
      <c r="B32" s="162"/>
      <c r="C32" s="10"/>
      <c r="D32" s="39"/>
      <c r="E32" s="39"/>
      <c r="F32" s="39"/>
      <c r="G32" s="39"/>
      <c r="H32" s="177"/>
      <c r="I32" s="39"/>
      <c r="J32" s="39"/>
      <c r="K32" s="39"/>
      <c r="L32" s="39"/>
      <c r="O32" s="79">
        <v>0.97</v>
      </c>
      <c r="P32" s="79">
        <f t="shared" si="0"/>
        <v>244.07140000000001</v>
      </c>
    </row>
    <row r="33" spans="2:17" x14ac:dyDescent="0.25">
      <c r="B33" s="162"/>
      <c r="C33" s="10"/>
      <c r="D33" s="39"/>
      <c r="E33" s="39"/>
      <c r="F33" s="39"/>
      <c r="G33" s="39"/>
      <c r="H33" s="177"/>
      <c r="I33" s="39"/>
      <c r="J33" s="39"/>
      <c r="K33" s="39"/>
      <c r="L33" s="39"/>
      <c r="O33" s="79">
        <v>0.96</v>
      </c>
      <c r="P33" s="79">
        <f t="shared" si="0"/>
        <v>241.55519999999999</v>
      </c>
    </row>
    <row r="34" spans="2:17" x14ac:dyDescent="0.25">
      <c r="B34" s="162"/>
      <c r="C34" s="10"/>
      <c r="D34" s="39"/>
      <c r="E34" s="39"/>
      <c r="F34" s="39"/>
      <c r="G34" s="39"/>
      <c r="H34" s="177"/>
      <c r="I34" s="39"/>
      <c r="J34" s="39"/>
      <c r="K34" s="39"/>
      <c r="L34" s="39"/>
      <c r="O34" s="79">
        <v>0.95</v>
      </c>
      <c r="P34" s="79">
        <f t="shared" si="0"/>
        <v>239.03899999999999</v>
      </c>
    </row>
    <row r="35" spans="2:17" x14ac:dyDescent="0.25">
      <c r="B35" s="162"/>
      <c r="C35" s="10"/>
      <c r="D35" s="39"/>
      <c r="E35" s="39"/>
      <c r="F35" s="39"/>
      <c r="G35" s="39"/>
      <c r="H35" s="177"/>
      <c r="I35" s="39"/>
      <c r="J35" s="39"/>
      <c r="K35" s="39"/>
      <c r="L35" s="39"/>
      <c r="O35" s="79">
        <v>0.94</v>
      </c>
      <c r="P35" s="79">
        <f t="shared" si="0"/>
        <v>236.52279999999999</v>
      </c>
    </row>
    <row r="36" spans="2:17" x14ac:dyDescent="0.25">
      <c r="B36" s="162"/>
      <c r="C36" s="10"/>
      <c r="D36" s="39"/>
      <c r="E36" s="39"/>
      <c r="F36" s="39"/>
      <c r="G36" s="39"/>
      <c r="H36" s="177"/>
      <c r="I36" s="39"/>
      <c r="J36" s="39"/>
      <c r="K36" s="39"/>
      <c r="L36" s="39"/>
      <c r="O36" s="79">
        <v>0.93</v>
      </c>
      <c r="P36" s="79">
        <f t="shared" si="0"/>
        <v>234.00660000000002</v>
      </c>
    </row>
    <row r="37" spans="2:17" x14ac:dyDescent="0.25">
      <c r="B37" s="162"/>
      <c r="C37" s="10"/>
      <c r="D37" s="39"/>
      <c r="E37" s="39"/>
      <c r="F37" s="39"/>
      <c r="G37" s="39"/>
      <c r="H37" s="177"/>
      <c r="I37" s="39"/>
      <c r="J37" s="39"/>
      <c r="K37" s="39"/>
      <c r="L37" s="39"/>
      <c r="O37" s="79">
        <v>0.92</v>
      </c>
      <c r="P37" s="79">
        <f t="shared" si="0"/>
        <v>231.49040000000002</v>
      </c>
    </row>
    <row r="38" spans="2:17" x14ac:dyDescent="0.25">
      <c r="B38" s="162"/>
      <c r="C38" s="10"/>
      <c r="D38" s="39"/>
      <c r="E38" s="39"/>
      <c r="F38" s="39"/>
      <c r="G38" s="39"/>
      <c r="H38" s="177"/>
      <c r="I38" s="39"/>
      <c r="J38" s="39"/>
      <c r="K38" s="39"/>
      <c r="L38" s="39"/>
      <c r="O38" s="79">
        <v>0.91</v>
      </c>
      <c r="P38" s="79">
        <f t="shared" si="0"/>
        <v>228.97420000000002</v>
      </c>
    </row>
    <row r="39" spans="2:17" x14ac:dyDescent="0.25">
      <c r="B39" s="162"/>
      <c r="C39" s="10"/>
      <c r="D39" s="39"/>
      <c r="E39" s="39"/>
      <c r="F39" s="39"/>
      <c r="G39" s="39"/>
      <c r="H39" s="177"/>
      <c r="I39" s="39"/>
      <c r="J39" s="39"/>
      <c r="K39" s="39"/>
      <c r="L39" s="39"/>
      <c r="O39" s="79">
        <v>0.9</v>
      </c>
      <c r="P39" s="79">
        <f t="shared" si="0"/>
        <v>226.458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26 F29: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F27:F28">
    <cfRule type="expression" dxfId="3184" priority="1">
      <formula>F27&gt;0</formula>
    </cfRule>
    <cfRule type="expression" dxfId="31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29.26</v>
      </c>
      <c r="R4" s="420">
        <v>-3.9399999999999998E-2</v>
      </c>
      <c r="T4" s="1"/>
    </row>
    <row r="5" spans="1:21" x14ac:dyDescent="0.25">
      <c r="B5" s="70"/>
      <c r="C5" s="4"/>
      <c r="D5" s="3"/>
      <c r="E5" s="3"/>
      <c r="F5" s="3"/>
      <c r="G5" s="70"/>
      <c r="H5" s="159"/>
      <c r="I5" s="3"/>
      <c r="J5" s="3"/>
      <c r="K5" s="3"/>
      <c r="L5" s="70"/>
      <c r="M5" s="4"/>
      <c r="O5" s="11" t="s">
        <v>67</v>
      </c>
      <c r="Q5" s="3">
        <f>Q4*Q2</f>
        <v>1931.16</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-156.45000000000005</v>
      </c>
      <c r="R7" s="29">
        <v>43651</v>
      </c>
    </row>
    <row r="8" spans="1:21" x14ac:dyDescent="0.25">
      <c r="B8" s="70"/>
      <c r="C8" s="4"/>
      <c r="D8" s="3"/>
      <c r="E8" s="3"/>
      <c r="F8" s="3"/>
      <c r="G8" s="70"/>
      <c r="H8" s="159"/>
      <c r="I8" s="3"/>
      <c r="J8" s="3"/>
      <c r="K8" s="3"/>
      <c r="L8" s="4"/>
      <c r="M8" s="4"/>
      <c r="O8" s="11" t="s">
        <v>179</v>
      </c>
      <c r="P8" s="33"/>
      <c r="Q8" s="2">
        <f>K18+M18-F18+Q2*Q4</f>
        <v>-156.45000000000005</v>
      </c>
      <c r="T8" s="1"/>
      <c r="U8" s="736"/>
    </row>
    <row r="9" spans="1:21" x14ac:dyDescent="0.25">
      <c r="B9" s="70"/>
      <c r="C9" s="4"/>
      <c r="D9" s="3"/>
      <c r="E9" s="3"/>
      <c r="F9" s="3"/>
      <c r="G9" s="4"/>
      <c r="H9" s="159"/>
      <c r="I9" s="3"/>
      <c r="J9" s="3"/>
      <c r="K9" s="3"/>
      <c r="L9" s="4"/>
      <c r="M9" s="4"/>
      <c r="O9" s="11" t="s">
        <v>204</v>
      </c>
      <c r="Q9" s="132">
        <f>IF(Q2=0, 0, Q8/Q6)</f>
        <v>-7.4942158736545639E-2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1.7771701982228296E-2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32.186000000000007</v>
      </c>
    </row>
    <row r="20" spans="1:20" x14ac:dyDescent="0.25">
      <c r="O20" s="79">
        <v>1.0900000000000001</v>
      </c>
      <c r="P20" s="79">
        <f t="shared" ref="P20:P39" si="0">O20*$Q$4</f>
        <v>31.893400000000003</v>
      </c>
    </row>
    <row r="21" spans="1:20" x14ac:dyDescent="0.25">
      <c r="O21" s="79">
        <v>1.08</v>
      </c>
      <c r="P21" s="79">
        <f t="shared" si="0"/>
        <v>31.600800000000003</v>
      </c>
      <c r="T21" s="1"/>
    </row>
    <row r="22" spans="1:20" x14ac:dyDescent="0.25">
      <c r="O22" s="79">
        <v>1.07</v>
      </c>
      <c r="P22" s="79">
        <f t="shared" si="0"/>
        <v>31.308200000000003</v>
      </c>
    </row>
    <row r="23" spans="1:20" x14ac:dyDescent="0.25">
      <c r="O23" s="79">
        <v>1.06</v>
      </c>
      <c r="P23" s="79">
        <f t="shared" si="0"/>
        <v>31.015600000000003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30.723000000000003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30.430400000000002</v>
      </c>
    </row>
    <row r="26" spans="1:20" x14ac:dyDescent="0.25">
      <c r="B26" s="162"/>
      <c r="C26" s="10"/>
      <c r="D26" s="39"/>
      <c r="E26" s="39"/>
      <c r="F26" s="39"/>
      <c r="G26" s="39"/>
      <c r="H26" s="177"/>
      <c r="I26" s="39"/>
      <c r="J26" s="39"/>
      <c r="K26" s="39"/>
      <c r="L26" s="39"/>
      <c r="O26" s="79">
        <v>1.03</v>
      </c>
      <c r="P26" s="79">
        <f t="shared" si="0"/>
        <v>30.137800000000002</v>
      </c>
      <c r="T26" s="154"/>
    </row>
    <row r="27" spans="1:20" x14ac:dyDescent="0.25">
      <c r="B27" s="162"/>
      <c r="C27" s="10"/>
      <c r="D27" s="39"/>
      <c r="E27" s="39"/>
      <c r="F27" s="39"/>
      <c r="G27" s="39"/>
      <c r="H27" s="177"/>
      <c r="I27" s="39"/>
      <c r="J27" s="39"/>
      <c r="K27" s="39"/>
      <c r="L27" s="39"/>
      <c r="O27" s="79">
        <v>1.02</v>
      </c>
      <c r="P27" s="79">
        <f t="shared" si="0"/>
        <v>29.845200000000002</v>
      </c>
      <c r="T27" s="65"/>
    </row>
    <row r="28" spans="1:20" x14ac:dyDescent="0.25">
      <c r="B28" s="162"/>
      <c r="C28" s="10"/>
      <c r="D28" s="39"/>
      <c r="E28" s="39"/>
      <c r="F28" s="39"/>
      <c r="G28" s="39"/>
      <c r="H28" s="177"/>
      <c r="I28" s="39"/>
      <c r="J28" s="39"/>
      <c r="K28" s="39"/>
      <c r="L28" s="39"/>
      <c r="O28" s="79">
        <v>1.01</v>
      </c>
      <c r="P28" s="79">
        <f t="shared" si="0"/>
        <v>29.552600000000002</v>
      </c>
      <c r="T28" s="154"/>
    </row>
    <row r="29" spans="1:20" x14ac:dyDescent="0.25">
      <c r="B29" s="162"/>
      <c r="C29" s="10"/>
      <c r="D29" s="39"/>
      <c r="E29" s="39"/>
      <c r="F29" s="39"/>
      <c r="G29" s="39"/>
      <c r="H29" s="177"/>
      <c r="I29" s="39"/>
      <c r="J29" s="39"/>
      <c r="K29" s="39"/>
      <c r="L29" s="39"/>
      <c r="O29" s="79">
        <v>1</v>
      </c>
      <c r="P29" s="79">
        <f t="shared" si="0"/>
        <v>29.26</v>
      </c>
      <c r="T29" s="154"/>
    </row>
    <row r="30" spans="1:20" x14ac:dyDescent="0.25">
      <c r="B30" s="162"/>
      <c r="C30" s="10"/>
      <c r="D30" s="39"/>
      <c r="E30" s="39"/>
      <c r="F30" s="39"/>
      <c r="G30" s="39"/>
      <c r="H30" s="177"/>
      <c r="I30" s="39"/>
      <c r="J30" s="39"/>
      <c r="K30" s="39"/>
      <c r="L30" s="39"/>
      <c r="O30" s="79">
        <v>0.99</v>
      </c>
      <c r="P30" s="79">
        <f t="shared" si="0"/>
        <v>28.967400000000001</v>
      </c>
      <c r="T30" s="154"/>
    </row>
    <row r="31" spans="1:20" x14ac:dyDescent="0.25">
      <c r="B31" s="162"/>
      <c r="C31" s="10"/>
      <c r="D31" s="39"/>
      <c r="E31" s="39"/>
      <c r="F31" s="39"/>
      <c r="G31" s="39"/>
      <c r="H31" s="177"/>
      <c r="I31" s="39"/>
      <c r="J31" s="39"/>
      <c r="K31" s="39"/>
      <c r="L31" s="39"/>
      <c r="O31" s="79">
        <v>0.98</v>
      </c>
      <c r="P31" s="79">
        <f t="shared" si="0"/>
        <v>28.674800000000001</v>
      </c>
    </row>
    <row r="32" spans="1:20" x14ac:dyDescent="0.25">
      <c r="B32" s="162"/>
      <c r="C32" s="10"/>
      <c r="D32" s="39"/>
      <c r="E32" s="39"/>
      <c r="F32" s="39"/>
      <c r="G32" s="39"/>
      <c r="H32" s="177"/>
      <c r="I32" s="39"/>
      <c r="J32" s="39"/>
      <c r="K32" s="39"/>
      <c r="L32" s="39"/>
      <c r="O32" s="79">
        <v>0.97</v>
      </c>
      <c r="P32" s="79">
        <f t="shared" si="0"/>
        <v>28.382200000000001</v>
      </c>
    </row>
    <row r="33" spans="2:17" x14ac:dyDescent="0.25">
      <c r="B33" s="162"/>
      <c r="C33" s="10"/>
      <c r="D33" s="39"/>
      <c r="E33" s="39"/>
      <c r="F33" s="39"/>
      <c r="G33" s="39"/>
      <c r="H33" s="177"/>
      <c r="I33" s="39"/>
      <c r="J33" s="39"/>
      <c r="K33" s="39"/>
      <c r="L33" s="39"/>
      <c r="O33" s="79">
        <v>0.96</v>
      </c>
      <c r="P33" s="79">
        <f t="shared" si="0"/>
        <v>28.089600000000001</v>
      </c>
    </row>
    <row r="34" spans="2:17" x14ac:dyDescent="0.25">
      <c r="B34" s="162"/>
      <c r="C34" s="10"/>
      <c r="D34" s="39"/>
      <c r="E34" s="39"/>
      <c r="F34" s="39"/>
      <c r="G34" s="39"/>
      <c r="H34" s="177"/>
      <c r="I34" s="39"/>
      <c r="J34" s="39"/>
      <c r="K34" s="39"/>
      <c r="L34" s="39"/>
      <c r="O34" s="79">
        <v>0.95</v>
      </c>
      <c r="P34" s="79">
        <f t="shared" si="0"/>
        <v>27.797000000000001</v>
      </c>
    </row>
    <row r="35" spans="2:17" x14ac:dyDescent="0.25">
      <c r="B35" s="162"/>
      <c r="C35" s="10"/>
      <c r="D35" s="39"/>
      <c r="E35" s="39"/>
      <c r="F35" s="39"/>
      <c r="G35" s="39"/>
      <c r="H35" s="177"/>
      <c r="I35" s="39"/>
      <c r="J35" s="39"/>
      <c r="K35" s="39"/>
      <c r="L35" s="39"/>
      <c r="O35" s="79">
        <v>0.94</v>
      </c>
      <c r="P35" s="79">
        <f t="shared" si="0"/>
        <v>27.5044</v>
      </c>
    </row>
    <row r="36" spans="2:17" x14ac:dyDescent="0.25">
      <c r="B36" s="162"/>
      <c r="C36" s="10"/>
      <c r="D36" s="39"/>
      <c r="E36" s="39"/>
      <c r="F36" s="39"/>
      <c r="G36" s="39"/>
      <c r="H36" s="177"/>
      <c r="I36" s="39"/>
      <c r="J36" s="39"/>
      <c r="K36" s="39"/>
      <c r="L36" s="39"/>
      <c r="O36" s="79">
        <v>0.93</v>
      </c>
      <c r="P36" s="79">
        <f t="shared" si="0"/>
        <v>27.211800000000004</v>
      </c>
    </row>
    <row r="37" spans="2:17" x14ac:dyDescent="0.25">
      <c r="B37" s="162"/>
      <c r="C37" s="10"/>
      <c r="D37" s="39"/>
      <c r="E37" s="39"/>
      <c r="F37" s="39"/>
      <c r="G37" s="39"/>
      <c r="H37" s="177"/>
      <c r="I37" s="39"/>
      <c r="J37" s="39"/>
      <c r="K37" s="39"/>
      <c r="L37" s="39"/>
      <c r="O37" s="79">
        <v>0.92</v>
      </c>
      <c r="P37" s="79">
        <f t="shared" si="0"/>
        <v>26.919200000000004</v>
      </c>
    </row>
    <row r="38" spans="2:17" x14ac:dyDescent="0.25">
      <c r="B38" s="162"/>
      <c r="C38" s="10"/>
      <c r="D38" s="39"/>
      <c r="E38" s="39"/>
      <c r="F38" s="39"/>
      <c r="G38" s="39"/>
      <c r="H38" s="177"/>
      <c r="I38" s="39"/>
      <c r="J38" s="39"/>
      <c r="K38" s="39"/>
      <c r="L38" s="39"/>
      <c r="O38" s="79">
        <v>0.91</v>
      </c>
      <c r="P38" s="79">
        <f t="shared" si="0"/>
        <v>26.626600000000003</v>
      </c>
    </row>
    <row r="39" spans="2:17" x14ac:dyDescent="0.25">
      <c r="B39" s="162"/>
      <c r="C39" s="10"/>
      <c r="D39" s="39"/>
      <c r="E39" s="39"/>
      <c r="F39" s="39"/>
      <c r="G39" s="39"/>
      <c r="H39" s="177"/>
      <c r="I39" s="39"/>
      <c r="J39" s="39"/>
      <c r="K39" s="39"/>
      <c r="L39" s="39"/>
      <c r="O39" s="79">
        <v>0.9</v>
      </c>
      <c r="P39" s="79">
        <f t="shared" si="0"/>
        <v>26.334000000000003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2" priority="33">
      <formula>Q7&gt;0</formula>
    </cfRule>
    <cfRule type="expression" dxfId="3181" priority="34">
      <formula>Q7&lt;0</formula>
    </cfRule>
  </conditionalFormatting>
  <conditionalFormatting sqref="Q8">
    <cfRule type="expression" dxfId="3180" priority="31">
      <formula>Q8&gt;0</formula>
    </cfRule>
    <cfRule type="expression" dxfId="3179" priority="32">
      <formula>Q8&lt;0</formula>
    </cfRule>
  </conditionalFormatting>
  <conditionalFormatting sqref="F34:F54 F58:F63">
    <cfRule type="expression" dxfId="3178" priority="29">
      <formula>F34&gt;0</formula>
    </cfRule>
    <cfRule type="expression" dxfId="3177" priority="30">
      <formula>F34&lt;0</formula>
    </cfRule>
  </conditionalFormatting>
  <conditionalFormatting sqref="H34:H54 H58:H63">
    <cfRule type="expression" dxfId="3176" priority="27">
      <formula>H34&gt;0</formula>
    </cfRule>
    <cfRule type="expression" dxfId="3175" priority="28">
      <formula>H34&lt;0</formula>
    </cfRule>
  </conditionalFormatting>
  <conditionalFormatting sqref="Q10">
    <cfRule type="expression" dxfId="3174" priority="25">
      <formula>Q10&gt;0</formula>
    </cfRule>
    <cfRule type="expression" dxfId="3173" priority="26">
      <formula>Q10&lt;0</formula>
    </cfRule>
  </conditionalFormatting>
  <conditionalFormatting sqref="J25:J38">
    <cfRule type="expression" dxfId="3172" priority="23">
      <formula>J25&gt;0</formula>
    </cfRule>
    <cfRule type="expression" dxfId="3171" priority="24">
      <formula>J25&lt;0</formula>
    </cfRule>
  </conditionalFormatting>
  <conditionalFormatting sqref="K25:K35 K37:K38">
    <cfRule type="expression" dxfId="3170" priority="21">
      <formula>K25&gt;0</formula>
    </cfRule>
    <cfRule type="expression" dxfId="3169" priority="22">
      <formula>K25&lt;0</formula>
    </cfRule>
  </conditionalFormatting>
  <conditionalFormatting sqref="F89:F110">
    <cfRule type="expression" dxfId="3168" priority="19">
      <formula>F89&gt;0</formula>
    </cfRule>
    <cfRule type="expression" dxfId="3167" priority="20">
      <formula>F89&lt;0</formula>
    </cfRule>
  </conditionalFormatting>
  <conditionalFormatting sqref="H89:H110">
    <cfRule type="expression" dxfId="3166" priority="17">
      <formula>H89&gt;0</formula>
    </cfRule>
    <cfRule type="expression" dxfId="3165" priority="18">
      <formula>H89&lt;0</formula>
    </cfRule>
  </conditionalFormatting>
  <conditionalFormatting sqref="J89:J102">
    <cfRule type="expression" dxfId="3164" priority="15">
      <formula>J89&gt;0</formula>
    </cfRule>
    <cfRule type="expression" dxfId="3163" priority="16">
      <formula>J89&lt;0</formula>
    </cfRule>
  </conditionalFormatting>
  <conditionalFormatting sqref="K89:K102">
    <cfRule type="expression" dxfId="3162" priority="13">
      <formula>K89&gt;0</formula>
    </cfRule>
    <cfRule type="expression" dxfId="3161" priority="14">
      <formula>K89&lt;0</formula>
    </cfRule>
  </conditionalFormatting>
  <conditionalFormatting sqref="L89:L102">
    <cfRule type="expression" dxfId="3160" priority="11">
      <formula>L89&gt;0</formula>
    </cfRule>
    <cfRule type="expression" dxfId="3159" priority="12">
      <formula>L89&lt;0</formula>
    </cfRule>
  </conditionalFormatting>
  <conditionalFormatting sqref="F25:F33">
    <cfRule type="expression" dxfId="3158" priority="9">
      <formula>F25&gt;0</formula>
    </cfRule>
    <cfRule type="expression" dxfId="3157" priority="10">
      <formula>F25&lt;0</formula>
    </cfRule>
  </conditionalFormatting>
  <conditionalFormatting sqref="H25:H33">
    <cfRule type="expression" dxfId="3156" priority="7">
      <formula>H25&gt;0</formula>
    </cfRule>
    <cfRule type="expression" dxfId="3155" priority="8">
      <formula>H25&lt;0</formula>
    </cfRule>
  </conditionalFormatting>
  <conditionalFormatting sqref="J54">
    <cfRule type="expression" dxfId="3154" priority="5">
      <formula>J54&gt;0</formula>
    </cfRule>
    <cfRule type="expression" dxfId="3153" priority="6">
      <formula>J54&lt;0</formula>
    </cfRule>
  </conditionalFormatting>
  <conditionalFormatting sqref="F55:F57">
    <cfRule type="expression" dxfId="3152" priority="3">
      <formula>F55&gt;0</formula>
    </cfRule>
    <cfRule type="expression" dxfId="3151" priority="4">
      <formula>F55&lt;0</formula>
    </cfRule>
  </conditionalFormatting>
  <conditionalFormatting sqref="H55:H57">
    <cfRule type="expression" dxfId="3150" priority="1">
      <formula>H55&gt;0</formula>
    </cfRule>
    <cfRule type="expression" dxfId="314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8" priority="35">
      <formula>F47&gt;0</formula>
    </cfRule>
    <cfRule type="expression" dxfId="3147" priority="36">
      <formula>F47&lt;0</formula>
    </cfRule>
  </conditionalFormatting>
  <conditionalFormatting sqref="Q7">
    <cfRule type="expression" dxfId="3146" priority="33">
      <formula>Q7&gt;0</formula>
    </cfRule>
    <cfRule type="expression" dxfId="3145" priority="34">
      <formula>Q7&lt;0</formula>
    </cfRule>
  </conditionalFormatting>
  <conditionalFormatting sqref="Q8">
    <cfRule type="expression" dxfId="3144" priority="31">
      <formula>Q8&gt;0</formula>
    </cfRule>
    <cfRule type="expression" dxfId="3143" priority="32">
      <formula>Q8&lt;0</formula>
    </cfRule>
  </conditionalFormatting>
  <conditionalFormatting sqref="F30:F46">
    <cfRule type="expression" dxfId="3142" priority="29">
      <formula>F30&gt;0</formula>
    </cfRule>
    <cfRule type="expression" dxfId="3141" priority="30">
      <formula>F30&lt;0</formula>
    </cfRule>
  </conditionalFormatting>
  <conditionalFormatting sqref="H30:H46">
    <cfRule type="expression" dxfId="3140" priority="27">
      <formula>H30&gt;0</formula>
    </cfRule>
    <cfRule type="expression" dxfId="3139" priority="28">
      <formula>H30&lt;0</formula>
    </cfRule>
  </conditionalFormatting>
  <conditionalFormatting sqref="Q10">
    <cfRule type="expression" dxfId="3138" priority="25">
      <formula>Q10&gt;0</formula>
    </cfRule>
    <cfRule type="expression" dxfId="3137" priority="26">
      <formula>Q10&lt;0</formula>
    </cfRule>
  </conditionalFormatting>
  <conditionalFormatting sqref="J25:J38">
    <cfRule type="expression" dxfId="3136" priority="23">
      <formula>J25&gt;0</formula>
    </cfRule>
    <cfRule type="expression" dxfId="3135" priority="24">
      <formula>J25&lt;0</formula>
    </cfRule>
  </conditionalFormatting>
  <conditionalFormatting sqref="K25:K38">
    <cfRule type="expression" dxfId="3134" priority="21">
      <formula>K25&gt;0</formula>
    </cfRule>
    <cfRule type="expression" dxfId="3133" priority="22">
      <formula>K25&lt;0</formula>
    </cfRule>
  </conditionalFormatting>
  <conditionalFormatting sqref="L25 L38">
    <cfRule type="expression" dxfId="3132" priority="19">
      <formula>L25&gt;0</formula>
    </cfRule>
    <cfRule type="expression" dxfId="3131" priority="20">
      <formula>L25&lt;0</formula>
    </cfRule>
  </conditionalFormatting>
  <conditionalFormatting sqref="F89:F110">
    <cfRule type="expression" dxfId="3130" priority="17">
      <formula>F89&gt;0</formula>
    </cfRule>
    <cfRule type="expression" dxfId="3129" priority="18">
      <formula>F89&lt;0</formula>
    </cfRule>
  </conditionalFormatting>
  <conditionalFormatting sqref="H89:H110">
    <cfRule type="expression" dxfId="3128" priority="15">
      <formula>H89&gt;0</formula>
    </cfRule>
    <cfRule type="expression" dxfId="3127" priority="16">
      <formula>H89&lt;0</formula>
    </cfRule>
  </conditionalFormatting>
  <conditionalFormatting sqref="J89:J102">
    <cfRule type="expression" dxfId="3126" priority="13">
      <formula>J89&gt;0</formula>
    </cfRule>
    <cfRule type="expression" dxfId="3125" priority="14">
      <formula>J89&lt;0</formula>
    </cfRule>
  </conditionalFormatting>
  <conditionalFormatting sqref="K89:K102">
    <cfRule type="expression" dxfId="3124" priority="11">
      <formula>K89&gt;0</formula>
    </cfRule>
    <cfRule type="expression" dxfId="3123" priority="12">
      <formula>K89&lt;0</formula>
    </cfRule>
  </conditionalFormatting>
  <conditionalFormatting sqref="L89:L102">
    <cfRule type="expression" dxfId="3122" priority="9">
      <formula>L89&gt;0</formula>
    </cfRule>
    <cfRule type="expression" dxfId="3121" priority="10">
      <formula>L89&lt;0</formula>
    </cfRule>
  </conditionalFormatting>
  <conditionalFormatting sqref="F29 F25:F27">
    <cfRule type="expression" dxfId="3120" priority="7">
      <formula>F25&gt;0</formula>
    </cfRule>
    <cfRule type="expression" dxfId="3119" priority="8">
      <formula>F25&lt;0</formula>
    </cfRule>
  </conditionalFormatting>
  <conditionalFormatting sqref="H25:H29">
    <cfRule type="expression" dxfId="3118" priority="5">
      <formula>H25&gt;0</formula>
    </cfRule>
    <cfRule type="expression" dxfId="3117" priority="6">
      <formula>H25&lt;0</formula>
    </cfRule>
  </conditionalFormatting>
  <conditionalFormatting sqref="F28">
    <cfRule type="expression" dxfId="3116" priority="3">
      <formula>F28&gt;0</formula>
    </cfRule>
    <cfRule type="expression" dxfId="311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4" priority="43">
      <formula>F54&gt;0</formula>
    </cfRule>
    <cfRule type="expression" dxfId="3113" priority="44">
      <formula>F54&lt;0</formula>
    </cfRule>
  </conditionalFormatting>
  <conditionalFormatting sqref="Q7">
    <cfRule type="expression" dxfId="3112" priority="41">
      <formula>Q7&gt;0</formula>
    </cfRule>
    <cfRule type="expression" dxfId="3111" priority="42">
      <formula>Q7&lt;0</formula>
    </cfRule>
  </conditionalFormatting>
  <conditionalFormatting sqref="Q8">
    <cfRule type="expression" dxfId="3110" priority="39">
      <formula>Q8&gt;0</formula>
    </cfRule>
    <cfRule type="expression" dxfId="3109" priority="40">
      <formula>Q8&lt;0</formula>
    </cfRule>
  </conditionalFormatting>
  <conditionalFormatting sqref="F33:F36 F38:F53">
    <cfRule type="expression" dxfId="3108" priority="37">
      <formula>F33&gt;0</formula>
    </cfRule>
    <cfRule type="expression" dxfId="3107" priority="38">
      <formula>F33&lt;0</formula>
    </cfRule>
  </conditionalFormatting>
  <conditionalFormatting sqref="H33:H36 H38:H53">
    <cfRule type="expression" dxfId="3106" priority="35">
      <formula>H33&gt;0</formula>
    </cfRule>
    <cfRule type="expression" dxfId="3105" priority="36">
      <formula>H33&lt;0</formula>
    </cfRule>
  </conditionalFormatting>
  <conditionalFormatting sqref="Q10">
    <cfRule type="expression" dxfId="3104" priority="33">
      <formula>Q10&gt;0</formula>
    </cfRule>
    <cfRule type="expression" dxfId="3103" priority="34">
      <formula>Q10&lt;0</formula>
    </cfRule>
  </conditionalFormatting>
  <conditionalFormatting sqref="J25:J37">
    <cfRule type="expression" dxfId="3102" priority="31">
      <formula>J25&gt;0</formula>
    </cfRule>
    <cfRule type="expression" dxfId="3101" priority="32">
      <formula>J25&lt;0</formula>
    </cfRule>
  </conditionalFormatting>
  <conditionalFormatting sqref="K25:K38">
    <cfRule type="expression" dxfId="3100" priority="29">
      <formula>K25&gt;0</formula>
    </cfRule>
    <cfRule type="expression" dxfId="3099" priority="30">
      <formula>K25&lt;0</formula>
    </cfRule>
  </conditionalFormatting>
  <conditionalFormatting sqref="L25">
    <cfRule type="expression" dxfId="3098" priority="27">
      <formula>L25&gt;0</formula>
    </cfRule>
    <cfRule type="expression" dxfId="3097" priority="28">
      <formula>L25&lt;0</formula>
    </cfRule>
  </conditionalFormatting>
  <conditionalFormatting sqref="F89:F110">
    <cfRule type="expression" dxfId="3096" priority="25">
      <formula>F89&gt;0</formula>
    </cfRule>
    <cfRule type="expression" dxfId="3095" priority="26">
      <formula>F89&lt;0</formula>
    </cfRule>
  </conditionalFormatting>
  <conditionalFormatting sqref="H89:H110">
    <cfRule type="expression" dxfId="3094" priority="23">
      <formula>H89&gt;0</formula>
    </cfRule>
    <cfRule type="expression" dxfId="3093" priority="24">
      <formula>H89&lt;0</formula>
    </cfRule>
  </conditionalFormatting>
  <conditionalFormatting sqref="J89:J102">
    <cfRule type="expression" dxfId="3092" priority="21">
      <formula>J89&gt;0</formula>
    </cfRule>
    <cfRule type="expression" dxfId="3091" priority="22">
      <formula>J89&lt;0</formula>
    </cfRule>
  </conditionalFormatting>
  <conditionalFormatting sqref="K89:K102">
    <cfRule type="expression" dxfId="3090" priority="19">
      <formula>K89&gt;0</formula>
    </cfRule>
    <cfRule type="expression" dxfId="3089" priority="20">
      <formula>K89&lt;0</formula>
    </cfRule>
  </conditionalFormatting>
  <conditionalFormatting sqref="L89:L102">
    <cfRule type="expression" dxfId="3088" priority="17">
      <formula>L89&gt;0</formula>
    </cfRule>
    <cfRule type="expression" dxfId="3087" priority="18">
      <formula>L89&lt;0</formula>
    </cfRule>
  </conditionalFormatting>
  <conditionalFormatting sqref="F29:F32">
    <cfRule type="expression" dxfId="3086" priority="15">
      <formula>F29&gt;0</formula>
    </cfRule>
    <cfRule type="expression" dxfId="3085" priority="16">
      <formula>F29&lt;0</formula>
    </cfRule>
  </conditionalFormatting>
  <conditionalFormatting sqref="H29:H32">
    <cfRule type="expression" dxfId="3084" priority="13">
      <formula>H29&gt;0</formula>
    </cfRule>
    <cfRule type="expression" dxfId="3083" priority="14">
      <formula>H29&lt;0</formula>
    </cfRule>
  </conditionalFormatting>
  <conditionalFormatting sqref="F25:F28">
    <cfRule type="expression" dxfId="3082" priority="11">
      <formula>F25&gt;0</formula>
    </cfRule>
    <cfRule type="expression" dxfId="3081" priority="12">
      <formula>F25&lt;0</formula>
    </cfRule>
  </conditionalFormatting>
  <conditionalFormatting sqref="H25:H28">
    <cfRule type="expression" dxfId="3080" priority="9">
      <formula>H25&gt;0</formula>
    </cfRule>
    <cfRule type="expression" dxfId="3079" priority="10">
      <formula>H25&lt;0</formula>
    </cfRule>
  </conditionalFormatting>
  <conditionalFormatting sqref="F37">
    <cfRule type="expression" dxfId="3078" priority="7">
      <formula>F37&gt;0</formula>
    </cfRule>
    <cfRule type="expression" dxfId="3077" priority="8">
      <formula>F37&lt;0</formula>
    </cfRule>
  </conditionalFormatting>
  <conditionalFormatting sqref="H37">
    <cfRule type="expression" dxfId="3076" priority="5">
      <formula>H37&gt;0</formula>
    </cfRule>
    <cfRule type="expression" dxfId="3075" priority="6">
      <formula>H37&lt;0</formula>
    </cfRule>
  </conditionalFormatting>
  <conditionalFormatting sqref="J49">
    <cfRule type="expression" dxfId="3074" priority="3">
      <formula>J49&gt;0</formula>
    </cfRule>
    <cfRule type="expression" dxfId="3073" priority="4">
      <formula>J49&lt;0</formula>
    </cfRule>
  </conditionalFormatting>
  <conditionalFormatting sqref="J38:J48">
    <cfRule type="expression" dxfId="3072" priority="1">
      <formula>J38&gt;0</formula>
    </cfRule>
    <cfRule type="expression" dxfId="307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5:F29">
    <cfRule type="expression" dxfId="3042" priority="7">
      <formula>F25&gt;0</formula>
    </cfRule>
    <cfRule type="expression" dxfId="3041" priority="8">
      <formula>F25&lt;0</formula>
    </cfRule>
  </conditionalFormatting>
  <conditionalFormatting sqref="H25:H29">
    <cfRule type="expression" dxfId="3040" priority="5">
      <formula>H25&gt;0</formula>
    </cfRule>
    <cfRule type="expression" dxfId="3039"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38" priority="43">
      <formula>F54&gt;0</formula>
    </cfRule>
    <cfRule type="expression" dxfId="3037" priority="44">
      <formula>F54&lt;0</formula>
    </cfRule>
  </conditionalFormatting>
  <conditionalFormatting sqref="Q7">
    <cfRule type="expression" dxfId="3036" priority="41">
      <formula>Q7&gt;0</formula>
    </cfRule>
    <cfRule type="expression" dxfId="3035" priority="42">
      <formula>Q7&lt;0</formula>
    </cfRule>
  </conditionalFormatting>
  <conditionalFormatting sqref="Q8">
    <cfRule type="expression" dxfId="3034" priority="39">
      <formula>Q8&gt;0</formula>
    </cfRule>
    <cfRule type="expression" dxfId="3033" priority="40">
      <formula>Q8&lt;0</formula>
    </cfRule>
  </conditionalFormatting>
  <conditionalFormatting sqref="F33:F36 F38:F53">
    <cfRule type="expression" dxfId="3032" priority="37">
      <formula>F33&gt;0</formula>
    </cfRule>
    <cfRule type="expression" dxfId="3031" priority="38">
      <formula>F33&lt;0</formula>
    </cfRule>
  </conditionalFormatting>
  <conditionalFormatting sqref="H33:H36 H38:H53">
    <cfRule type="expression" dxfId="3030" priority="35">
      <formula>H33&gt;0</formula>
    </cfRule>
    <cfRule type="expression" dxfId="3029" priority="36">
      <formula>H33&lt;0</formula>
    </cfRule>
  </conditionalFormatting>
  <conditionalFormatting sqref="Q10">
    <cfRule type="expression" dxfId="3028" priority="33">
      <formula>Q10&gt;0</formula>
    </cfRule>
    <cfRule type="expression" dxfId="3027" priority="34">
      <formula>Q10&lt;0</formula>
    </cfRule>
  </conditionalFormatting>
  <conditionalFormatting sqref="J25:J37">
    <cfRule type="expression" dxfId="3026" priority="31">
      <formula>J25&gt;0</formula>
    </cfRule>
    <cfRule type="expression" dxfId="3025" priority="32">
      <formula>J25&lt;0</formula>
    </cfRule>
  </conditionalFormatting>
  <conditionalFormatting sqref="K25:K38">
    <cfRule type="expression" dxfId="3024" priority="29">
      <formula>K25&gt;0</formula>
    </cfRule>
    <cfRule type="expression" dxfId="3023" priority="30">
      <formula>K25&lt;0</formula>
    </cfRule>
  </conditionalFormatting>
  <conditionalFormatting sqref="L25">
    <cfRule type="expression" dxfId="3022" priority="27">
      <formula>L25&gt;0</formula>
    </cfRule>
    <cfRule type="expression" dxfId="3021" priority="28">
      <formula>L25&lt;0</formula>
    </cfRule>
  </conditionalFormatting>
  <conditionalFormatting sqref="F89:F110">
    <cfRule type="expression" dxfId="3020" priority="25">
      <formula>F89&gt;0</formula>
    </cfRule>
    <cfRule type="expression" dxfId="3019" priority="26">
      <formula>F89&lt;0</formula>
    </cfRule>
  </conditionalFormatting>
  <conditionalFormatting sqref="H89:H110">
    <cfRule type="expression" dxfId="3018" priority="23">
      <formula>H89&gt;0</formula>
    </cfRule>
    <cfRule type="expression" dxfId="3017" priority="24">
      <formula>H89&lt;0</formula>
    </cfRule>
  </conditionalFormatting>
  <conditionalFormatting sqref="J89:J102">
    <cfRule type="expression" dxfId="3016" priority="21">
      <formula>J89&gt;0</formula>
    </cfRule>
    <cfRule type="expression" dxfId="3015" priority="22">
      <formula>J89&lt;0</formula>
    </cfRule>
  </conditionalFormatting>
  <conditionalFormatting sqref="K89:K102">
    <cfRule type="expression" dxfId="3014" priority="19">
      <formula>K89&gt;0</formula>
    </cfRule>
    <cfRule type="expression" dxfId="3013" priority="20">
      <formula>K89&lt;0</formula>
    </cfRule>
  </conditionalFormatting>
  <conditionalFormatting sqref="L89:L102">
    <cfRule type="expression" dxfId="3012" priority="17">
      <formula>L89&gt;0</formula>
    </cfRule>
    <cfRule type="expression" dxfId="3011" priority="18">
      <formula>L89&lt;0</formula>
    </cfRule>
  </conditionalFormatting>
  <conditionalFormatting sqref="F29:F32">
    <cfRule type="expression" dxfId="3010" priority="15">
      <formula>F29&gt;0</formula>
    </cfRule>
    <cfRule type="expression" dxfId="3009" priority="16">
      <formula>F29&lt;0</formula>
    </cfRule>
  </conditionalFormatting>
  <conditionalFormatting sqref="H29:H32">
    <cfRule type="expression" dxfId="3008" priority="13">
      <formula>H29&gt;0</formula>
    </cfRule>
    <cfRule type="expression" dxfId="3007" priority="14">
      <formula>H29&lt;0</formula>
    </cfRule>
  </conditionalFormatting>
  <conditionalFormatting sqref="F25:F28">
    <cfRule type="expression" dxfId="3006" priority="11">
      <formula>F25&gt;0</formula>
    </cfRule>
    <cfRule type="expression" dxfId="3005" priority="12">
      <formula>F25&lt;0</formula>
    </cfRule>
  </conditionalFormatting>
  <conditionalFormatting sqref="H25:H28">
    <cfRule type="expression" dxfId="3004" priority="9">
      <formula>H25&gt;0</formula>
    </cfRule>
    <cfRule type="expression" dxfId="3003" priority="10">
      <formula>H25&lt;0</formula>
    </cfRule>
  </conditionalFormatting>
  <conditionalFormatting sqref="F37">
    <cfRule type="expression" dxfId="3002" priority="7">
      <formula>F37&gt;0</formula>
    </cfRule>
    <cfRule type="expression" dxfId="3001" priority="8">
      <formula>F37&lt;0</formula>
    </cfRule>
  </conditionalFormatting>
  <conditionalFormatting sqref="H37">
    <cfRule type="expression" dxfId="3000" priority="5">
      <formula>H37&gt;0</formula>
    </cfRule>
    <cfRule type="expression" dxfId="2999" priority="6">
      <formula>H37&lt;0</formula>
    </cfRule>
  </conditionalFormatting>
  <conditionalFormatting sqref="J49">
    <cfRule type="expression" dxfId="2998" priority="3">
      <formula>J49&gt;0</formula>
    </cfRule>
    <cfRule type="expression" dxfId="2997" priority="4">
      <formula>J49&lt;0</formula>
    </cfRule>
  </conditionalFormatting>
  <conditionalFormatting sqref="J38:J48">
    <cfRule type="expression" dxfId="2996" priority="1">
      <formula>J38&gt;0</formula>
    </cfRule>
    <cfRule type="expression" dxfId="2995"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4" priority="53">
      <formula>F54&gt;0</formula>
    </cfRule>
    <cfRule type="expression" dxfId="2993" priority="54">
      <formula>F54&lt;0</formula>
    </cfRule>
  </conditionalFormatting>
  <conditionalFormatting sqref="Q7">
    <cfRule type="expression" dxfId="2992" priority="51">
      <formula>Q7&gt;0</formula>
    </cfRule>
    <cfRule type="expression" dxfId="2991" priority="52">
      <formula>Q7&lt;0</formula>
    </cfRule>
  </conditionalFormatting>
  <conditionalFormatting sqref="Q8">
    <cfRule type="expression" dxfId="2990" priority="49">
      <formula>Q8&gt;0</formula>
    </cfRule>
    <cfRule type="expression" dxfId="2989" priority="50">
      <formula>Q8&lt;0</formula>
    </cfRule>
  </conditionalFormatting>
  <conditionalFormatting sqref="F33:F36 F38:F53">
    <cfRule type="expression" dxfId="2988" priority="47">
      <formula>F33&gt;0</formula>
    </cfRule>
    <cfRule type="expression" dxfId="2987" priority="48">
      <formula>F33&lt;0</formula>
    </cfRule>
  </conditionalFormatting>
  <conditionalFormatting sqref="H38:H53 H33:H36">
    <cfRule type="expression" dxfId="2986" priority="45">
      <formula>H33&gt;0</formula>
    </cfRule>
    <cfRule type="expression" dxfId="2985" priority="46">
      <formula>H33&lt;0</formula>
    </cfRule>
  </conditionalFormatting>
  <conditionalFormatting sqref="Q10">
    <cfRule type="expression" dxfId="2984" priority="43">
      <formula>Q10&gt;0</formula>
    </cfRule>
    <cfRule type="expression" dxfId="2983" priority="44">
      <formula>Q10&lt;0</formula>
    </cfRule>
  </conditionalFormatting>
  <conditionalFormatting sqref="J25:J27 J34:J37">
    <cfRule type="expression" dxfId="2982" priority="41">
      <formula>J25&gt;0</formula>
    </cfRule>
    <cfRule type="expression" dxfId="2981" priority="42">
      <formula>J25&lt;0</formula>
    </cfRule>
  </conditionalFormatting>
  <conditionalFormatting sqref="K25:K38">
    <cfRule type="expression" dxfId="2980" priority="39">
      <formula>K25&gt;0</formula>
    </cfRule>
    <cfRule type="expression" dxfId="2979" priority="40">
      <formula>K25&lt;0</formula>
    </cfRule>
  </conditionalFormatting>
  <conditionalFormatting sqref="L25">
    <cfRule type="expression" dxfId="2978" priority="37">
      <formula>L25&gt;0</formula>
    </cfRule>
    <cfRule type="expression" dxfId="2977" priority="38">
      <formula>L25&lt;0</formula>
    </cfRule>
  </conditionalFormatting>
  <conditionalFormatting sqref="F89:F110">
    <cfRule type="expression" dxfId="2976" priority="35">
      <formula>F89&gt;0</formula>
    </cfRule>
    <cfRule type="expression" dxfId="2975" priority="36">
      <formula>F89&lt;0</formula>
    </cfRule>
  </conditionalFormatting>
  <conditionalFormatting sqref="H89:H110">
    <cfRule type="expression" dxfId="2974" priority="33">
      <formula>H89&gt;0</formula>
    </cfRule>
    <cfRule type="expression" dxfId="2973" priority="34">
      <formula>H89&lt;0</formula>
    </cfRule>
  </conditionalFormatting>
  <conditionalFormatting sqref="J89:J102">
    <cfRule type="expression" dxfId="2972" priority="31">
      <formula>J89&gt;0</formula>
    </cfRule>
    <cfRule type="expression" dxfId="2971" priority="32">
      <formula>J89&lt;0</formula>
    </cfRule>
  </conditionalFormatting>
  <conditionalFormatting sqref="K89:K102">
    <cfRule type="expression" dxfId="2970" priority="29">
      <formula>K89&gt;0</formula>
    </cfRule>
    <cfRule type="expression" dxfId="2969" priority="30">
      <formula>K89&lt;0</formula>
    </cfRule>
  </conditionalFormatting>
  <conditionalFormatting sqref="L89:L102">
    <cfRule type="expression" dxfId="2968" priority="27">
      <formula>L89&gt;0</formula>
    </cfRule>
    <cfRule type="expression" dxfId="2967" priority="28">
      <formula>L89&lt;0</formula>
    </cfRule>
  </conditionalFormatting>
  <conditionalFormatting sqref="F31:F32">
    <cfRule type="expression" dxfId="2966" priority="25">
      <formula>F31&gt;0</formula>
    </cfRule>
    <cfRule type="expression" dxfId="2965" priority="26">
      <formula>F31&lt;0</formula>
    </cfRule>
  </conditionalFormatting>
  <conditionalFormatting sqref="H31:H32">
    <cfRule type="expression" dxfId="2964" priority="23">
      <formula>H31&gt;0</formula>
    </cfRule>
    <cfRule type="expression" dxfId="2963" priority="24">
      <formula>H31&lt;0</formula>
    </cfRule>
  </conditionalFormatting>
  <conditionalFormatting sqref="F25:F26">
    <cfRule type="expression" dxfId="2962" priority="21">
      <formula>F25&gt;0</formula>
    </cfRule>
    <cfRule type="expression" dxfId="2961" priority="22">
      <formula>F25&lt;0</formula>
    </cfRule>
  </conditionalFormatting>
  <conditionalFormatting sqref="H25:H26">
    <cfRule type="expression" dxfId="2960" priority="19">
      <formula>H25&gt;0</formula>
    </cfRule>
    <cfRule type="expression" dxfId="2959" priority="20">
      <formula>H25&lt;0</formula>
    </cfRule>
  </conditionalFormatting>
  <conditionalFormatting sqref="F37">
    <cfRule type="expression" dxfId="2958" priority="17">
      <formula>F37&gt;0</formula>
    </cfRule>
    <cfRule type="expression" dxfId="2957" priority="18">
      <formula>F37&lt;0</formula>
    </cfRule>
  </conditionalFormatting>
  <conditionalFormatting sqref="H37">
    <cfRule type="expression" dxfId="2956" priority="15">
      <formula>H37&gt;0</formula>
    </cfRule>
    <cfRule type="expression" dxfId="2955" priority="16">
      <formula>H37&lt;0</formula>
    </cfRule>
  </conditionalFormatting>
  <conditionalFormatting sqref="J49">
    <cfRule type="expression" dxfId="2954" priority="13">
      <formula>J49&gt;0</formula>
    </cfRule>
    <cfRule type="expression" dxfId="2953" priority="14">
      <formula>J49&lt;0</formula>
    </cfRule>
  </conditionalFormatting>
  <conditionalFormatting sqref="J38:J48">
    <cfRule type="expression" dxfId="2952" priority="11">
      <formula>J38&gt;0</formula>
    </cfRule>
    <cfRule type="expression" dxfId="2951" priority="12">
      <formula>J38&lt;0</formula>
    </cfRule>
  </conditionalFormatting>
  <conditionalFormatting sqref="F27:F30">
    <cfRule type="expression" dxfId="2950" priority="9">
      <formula>F27&gt;0</formula>
    </cfRule>
    <cfRule type="expression" dxfId="2949" priority="10">
      <formula>F27&lt;0</formula>
    </cfRule>
  </conditionalFormatting>
  <conditionalFormatting sqref="H27:H30">
    <cfRule type="expression" dxfId="2948" priority="7">
      <formula>H27&gt;0</formula>
    </cfRule>
    <cfRule type="expression" dxfId="2947" priority="8">
      <formula>H27&lt;0</formula>
    </cfRule>
  </conditionalFormatting>
  <conditionalFormatting sqref="J33">
    <cfRule type="expression" dxfId="2946" priority="5">
      <formula>J33&gt;0</formula>
    </cfRule>
    <cfRule type="expression" dxfId="2945" priority="6">
      <formula>J33&lt;0</formula>
    </cfRule>
  </conditionalFormatting>
  <conditionalFormatting sqref="J31:J32">
    <cfRule type="expression" dxfId="2944" priority="3">
      <formula>J31&gt;0</formula>
    </cfRule>
    <cfRule type="expression" dxfId="2943" priority="4">
      <formula>J31&lt;0</formula>
    </cfRule>
  </conditionalFormatting>
  <conditionalFormatting sqref="J28:J30">
    <cfRule type="expression" dxfId="2942" priority="1">
      <formula>J28&gt;0</formula>
    </cfRule>
    <cfRule type="expression" dxfId="29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0" priority="35">
      <formula>F47&gt;0</formula>
    </cfRule>
    <cfRule type="expression" dxfId="2939" priority="36">
      <formula>F47&lt;0</formula>
    </cfRule>
  </conditionalFormatting>
  <conditionalFormatting sqref="Q7">
    <cfRule type="expression" dxfId="2938" priority="33">
      <formula>Q7&gt;0</formula>
    </cfRule>
    <cfRule type="expression" dxfId="2937" priority="34">
      <formula>Q7&lt;0</formula>
    </cfRule>
  </conditionalFormatting>
  <conditionalFormatting sqref="Q8">
    <cfRule type="expression" dxfId="2936" priority="31">
      <formula>Q8&gt;0</formula>
    </cfRule>
    <cfRule type="expression" dxfId="2935" priority="32">
      <formula>Q8&lt;0</formula>
    </cfRule>
  </conditionalFormatting>
  <conditionalFormatting sqref="F30:F46">
    <cfRule type="expression" dxfId="2934" priority="29">
      <formula>F30&gt;0</formula>
    </cfRule>
    <cfRule type="expression" dxfId="2933" priority="30">
      <formula>F30&lt;0</formula>
    </cfRule>
  </conditionalFormatting>
  <conditionalFormatting sqref="H30:H46">
    <cfRule type="expression" dxfId="2932" priority="27">
      <formula>H30&gt;0</formula>
    </cfRule>
    <cfRule type="expression" dxfId="2931" priority="28">
      <formula>H30&lt;0</formula>
    </cfRule>
  </conditionalFormatting>
  <conditionalFormatting sqref="Q10">
    <cfRule type="expression" dxfId="2930" priority="25">
      <formula>Q10&gt;0</formula>
    </cfRule>
    <cfRule type="expression" dxfId="2929" priority="26">
      <formula>Q10&lt;0</formula>
    </cfRule>
  </conditionalFormatting>
  <conditionalFormatting sqref="J25:J38">
    <cfRule type="expression" dxfId="2928" priority="23">
      <formula>J25&gt;0</formula>
    </cfRule>
    <cfRule type="expression" dxfId="2927" priority="24">
      <formula>J25&lt;0</formula>
    </cfRule>
  </conditionalFormatting>
  <conditionalFormatting sqref="K25:K38">
    <cfRule type="expression" dxfId="2926" priority="21">
      <formula>K25&gt;0</formula>
    </cfRule>
    <cfRule type="expression" dxfId="2925" priority="22">
      <formula>K25&lt;0</formula>
    </cfRule>
  </conditionalFormatting>
  <conditionalFormatting sqref="L25 L38">
    <cfRule type="expression" dxfId="2924" priority="19">
      <formula>L25&gt;0</formula>
    </cfRule>
    <cfRule type="expression" dxfId="2923" priority="20">
      <formula>L25&lt;0</formula>
    </cfRule>
  </conditionalFormatting>
  <conditionalFormatting sqref="F89:F110">
    <cfRule type="expression" dxfId="2922" priority="17">
      <formula>F89&gt;0</formula>
    </cfRule>
    <cfRule type="expression" dxfId="2921" priority="18">
      <formula>F89&lt;0</formula>
    </cfRule>
  </conditionalFormatting>
  <conditionalFormatting sqref="H89:H110">
    <cfRule type="expression" dxfId="2920" priority="15">
      <formula>H89&gt;0</formula>
    </cfRule>
    <cfRule type="expression" dxfId="2919" priority="16">
      <formula>H89&lt;0</formula>
    </cfRule>
  </conditionalFormatting>
  <conditionalFormatting sqref="J89:J102">
    <cfRule type="expression" dxfId="2918" priority="13">
      <formula>J89&gt;0</formula>
    </cfRule>
    <cfRule type="expression" dxfId="2917" priority="14">
      <formula>J89&lt;0</formula>
    </cfRule>
  </conditionalFormatting>
  <conditionalFormatting sqref="K89:K102">
    <cfRule type="expression" dxfId="2916" priority="11">
      <formula>K89&gt;0</formula>
    </cfRule>
    <cfRule type="expression" dxfId="2915" priority="12">
      <formula>K89&lt;0</formula>
    </cfRule>
  </conditionalFormatting>
  <conditionalFormatting sqref="L89:L102">
    <cfRule type="expression" dxfId="2914" priority="9">
      <formula>L89&gt;0</formula>
    </cfRule>
    <cfRule type="expression" dxfId="2913" priority="10">
      <formula>L89&lt;0</formula>
    </cfRule>
  </conditionalFormatting>
  <conditionalFormatting sqref="F29 F25:F26">
    <cfRule type="expression" dxfId="2912" priority="7">
      <formula>F25&gt;0</formula>
    </cfRule>
    <cfRule type="expression" dxfId="2911" priority="8">
      <formula>F25&lt;0</formula>
    </cfRule>
  </conditionalFormatting>
  <conditionalFormatting sqref="H29 H25:H27">
    <cfRule type="expression" dxfId="2910" priority="5">
      <formula>H25&gt;0</formula>
    </cfRule>
    <cfRule type="expression" dxfId="2909" priority="6">
      <formula>H25&lt;0</formula>
    </cfRule>
  </conditionalFormatting>
  <conditionalFormatting sqref="F27:F28">
    <cfRule type="expression" dxfId="2908" priority="3">
      <formula>F27&gt;0</formula>
    </cfRule>
    <cfRule type="expression" dxfId="2907" priority="4">
      <formula>F27&lt;0</formula>
    </cfRule>
  </conditionalFormatting>
  <conditionalFormatting sqref="H28">
    <cfRule type="expression" dxfId="2906" priority="1">
      <formula>H28&gt;0</formula>
    </cfRule>
    <cfRule type="expression" dxfId="29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4" priority="35">
      <formula>F47&gt;0</formula>
    </cfRule>
    <cfRule type="expression" dxfId="2903" priority="36">
      <formula>F47&lt;0</formula>
    </cfRule>
  </conditionalFormatting>
  <conditionalFormatting sqref="Q7">
    <cfRule type="expression" dxfId="2902" priority="33">
      <formula>Q7&gt;0</formula>
    </cfRule>
    <cfRule type="expression" dxfId="2901" priority="34">
      <formula>Q7&lt;0</formula>
    </cfRule>
  </conditionalFormatting>
  <conditionalFormatting sqref="Q8">
    <cfRule type="expression" dxfId="2900" priority="31">
      <formula>Q8&gt;0</formula>
    </cfRule>
    <cfRule type="expression" dxfId="2899" priority="32">
      <formula>Q8&lt;0</formula>
    </cfRule>
  </conditionalFormatting>
  <conditionalFormatting sqref="F30:F46">
    <cfRule type="expression" dxfId="2898" priority="29">
      <formula>F30&gt;0</formula>
    </cfRule>
    <cfRule type="expression" dxfId="2897" priority="30">
      <formula>F30&lt;0</formula>
    </cfRule>
  </conditionalFormatting>
  <conditionalFormatting sqref="H30:H46">
    <cfRule type="expression" dxfId="2896" priority="27">
      <formula>H30&gt;0</formula>
    </cfRule>
    <cfRule type="expression" dxfId="2895" priority="28">
      <formula>H30&lt;0</formula>
    </cfRule>
  </conditionalFormatting>
  <conditionalFormatting sqref="Q10">
    <cfRule type="expression" dxfId="2894" priority="25">
      <formula>Q10&gt;0</formula>
    </cfRule>
    <cfRule type="expression" dxfId="2893" priority="26">
      <formula>Q10&lt;0</formula>
    </cfRule>
  </conditionalFormatting>
  <conditionalFormatting sqref="J25:J38">
    <cfRule type="expression" dxfId="2892" priority="23">
      <formula>J25&gt;0</formula>
    </cfRule>
    <cfRule type="expression" dxfId="2891" priority="24">
      <formula>J25&lt;0</formula>
    </cfRule>
  </conditionalFormatting>
  <conditionalFormatting sqref="K25:K38">
    <cfRule type="expression" dxfId="2890" priority="21">
      <formula>K25&gt;0</formula>
    </cfRule>
    <cfRule type="expression" dxfId="2889" priority="22">
      <formula>K25&lt;0</formula>
    </cfRule>
  </conditionalFormatting>
  <conditionalFormatting sqref="L25 L38">
    <cfRule type="expression" dxfId="2888" priority="19">
      <formula>L25&gt;0</formula>
    </cfRule>
    <cfRule type="expression" dxfId="2887" priority="20">
      <formula>L25&lt;0</formula>
    </cfRule>
  </conditionalFormatting>
  <conditionalFormatting sqref="F89:F110">
    <cfRule type="expression" dxfId="2886" priority="17">
      <formula>F89&gt;0</formula>
    </cfRule>
    <cfRule type="expression" dxfId="2885" priority="18">
      <formula>F89&lt;0</formula>
    </cfRule>
  </conditionalFormatting>
  <conditionalFormatting sqref="H89:H110">
    <cfRule type="expression" dxfId="2884" priority="15">
      <formula>H89&gt;0</formula>
    </cfRule>
    <cfRule type="expression" dxfId="2883" priority="16">
      <formula>H89&lt;0</formula>
    </cfRule>
  </conditionalFormatting>
  <conditionalFormatting sqref="J89:J102">
    <cfRule type="expression" dxfId="2882" priority="13">
      <formula>J89&gt;0</formula>
    </cfRule>
    <cfRule type="expression" dxfId="2881" priority="14">
      <formula>J89&lt;0</formula>
    </cfRule>
  </conditionalFormatting>
  <conditionalFormatting sqref="K89:K102">
    <cfRule type="expression" dxfId="2880" priority="11">
      <formula>K89&gt;0</formula>
    </cfRule>
    <cfRule type="expression" dxfId="2879" priority="12">
      <formula>K89&lt;0</formula>
    </cfRule>
  </conditionalFormatting>
  <conditionalFormatting sqref="L89:L102">
    <cfRule type="expression" dxfId="2878" priority="9">
      <formula>L89&gt;0</formula>
    </cfRule>
    <cfRule type="expression" dxfId="2877" priority="10">
      <formula>L89&lt;0</formula>
    </cfRule>
  </conditionalFormatting>
  <conditionalFormatting sqref="F29 F25:F26">
    <cfRule type="expression" dxfId="2876" priority="7">
      <formula>F25&gt;0</formula>
    </cfRule>
    <cfRule type="expression" dxfId="2875" priority="8">
      <formula>F25&lt;0</formula>
    </cfRule>
  </conditionalFormatting>
  <conditionalFormatting sqref="H29 H25:H27">
    <cfRule type="expression" dxfId="2874" priority="5">
      <formula>H25&gt;0</formula>
    </cfRule>
    <cfRule type="expression" dxfId="2873" priority="6">
      <formula>H25&lt;0</formula>
    </cfRule>
  </conditionalFormatting>
  <conditionalFormatting sqref="F27:F28">
    <cfRule type="expression" dxfId="2872" priority="3">
      <formula>F27&gt;0</formula>
    </cfRule>
    <cfRule type="expression" dxfId="2871" priority="4">
      <formula>F27&lt;0</formula>
    </cfRule>
  </conditionalFormatting>
  <conditionalFormatting sqref="H28">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92" activePane="bottomLeft" state="frozen"/>
      <selection pane="bottomLeft" activeCell="H102" sqref="H102:K10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4500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(F138-K138-M138)/Q2)</f>
        <v>10.318908888888881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14.39</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64755</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46435.089999999967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32935.481000001659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18319.910000000033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0.39452728529222286</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1.3898540653231411E-2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22.841269841269842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17.555800000000001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17.411899999999999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17.268000000000001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17.124099999999999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16.9802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16.836300000000001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16.692399999999999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16.548500000000001</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16.404599999999999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16.2607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16.116800000000001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15.972900000000003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15.829000000000002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15.685100000000002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15.541200000000002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15.397300000000001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15.253400000000001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15.109500000000001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14.9656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14.821700000000002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14.677800000000001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14.533900000000001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14.39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14.2461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14.1022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13.958299999999999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13.814400000000001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13.670500000000001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13.5266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13.382700000000002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13.238800000000001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13.094900000000001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12.951000000000001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12.8071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12.6632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12.519300000000001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12.375400000000001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12.2315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3"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3"/>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3"/>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4"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4"/>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4"/>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4"/>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5"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5"/>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5"/>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5"/>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6"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6"/>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6"/>
      <c r="B102" s="401">
        <v>43383</v>
      </c>
      <c r="C102" s="4">
        <v>200</v>
      </c>
      <c r="D102" s="76">
        <v>21.8</v>
      </c>
      <c r="E102" s="2">
        <v>0</v>
      </c>
      <c r="F102" s="2">
        <f t="shared" si="6"/>
        <v>4360</v>
      </c>
      <c r="G102" s="29"/>
    </row>
    <row r="103" spans="1:22" x14ac:dyDescent="0.25">
      <c r="A103" s="896"/>
      <c r="B103" s="401">
        <v>43383</v>
      </c>
      <c r="C103">
        <v>300</v>
      </c>
      <c r="D103" s="76">
        <v>21.28</v>
      </c>
      <c r="E103" s="2">
        <v>0</v>
      </c>
      <c r="F103" s="2">
        <f t="shared" si="6"/>
        <v>6384</v>
      </c>
      <c r="G103" s="29"/>
    </row>
    <row r="104" spans="1:22" x14ac:dyDescent="0.25">
      <c r="A104" s="896"/>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38400</v>
      </c>
      <c r="D138" s="18"/>
      <c r="E138" s="18"/>
      <c r="F138" s="18">
        <f>SUM(F2:F137)</f>
        <v>634962.80999999994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7" si="80">C386*(E386-D386)</f>
        <v>16200.000000000004</v>
      </c>
      <c r="G386" s="39">
        <f t="shared" ref="G386:G387" si="81">D386*C386</f>
        <v>39400</v>
      </c>
      <c r="H386" s="177">
        <f t="shared" ref="H386:H387" si="82">(E386-D386)/D386</f>
        <v>0.4111675126903554</v>
      </c>
      <c r="I386" s="39"/>
      <c r="J386" s="39"/>
      <c r="K386" s="39">
        <f t="shared" ref="K386:K387"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68" priority="245">
      <formula>F143&gt;0</formula>
    </cfRule>
    <cfRule type="expression" dxfId="2867"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6" priority="238">
      <formula>F394&gt;0</formula>
    </cfRule>
    <cfRule type="expression" dxfId="2865" priority="239">
      <formula>F394&lt;0</formula>
    </cfRule>
  </conditionalFormatting>
  <conditionalFormatting sqref="H394:H400">
    <cfRule type="expression" dxfId="2864" priority="234">
      <formula>H394&gt;0</formula>
    </cfRule>
    <cfRule type="expression" dxfId="2863" priority="235">
      <formula>H394&lt;0</formula>
    </cfRule>
  </conditionalFormatting>
  <conditionalFormatting sqref="Q8">
    <cfRule type="expression" dxfId="2862" priority="220">
      <formula>Q8&gt;0</formula>
    </cfRule>
    <cfRule type="expression" dxfId="2861" priority="221">
      <formula>Q8&lt;0</formula>
    </cfRule>
  </conditionalFormatting>
  <conditionalFormatting sqref="Q7">
    <cfRule type="expression" dxfId="2860" priority="222">
      <formula>Q7&gt;0</formula>
    </cfRule>
    <cfRule type="expression" dxfId="2859" priority="223">
      <formula>Q7&lt;0</formula>
    </cfRule>
  </conditionalFormatting>
  <conditionalFormatting sqref="F502:F508">
    <cfRule type="expression" dxfId="2858" priority="194">
      <formula>F502&gt;0</formula>
    </cfRule>
    <cfRule type="expression" dxfId="2857" priority="195">
      <formula>F502&lt;0</formula>
    </cfRule>
  </conditionalFormatting>
  <conditionalFormatting sqref="F427:F445 H427:H445">
    <cfRule type="expression" dxfId="2856" priority="216">
      <formula>F427&gt;0</formula>
    </cfRule>
    <cfRule type="expression" dxfId="2855" priority="217">
      <formula>F427&lt;0</formula>
    </cfRule>
  </conditionalFormatting>
  <conditionalFormatting sqref="F420:F426">
    <cfRule type="expression" dxfId="2854" priority="214">
      <formula>F420&gt;0</formula>
    </cfRule>
    <cfRule type="expression" dxfId="2853" priority="215">
      <formula>F420&lt;0</formula>
    </cfRule>
  </conditionalFormatting>
  <conditionalFormatting sqref="H420:H426">
    <cfRule type="expression" dxfId="2852" priority="212">
      <formula>H420&gt;0</formula>
    </cfRule>
    <cfRule type="expression" dxfId="2851" priority="213">
      <formula>H420&lt;0</formula>
    </cfRule>
  </conditionalFormatting>
  <conditionalFormatting sqref="F453:F471 H453:H471">
    <cfRule type="expression" dxfId="2850" priority="210">
      <formula>F453&gt;0</formula>
    </cfRule>
    <cfRule type="expression" dxfId="2849" priority="211">
      <formula>F453&lt;0</formula>
    </cfRule>
  </conditionalFormatting>
  <conditionalFormatting sqref="F446:F452">
    <cfRule type="expression" dxfId="2848" priority="208">
      <formula>F446&gt;0</formula>
    </cfRule>
    <cfRule type="expression" dxfId="2847" priority="209">
      <formula>F446&lt;0</formula>
    </cfRule>
  </conditionalFormatting>
  <conditionalFormatting sqref="H446:H452">
    <cfRule type="expression" dxfId="2846" priority="206">
      <formula>H446&gt;0</formula>
    </cfRule>
    <cfRule type="expression" dxfId="2845" priority="207">
      <formula>H446&lt;0</formula>
    </cfRule>
  </conditionalFormatting>
  <conditionalFormatting sqref="F479:F496 H479:H496">
    <cfRule type="expression" dxfId="2844" priority="204">
      <formula>F479&gt;0</formula>
    </cfRule>
    <cfRule type="expression" dxfId="2843" priority="205">
      <formula>F479&lt;0</formula>
    </cfRule>
  </conditionalFormatting>
  <conditionalFormatting sqref="F472:F478">
    <cfRule type="expression" dxfId="2842" priority="202">
      <formula>F472&gt;0</formula>
    </cfRule>
    <cfRule type="expression" dxfId="2841" priority="203">
      <formula>F472&lt;0</formula>
    </cfRule>
  </conditionalFormatting>
  <conditionalFormatting sqref="H472:H478">
    <cfRule type="expression" dxfId="2840" priority="200">
      <formula>H472&gt;0</formula>
    </cfRule>
    <cfRule type="expression" dxfId="2839" priority="201">
      <formula>H472&lt;0</formula>
    </cfRule>
  </conditionalFormatting>
  <conditionalFormatting sqref="F497:F501 H497:H501">
    <cfRule type="expression" dxfId="2838" priority="198">
      <formula>F497&gt;0</formula>
    </cfRule>
    <cfRule type="expression" dxfId="2837" priority="199">
      <formula>F497&lt;0</formula>
    </cfRule>
  </conditionalFormatting>
  <conditionalFormatting sqref="F509:F524 H509:H524">
    <cfRule type="expression" dxfId="2836" priority="196">
      <formula>F509&gt;0</formula>
    </cfRule>
    <cfRule type="expression" dxfId="2835" priority="197">
      <formula>F509&lt;0</formula>
    </cfRule>
  </conditionalFormatting>
  <conditionalFormatting sqref="H502:H508">
    <cfRule type="expression" dxfId="2834" priority="192">
      <formula>H502&gt;0</formula>
    </cfRule>
    <cfRule type="expression" dxfId="2833" priority="193">
      <formula>H502&lt;0</formula>
    </cfRule>
  </conditionalFormatting>
  <conditionalFormatting sqref="F525 H525">
    <cfRule type="expression" dxfId="2832" priority="190">
      <formula>F525&gt;0</formula>
    </cfRule>
    <cfRule type="expression" dxfId="2831" priority="191">
      <formula>F525&lt;0</formula>
    </cfRule>
  </conditionalFormatting>
  <conditionalFormatting sqref="F526:F530 H526:H530">
    <cfRule type="expression" dxfId="2830" priority="188">
      <formula>F526&gt;0</formula>
    </cfRule>
    <cfRule type="expression" dxfId="2829" priority="189">
      <formula>F526&lt;0</formula>
    </cfRule>
  </conditionalFormatting>
  <conditionalFormatting sqref="F538:F553 H538:H553">
    <cfRule type="expression" dxfId="2828" priority="186">
      <formula>F538&gt;0</formula>
    </cfRule>
    <cfRule type="expression" dxfId="2827" priority="187">
      <formula>F538&lt;0</formula>
    </cfRule>
  </conditionalFormatting>
  <conditionalFormatting sqref="F531:F537">
    <cfRule type="expression" dxfId="2826" priority="184">
      <formula>F531&gt;0</formula>
    </cfRule>
    <cfRule type="expression" dxfId="2825" priority="185">
      <formula>F531&lt;0</formula>
    </cfRule>
  </conditionalFormatting>
  <conditionalFormatting sqref="H531:H537">
    <cfRule type="expression" dxfId="2824" priority="182">
      <formula>H531&gt;0</formula>
    </cfRule>
    <cfRule type="expression" dxfId="2823" priority="183">
      <formula>H531&lt;0</formula>
    </cfRule>
  </conditionalFormatting>
  <conditionalFormatting sqref="F555:F560 H555:H560">
    <cfRule type="expression" dxfId="2822" priority="180">
      <formula>F555&gt;0</formula>
    </cfRule>
    <cfRule type="expression" dxfId="2821" priority="181">
      <formula>F555&lt;0</formula>
    </cfRule>
  </conditionalFormatting>
  <conditionalFormatting sqref="F561 H561">
    <cfRule type="expression" dxfId="2820" priority="178">
      <formula>F561&gt;0</formula>
    </cfRule>
    <cfRule type="expression" dxfId="2819" priority="179">
      <formula>F561&lt;0</formula>
    </cfRule>
  </conditionalFormatting>
  <conditionalFormatting sqref="F562:F566 H562:H566">
    <cfRule type="expression" dxfId="2818" priority="176">
      <formula>F562&gt;0</formula>
    </cfRule>
    <cfRule type="expression" dxfId="2817" priority="177">
      <formula>F562&lt;0</formula>
    </cfRule>
  </conditionalFormatting>
  <conditionalFormatting sqref="F574:F589 H574:H589">
    <cfRule type="expression" dxfId="2816" priority="174">
      <formula>F574&gt;0</formula>
    </cfRule>
    <cfRule type="expression" dxfId="2815" priority="175">
      <formula>F574&lt;0</formula>
    </cfRule>
  </conditionalFormatting>
  <conditionalFormatting sqref="F567:F573">
    <cfRule type="expression" dxfId="2814" priority="172">
      <formula>F567&gt;0</formula>
    </cfRule>
    <cfRule type="expression" dxfId="2813" priority="173">
      <formula>F567&lt;0</formula>
    </cfRule>
  </conditionalFormatting>
  <conditionalFormatting sqref="H567:H573">
    <cfRule type="expression" dxfId="2812" priority="170">
      <formula>H567&gt;0</formula>
    </cfRule>
    <cfRule type="expression" dxfId="2811" priority="171">
      <formula>H567&lt;0</formula>
    </cfRule>
  </conditionalFormatting>
  <conditionalFormatting sqref="F590:F595 H590:H595">
    <cfRule type="expression" dxfId="2810" priority="168">
      <formula>F590&gt;0</formula>
    </cfRule>
    <cfRule type="expression" dxfId="2809" priority="169">
      <formula>F590&lt;0</formula>
    </cfRule>
  </conditionalFormatting>
  <conditionalFormatting sqref="F596 H596">
    <cfRule type="expression" dxfId="2808" priority="166">
      <formula>F596&gt;0</formula>
    </cfRule>
    <cfRule type="expression" dxfId="2807" priority="167">
      <formula>F596&lt;0</formula>
    </cfRule>
  </conditionalFormatting>
  <conditionalFormatting sqref="F597:F601 H597:H601">
    <cfRule type="expression" dxfId="2806" priority="164">
      <formula>F597&gt;0</formula>
    </cfRule>
    <cfRule type="expression" dxfId="2805" priority="165">
      <formula>F597&lt;0</formula>
    </cfRule>
  </conditionalFormatting>
  <conditionalFormatting sqref="F609:F624 H609:H624">
    <cfRule type="expression" dxfId="2804" priority="162">
      <formula>F609&gt;0</formula>
    </cfRule>
    <cfRule type="expression" dxfId="2803" priority="163">
      <formula>F609&lt;0</formula>
    </cfRule>
  </conditionalFormatting>
  <conditionalFormatting sqref="F602:F608">
    <cfRule type="expression" dxfId="2802" priority="160">
      <formula>F602&gt;0</formula>
    </cfRule>
    <cfRule type="expression" dxfId="2801" priority="161">
      <formula>F602&lt;0</formula>
    </cfRule>
  </conditionalFormatting>
  <conditionalFormatting sqref="H602:H608">
    <cfRule type="expression" dxfId="2800" priority="158">
      <formula>H602&gt;0</formula>
    </cfRule>
    <cfRule type="expression" dxfId="2799" priority="159">
      <formula>H602&lt;0</formula>
    </cfRule>
  </conditionalFormatting>
  <conditionalFormatting sqref="M653">
    <cfRule type="expression" dxfId="2798" priority="156">
      <formula>M653&gt;0</formula>
    </cfRule>
    <cfRule type="expression" dxfId="2797" priority="157">
      <formula>M653&lt;0</formula>
    </cfRule>
  </conditionalFormatting>
  <conditionalFormatting sqref="F149:F160">
    <cfRule type="expression" dxfId="2796" priority="152">
      <formula>F149&gt;0</formula>
    </cfRule>
    <cfRule type="expression" dxfId="2795" priority="153">
      <formula>F149&lt;0</formula>
    </cfRule>
  </conditionalFormatting>
  <conditionalFormatting sqref="H149:H160">
    <cfRule type="expression" dxfId="2794" priority="150">
      <formula>H149&gt;0</formula>
    </cfRule>
    <cfRule type="expression" dxfId="2793" priority="151">
      <formula>H149&lt;0</formula>
    </cfRule>
  </conditionalFormatting>
  <conditionalFormatting sqref="F143:F148 H143:H148">
    <cfRule type="expression" dxfId="2792" priority="148">
      <formula>F143&gt;0</formula>
    </cfRule>
    <cfRule type="expression" dxfId="2791" priority="149">
      <formula>F143&lt;0</formula>
    </cfRule>
  </conditionalFormatting>
  <conditionalFormatting sqref="J145">
    <cfRule type="expression" dxfId="2790" priority="146">
      <formula>J145&gt;0</formula>
    </cfRule>
    <cfRule type="expression" dxfId="2789" priority="147">
      <formula>J145&lt;0</formula>
    </cfRule>
  </conditionalFormatting>
  <conditionalFormatting sqref="J146:J152">
    <cfRule type="expression" dxfId="2788" priority="144">
      <formula>J146&gt;0</formula>
    </cfRule>
    <cfRule type="expression" dxfId="2787" priority="145">
      <formula>J146&lt;0</formula>
    </cfRule>
  </conditionalFormatting>
  <conditionalFormatting sqref="L145:L227 L234 L236">
    <cfRule type="expression" dxfId="2786" priority="140">
      <formula>L145&gt;0</formula>
    </cfRule>
    <cfRule type="expression" dxfId="2785" priority="141">
      <formula>L145&lt;0</formula>
    </cfRule>
  </conditionalFormatting>
  <conditionalFormatting sqref="Q10">
    <cfRule type="expression" dxfId="2784" priority="138">
      <formula>Q10&gt;0</formula>
    </cfRule>
    <cfRule type="expression" dxfId="2783" priority="139">
      <formula>Q10&lt;0</formula>
    </cfRule>
  </conditionalFormatting>
  <conditionalFormatting sqref="H256:H258 F256:F258">
    <cfRule type="expression" dxfId="2782" priority="135">
      <formula>F256&gt;0</formula>
    </cfRule>
    <cfRule type="expression" dxfId="2781" priority="136">
      <formula>F256&lt;0</formula>
    </cfRule>
  </conditionalFormatting>
  <conditionalFormatting sqref="H252:H254 F252:F254">
    <cfRule type="expression" dxfId="2780" priority="133">
      <formula>F252&gt;0</formula>
    </cfRule>
    <cfRule type="expression" dxfId="2779" priority="134">
      <formula>F252&lt;0</formula>
    </cfRule>
  </conditionalFormatting>
  <conditionalFormatting sqref="H251 F251">
    <cfRule type="expression" dxfId="2778" priority="131">
      <formula>F251&gt;0</formula>
    </cfRule>
    <cfRule type="expression" dxfId="2777" priority="132">
      <formula>F251&lt;0</formula>
    </cfRule>
  </conditionalFormatting>
  <conditionalFormatting sqref="H255 F255">
    <cfRule type="expression" dxfId="2776" priority="129">
      <formula>F255&gt;0</formula>
    </cfRule>
    <cfRule type="expression" dxfId="2775" priority="130">
      <formula>F255&lt;0</formula>
    </cfRule>
  </conditionalFormatting>
  <conditionalFormatting sqref="H261:H264 F261:F264">
    <cfRule type="expression" dxfId="2774" priority="125">
      <formula>F261&gt;0</formula>
    </cfRule>
    <cfRule type="expression" dxfId="2773" priority="126">
      <formula>F261&lt;0</formula>
    </cfRule>
  </conditionalFormatting>
  <conditionalFormatting sqref="H259:H260 F259:F260">
    <cfRule type="expression" dxfId="2772" priority="123">
      <formula>F259&gt;0</formula>
    </cfRule>
    <cfRule type="expression" dxfId="2771" priority="124">
      <formula>F259&lt;0</formula>
    </cfRule>
  </conditionalFormatting>
  <conditionalFormatting sqref="H286 F286">
    <cfRule type="expression" dxfId="2770" priority="121">
      <formula>F286&gt;0</formula>
    </cfRule>
    <cfRule type="expression" dxfId="2769" priority="122">
      <formula>F286&lt;0</formula>
    </cfRule>
  </conditionalFormatting>
  <conditionalFormatting sqref="H267:H269 F267:F269">
    <cfRule type="expression" dxfId="2768" priority="119">
      <formula>F267&gt;0</formula>
    </cfRule>
    <cfRule type="expression" dxfId="2767" priority="120">
      <formula>F267&lt;0</formula>
    </cfRule>
  </conditionalFormatting>
  <conditionalFormatting sqref="H265:H266 F265:F266">
    <cfRule type="expression" dxfId="2766" priority="117">
      <formula>F265&gt;0</formula>
    </cfRule>
    <cfRule type="expression" dxfId="2765" priority="118">
      <formula>F265&lt;0</formula>
    </cfRule>
  </conditionalFormatting>
  <conditionalFormatting sqref="H279:H281 F279:F281">
    <cfRule type="expression" dxfId="2764" priority="115">
      <formula>F279&gt;0</formula>
    </cfRule>
    <cfRule type="expression" dxfId="2763" priority="116">
      <formula>F279&lt;0</formula>
    </cfRule>
  </conditionalFormatting>
  <conditionalFormatting sqref="H278 F278">
    <cfRule type="expression" dxfId="2762" priority="113">
      <formula>F278&gt;0</formula>
    </cfRule>
    <cfRule type="expression" dxfId="2761" priority="114">
      <formula>F278&lt;0</formula>
    </cfRule>
  </conditionalFormatting>
  <conditionalFormatting sqref="H275:H277 F275:F277">
    <cfRule type="expression" dxfId="2760" priority="111">
      <formula>F275&gt;0</formula>
    </cfRule>
    <cfRule type="expression" dxfId="2759" priority="112">
      <formula>F275&lt;0</formula>
    </cfRule>
  </conditionalFormatting>
  <conditionalFormatting sqref="H274 F274">
    <cfRule type="expression" dxfId="2758" priority="109">
      <formula>F274&gt;0</formula>
    </cfRule>
    <cfRule type="expression" dxfId="2757" priority="110">
      <formula>F274&lt;0</formula>
    </cfRule>
  </conditionalFormatting>
  <conditionalFormatting sqref="H271:H273 F271:F273">
    <cfRule type="expression" dxfId="2756" priority="107">
      <formula>F271&gt;0</formula>
    </cfRule>
    <cfRule type="expression" dxfId="2755" priority="108">
      <formula>F271&lt;0</formula>
    </cfRule>
  </conditionalFormatting>
  <conditionalFormatting sqref="H270 F270">
    <cfRule type="expression" dxfId="2754" priority="105">
      <formula>F270&gt;0</formula>
    </cfRule>
    <cfRule type="expression" dxfId="2753" priority="106">
      <formula>F270&lt;0</formula>
    </cfRule>
  </conditionalFormatting>
  <conditionalFormatting sqref="H283:H285 F283:F285">
    <cfRule type="expression" dxfId="2752" priority="103">
      <formula>F283&gt;0</formula>
    </cfRule>
    <cfRule type="expression" dxfId="2751" priority="104">
      <formula>F283&lt;0</formula>
    </cfRule>
  </conditionalFormatting>
  <conditionalFormatting sqref="H282 F282">
    <cfRule type="expression" dxfId="2750" priority="101">
      <formula>F282&gt;0</formula>
    </cfRule>
    <cfRule type="expression" dxfId="2749" priority="102">
      <formula>F282&lt;0</formula>
    </cfRule>
  </conditionalFormatting>
  <conditionalFormatting sqref="H290 F290">
    <cfRule type="expression" dxfId="2748" priority="97">
      <formula>F290&gt;0</formula>
    </cfRule>
    <cfRule type="expression" dxfId="2747" priority="98">
      <formula>F290&lt;0</formula>
    </cfRule>
  </conditionalFormatting>
  <conditionalFormatting sqref="H287:H289 F287:F289">
    <cfRule type="expression" dxfId="2746" priority="95">
      <formula>F287&gt;0</formula>
    </cfRule>
    <cfRule type="expression" dxfId="2745" priority="96">
      <formula>F287&lt;0</formula>
    </cfRule>
  </conditionalFormatting>
  <conditionalFormatting sqref="H301:H302 F301:F302">
    <cfRule type="expression" dxfId="2744" priority="93">
      <formula>F301&gt;0</formula>
    </cfRule>
    <cfRule type="expression" dxfId="2743" priority="94">
      <formula>F301&lt;0</formula>
    </cfRule>
  </conditionalFormatting>
  <conditionalFormatting sqref="H297:H300 F297:F300">
    <cfRule type="expression" dxfId="2742" priority="89">
      <formula>F297&gt;0</formula>
    </cfRule>
    <cfRule type="expression" dxfId="2741" priority="90">
      <formula>F297&lt;0</formula>
    </cfRule>
  </conditionalFormatting>
  <conditionalFormatting sqref="H295:H296 F295:F296">
    <cfRule type="expression" dxfId="2740" priority="87">
      <formula>F295&gt;0</formula>
    </cfRule>
    <cfRule type="expression" dxfId="2739" priority="88">
      <formula>F295&lt;0</formula>
    </cfRule>
  </conditionalFormatting>
  <conditionalFormatting sqref="H291:H294 F291:F294">
    <cfRule type="expression" dxfId="2738" priority="83">
      <formula>F291&gt;0</formula>
    </cfRule>
    <cfRule type="expression" dxfId="2737" priority="84">
      <formula>F291&lt;0</formula>
    </cfRule>
  </conditionalFormatting>
  <conditionalFormatting sqref="F310:F313 H310:H313">
    <cfRule type="expression" dxfId="2736" priority="81">
      <formula>F310&gt;0</formula>
    </cfRule>
    <cfRule type="expression" dxfId="2735" priority="82">
      <formula>F310&lt;0</formula>
    </cfRule>
  </conditionalFormatting>
  <conditionalFormatting sqref="F308:F309 H308:H309">
    <cfRule type="expression" dxfId="2734" priority="79">
      <formula>F308&gt;0</formula>
    </cfRule>
    <cfRule type="expression" dxfId="2733" priority="80">
      <formula>F308&lt;0</formula>
    </cfRule>
  </conditionalFormatting>
  <conditionalFormatting sqref="F314:F316 H314:H316 K314:K317">
    <cfRule type="expression" dxfId="2732" priority="73">
      <formula>F314&gt;0</formula>
    </cfRule>
    <cfRule type="expression" dxfId="2731" priority="74">
      <formula>F314&lt;0</formula>
    </cfRule>
  </conditionalFormatting>
  <conditionalFormatting sqref="H321:H323 F321:F323 K321:K324">
    <cfRule type="expression" dxfId="2730" priority="69">
      <formula>F321&gt;0</formula>
    </cfRule>
    <cfRule type="expression" dxfId="2729" priority="70">
      <formula>F321&lt;0</formula>
    </cfRule>
  </conditionalFormatting>
  <conditionalFormatting sqref="H324:H327 F324:F327 K325:K327">
    <cfRule type="expression" dxfId="2728" priority="67">
      <formula>F324&gt;0</formula>
    </cfRule>
    <cfRule type="expression" dxfId="2727" priority="68">
      <formula>F324&lt;0</formula>
    </cfRule>
  </conditionalFormatting>
  <conditionalFormatting sqref="H328:H329 F328:F329 K328:K329">
    <cfRule type="expression" dxfId="2726" priority="65">
      <formula>F328&gt;0</formula>
    </cfRule>
    <cfRule type="expression" dxfId="2725" priority="66">
      <formula>F328&lt;0</formula>
    </cfRule>
  </conditionalFormatting>
  <conditionalFormatting sqref="K345 F345 H345">
    <cfRule type="expression" dxfId="2724" priority="63">
      <formula>F345&gt;0</formula>
    </cfRule>
    <cfRule type="expression" dxfId="2723" priority="64">
      <formula>F345&lt;0</formula>
    </cfRule>
  </conditionalFormatting>
  <conditionalFormatting sqref="K333:K335 F333:F335 H333:H335">
    <cfRule type="expression" dxfId="2722" priority="61">
      <formula>F333&gt;0</formula>
    </cfRule>
    <cfRule type="expression" dxfId="2721" priority="62">
      <formula>F333&lt;0</formula>
    </cfRule>
  </conditionalFormatting>
  <conditionalFormatting sqref="F337:F339 H337:H339 K337:K339">
    <cfRule type="expression" dxfId="2720" priority="57">
      <formula>F337&gt;0</formula>
    </cfRule>
    <cfRule type="expression" dxfId="2719" priority="58">
      <formula>F337&lt;0</formula>
    </cfRule>
  </conditionalFormatting>
  <conditionalFormatting sqref="K336 F336 H336">
    <cfRule type="expression" dxfId="2718" priority="55">
      <formula>F336&gt;0</formula>
    </cfRule>
    <cfRule type="expression" dxfId="2717" priority="56">
      <formula>F336&lt;0</formula>
    </cfRule>
  </conditionalFormatting>
  <conditionalFormatting sqref="K340:K341 F340:F341 H340:H341">
    <cfRule type="expression" dxfId="2716" priority="53">
      <formula>F340&gt;0</formula>
    </cfRule>
    <cfRule type="expression" dxfId="2715" priority="54">
      <formula>F340&lt;0</formula>
    </cfRule>
  </conditionalFormatting>
  <conditionalFormatting sqref="K342:K344 F342:F344 H342:H344">
    <cfRule type="expression" dxfId="2714" priority="47">
      <formula>F342&gt;0</formula>
    </cfRule>
    <cfRule type="expression" dxfId="2713" priority="48">
      <formula>F342&lt;0</formula>
    </cfRule>
  </conditionalFormatting>
  <conditionalFormatting sqref="F350:F352 H350:H352">
    <cfRule type="expression" dxfId="2712" priority="45">
      <formula>F350&gt;0</formula>
    </cfRule>
    <cfRule type="expression" dxfId="2711" priority="46">
      <formula>F350&lt;0</formula>
    </cfRule>
  </conditionalFormatting>
  <conditionalFormatting sqref="F349 H349">
    <cfRule type="expression" dxfId="2710" priority="43">
      <formula>F349&gt;0</formula>
    </cfRule>
    <cfRule type="expression" dxfId="2709" priority="44">
      <formula>F349&lt;0</formula>
    </cfRule>
  </conditionalFormatting>
  <conditionalFormatting sqref="F346:F348 H346:H348 K346:K352">
    <cfRule type="expression" dxfId="2708" priority="41">
      <formula>F346&gt;0</formula>
    </cfRule>
    <cfRule type="expression" dxfId="2707" priority="42">
      <formula>F346&lt;0</formula>
    </cfRule>
  </conditionalFormatting>
  <conditionalFormatting sqref="K353 F353 H353">
    <cfRule type="expression" dxfId="2706" priority="39">
      <formula>F353&gt;0</formula>
    </cfRule>
    <cfRule type="expression" dxfId="2705" priority="40">
      <formula>F353&lt;0</formula>
    </cfRule>
  </conditionalFormatting>
  <conditionalFormatting sqref="K354:K356 F354:F356 H354:H356">
    <cfRule type="expression" dxfId="2704" priority="37">
      <formula>F354&gt;0</formula>
    </cfRule>
    <cfRule type="expression" dxfId="2703" priority="38">
      <formula>F354&lt;0</formula>
    </cfRule>
  </conditionalFormatting>
  <conditionalFormatting sqref="K361 F361 H361">
    <cfRule type="expression" dxfId="2702" priority="35">
      <formula>F361&gt;0</formula>
    </cfRule>
    <cfRule type="expression" dxfId="2701" priority="36">
      <formula>F361&lt;0</formula>
    </cfRule>
  </conditionalFormatting>
  <conditionalFormatting sqref="F358:F360 H358:H360 K358:K360">
    <cfRule type="expression" dxfId="2700" priority="33">
      <formula>F358&gt;0</formula>
    </cfRule>
    <cfRule type="expression" dxfId="2699" priority="34">
      <formula>F358&lt;0</formula>
    </cfRule>
  </conditionalFormatting>
  <conditionalFormatting sqref="K357 F357 H357">
    <cfRule type="expression" dxfId="2698" priority="31">
      <formula>F357&gt;0</formula>
    </cfRule>
    <cfRule type="expression" dxfId="2697" priority="32">
      <formula>F357&lt;0</formula>
    </cfRule>
  </conditionalFormatting>
  <conditionalFormatting sqref="F366:F368 H366:H368 K366:K368">
    <cfRule type="expression" dxfId="2696" priority="29">
      <formula>F366&gt;0</formula>
    </cfRule>
    <cfRule type="expression" dxfId="2695" priority="30">
      <formula>F366&lt;0</formula>
    </cfRule>
  </conditionalFormatting>
  <conditionalFormatting sqref="K365 F365 H365">
    <cfRule type="expression" dxfId="2694" priority="27">
      <formula>F365&gt;0</formula>
    </cfRule>
    <cfRule type="expression" dxfId="2693" priority="28">
      <formula>F365&lt;0</formula>
    </cfRule>
  </conditionalFormatting>
  <conditionalFormatting sqref="K362:K364 F362:F364 H362:H364">
    <cfRule type="expression" dxfId="2692" priority="25">
      <formula>F362&gt;0</formula>
    </cfRule>
    <cfRule type="expression" dxfId="2691" priority="26">
      <formula>F362&lt;0</formula>
    </cfRule>
  </conditionalFormatting>
  <conditionalFormatting sqref="K375 F375 H375">
    <cfRule type="expression" dxfId="2690" priority="23">
      <formula>F375&gt;0</formula>
    </cfRule>
    <cfRule type="expression" dxfId="2689" priority="24">
      <formula>F375&lt;0</formula>
    </cfRule>
  </conditionalFormatting>
  <conditionalFormatting sqref="K370 F370 H370">
    <cfRule type="expression" dxfId="2688" priority="21">
      <formula>F370&gt;0</formula>
    </cfRule>
    <cfRule type="expression" dxfId="2687" priority="22">
      <formula>F370&lt;0</formula>
    </cfRule>
  </conditionalFormatting>
  <conditionalFormatting sqref="K369 F369 H369">
    <cfRule type="expression" dxfId="2686" priority="19">
      <formula>F369&gt;0</formula>
    </cfRule>
    <cfRule type="expression" dxfId="2685" priority="20">
      <formula>F369&lt;0</formula>
    </cfRule>
  </conditionalFormatting>
  <conditionalFormatting sqref="F371:F373 H371:H373 K371:K373">
    <cfRule type="expression" dxfId="2684" priority="17">
      <formula>F371&gt;0</formula>
    </cfRule>
    <cfRule type="expression" dxfId="2683" priority="18">
      <formula>F371&lt;0</formula>
    </cfRule>
  </conditionalFormatting>
  <conditionalFormatting sqref="K374 F374 H374">
    <cfRule type="expression" dxfId="2682" priority="15">
      <formula>F374&gt;0</formula>
    </cfRule>
    <cfRule type="expression" dxfId="2681" priority="16">
      <formula>F374&lt;0</formula>
    </cfRule>
  </conditionalFormatting>
  <conditionalFormatting sqref="H379 F379 K379">
    <cfRule type="expression" dxfId="2680" priority="9">
      <formula>F379&gt;0</formula>
    </cfRule>
    <cfRule type="expression" dxfId="2679" priority="10">
      <formula>F379&lt;0</formula>
    </cfRule>
  </conditionalFormatting>
  <conditionalFormatting sqref="H380:H382 F380:F382 K380:K382">
    <cfRule type="expression" dxfId="2678" priority="7">
      <formula>F380&gt;0</formula>
    </cfRule>
    <cfRule type="expression" dxfId="2677" priority="8">
      <formula>F380&lt;0</formula>
    </cfRule>
  </conditionalFormatting>
  <conditionalFormatting sqref="K388:K389 F388:F389 H388:H389">
    <cfRule type="expression" dxfId="2676" priority="5">
      <formula>F388&gt;0</formula>
    </cfRule>
    <cfRule type="expression" dxfId="2675" priority="6">
      <formula>F388&lt;0</formula>
    </cfRule>
  </conditionalFormatting>
  <conditionalFormatting sqref="K387 F387 H387">
    <cfRule type="expression" dxfId="2674" priority="3">
      <formula>F387&gt;0</formula>
    </cfRule>
    <cfRule type="expression" dxfId="2673" priority="4">
      <formula>F387&lt;0</formula>
    </cfRule>
  </conditionalFormatting>
  <conditionalFormatting sqref="K384:K386 F384:F386 H384:H386">
    <cfRule type="expression" dxfId="2672" priority="1">
      <formula>F384&gt;0</formula>
    </cfRule>
    <cfRule type="expression" dxfId="2671"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547</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0" priority="27">
      <formula>Q7&gt;0</formula>
    </cfRule>
    <cfRule type="expression" dxfId="2669" priority="28">
      <formula>Q7&lt;0</formula>
    </cfRule>
  </conditionalFormatting>
  <conditionalFormatting sqref="Q8">
    <cfRule type="expression" dxfId="2668" priority="25">
      <formula>Q8&gt;0</formula>
    </cfRule>
    <cfRule type="expression" dxfId="2667" priority="26">
      <formula>Q8&lt;0</formula>
    </cfRule>
  </conditionalFormatting>
  <conditionalFormatting sqref="F25:F30 F34:F64">
    <cfRule type="expression" dxfId="2666" priority="23">
      <formula>F25&gt;0</formula>
    </cfRule>
    <cfRule type="expression" dxfId="2665" priority="24">
      <formula>F25&lt;0</formula>
    </cfRule>
  </conditionalFormatting>
  <conditionalFormatting sqref="H25:H30 H34:H64">
    <cfRule type="expression" dxfId="2664" priority="21">
      <formula>H25&gt;0</formula>
    </cfRule>
    <cfRule type="expression" dxfId="2663" priority="22">
      <formula>H25&lt;0</formula>
    </cfRule>
  </conditionalFormatting>
  <conditionalFormatting sqref="F89:F110">
    <cfRule type="expression" dxfId="2662" priority="19">
      <formula>F89&gt;0</formula>
    </cfRule>
    <cfRule type="expression" dxfId="2661" priority="20">
      <formula>F89&lt;0</formula>
    </cfRule>
  </conditionalFormatting>
  <conditionalFormatting sqref="H89:H110">
    <cfRule type="expression" dxfId="2660" priority="17">
      <formula>H89&gt;0</formula>
    </cfRule>
    <cfRule type="expression" dxfId="2659" priority="18">
      <formula>H89&lt;0</formula>
    </cfRule>
  </conditionalFormatting>
  <conditionalFormatting sqref="Q10">
    <cfRule type="expression" dxfId="2658" priority="15">
      <formula>Q10&gt;0</formula>
    </cfRule>
    <cfRule type="expression" dxfId="2657" priority="16">
      <formula>Q10&lt;0</formula>
    </cfRule>
  </conditionalFormatting>
  <conditionalFormatting sqref="J25:J38">
    <cfRule type="expression" dxfId="2656" priority="13">
      <formula>J25&gt;0</formula>
    </cfRule>
    <cfRule type="expression" dxfId="2655" priority="14">
      <formula>J25&lt;0</formula>
    </cfRule>
  </conditionalFormatting>
  <conditionalFormatting sqref="K25:K38">
    <cfRule type="expression" dxfId="2654" priority="11">
      <formula>K25&gt;0</formula>
    </cfRule>
    <cfRule type="expression" dxfId="2653" priority="12">
      <formula>K25&lt;0</formula>
    </cfRule>
  </conditionalFormatting>
  <conditionalFormatting sqref="L25:L38">
    <cfRule type="expression" dxfId="2652" priority="9">
      <formula>L25&gt;0</formula>
    </cfRule>
    <cfRule type="expression" dxfId="265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0" priority="7">
      <formula>F31&gt;0</formula>
    </cfRule>
    <cfRule type="expression" dxfId="2649" priority="8">
      <formula>F31&lt;0</formula>
    </cfRule>
  </conditionalFormatting>
  <conditionalFormatting sqref="H31:H33">
    <cfRule type="expression" dxfId="2648" priority="5">
      <formula>H31&gt;0</formula>
    </cfRule>
    <cfRule type="expression" dxfId="2647" priority="6">
      <formula>H31&lt;0</formula>
    </cfRule>
  </conditionalFormatting>
  <conditionalFormatting sqref="J61">
    <cfRule type="expression" dxfId="2646" priority="3">
      <formula>J61&gt;0</formula>
    </cfRule>
    <cfRule type="expression" dxfId="2645" priority="4">
      <formula>J61&lt;0</formula>
    </cfRule>
  </conditionalFormatting>
  <conditionalFormatting sqref="J62">
    <cfRule type="expression" dxfId="2644" priority="1">
      <formula>J62&gt;0</formula>
    </cfRule>
    <cfRule type="expression" dxfId="264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2" priority="39">
      <formula>F51&gt;0</formula>
    </cfRule>
    <cfRule type="expression" dxfId="2641" priority="40">
      <formula>F51&lt;0</formula>
    </cfRule>
  </conditionalFormatting>
  <conditionalFormatting sqref="Q7">
    <cfRule type="expression" dxfId="2640" priority="37">
      <formula>Q7&gt;0</formula>
    </cfRule>
    <cfRule type="expression" dxfId="2639" priority="38">
      <formula>Q7&lt;0</formula>
    </cfRule>
  </conditionalFormatting>
  <conditionalFormatting sqref="Q8">
    <cfRule type="expression" dxfId="2638" priority="35">
      <formula>Q8&gt;0</formula>
    </cfRule>
    <cfRule type="expression" dxfId="2637" priority="36">
      <formula>Q8&lt;0</formula>
    </cfRule>
  </conditionalFormatting>
  <conditionalFormatting sqref="F31:F49">
    <cfRule type="expression" dxfId="2636" priority="33">
      <formula>F31&gt;0</formula>
    </cfRule>
    <cfRule type="expression" dxfId="2635" priority="34">
      <formula>F31&lt;0</formula>
    </cfRule>
  </conditionalFormatting>
  <conditionalFormatting sqref="H31:H49">
    <cfRule type="expression" dxfId="2634" priority="31">
      <formula>H31&gt;0</formula>
    </cfRule>
    <cfRule type="expression" dxfId="2633" priority="32">
      <formula>H31&lt;0</formula>
    </cfRule>
  </conditionalFormatting>
  <conditionalFormatting sqref="Q10">
    <cfRule type="expression" dxfId="2632" priority="29">
      <formula>Q10&gt;0</formula>
    </cfRule>
    <cfRule type="expression" dxfId="2631" priority="30">
      <formula>Q10&lt;0</formula>
    </cfRule>
  </conditionalFormatting>
  <conditionalFormatting sqref="J25:J38">
    <cfRule type="expression" dxfId="2630" priority="27">
      <formula>J25&gt;0</formula>
    </cfRule>
    <cfRule type="expression" dxfId="2629" priority="28">
      <formula>J25&lt;0</formula>
    </cfRule>
  </conditionalFormatting>
  <conditionalFormatting sqref="K38">
    <cfRule type="expression" dxfId="2628" priority="25">
      <formula>K38&gt;0</formula>
    </cfRule>
    <cfRule type="expression" dxfId="2627" priority="26">
      <formula>K38&lt;0</formula>
    </cfRule>
  </conditionalFormatting>
  <conditionalFormatting sqref="L25:L38">
    <cfRule type="expression" dxfId="2626" priority="23">
      <formula>L25&gt;0</formula>
    </cfRule>
    <cfRule type="expression" dxfId="2625" priority="24">
      <formula>L25&lt;0</formula>
    </cfRule>
  </conditionalFormatting>
  <conditionalFormatting sqref="F95:F116">
    <cfRule type="expression" dxfId="2624" priority="21">
      <formula>F95&gt;0</formula>
    </cfRule>
    <cfRule type="expression" dxfId="2623" priority="22">
      <formula>F95&lt;0</formula>
    </cfRule>
  </conditionalFormatting>
  <conditionalFormatting sqref="H95:H116">
    <cfRule type="expression" dxfId="2622" priority="19">
      <formula>H95&gt;0</formula>
    </cfRule>
    <cfRule type="expression" dxfId="2621" priority="20">
      <formula>H95&lt;0</formula>
    </cfRule>
  </conditionalFormatting>
  <conditionalFormatting sqref="J95:J108">
    <cfRule type="expression" dxfId="2620" priority="17">
      <formula>J95&gt;0</formula>
    </cfRule>
    <cfRule type="expression" dxfId="2619" priority="18">
      <formula>J95&lt;0</formula>
    </cfRule>
  </conditionalFormatting>
  <conditionalFormatting sqref="K95:K108">
    <cfRule type="expression" dxfId="2618" priority="15">
      <formula>K95&gt;0</formula>
    </cfRule>
    <cfRule type="expression" dxfId="2617" priority="16">
      <formula>K95&lt;0</formula>
    </cfRule>
  </conditionalFormatting>
  <conditionalFormatting sqref="L95:L108">
    <cfRule type="expression" dxfId="2616" priority="13">
      <formula>L95&gt;0</formula>
    </cfRule>
    <cfRule type="expression" dxfId="2615" priority="14">
      <formula>L95&lt;0</formula>
    </cfRule>
  </conditionalFormatting>
  <conditionalFormatting sqref="F25:F30">
    <cfRule type="expression" dxfId="2614" priority="11">
      <formula>F25&gt;0</formula>
    </cfRule>
    <cfRule type="expression" dxfId="2613" priority="12">
      <formula>F25&lt;0</formula>
    </cfRule>
  </conditionalFormatting>
  <conditionalFormatting sqref="H25:H30">
    <cfRule type="expression" dxfId="2612" priority="9">
      <formula>H25&gt;0</formula>
    </cfRule>
    <cfRule type="expression" dxfId="2611" priority="10">
      <formula>H25&lt;0</formula>
    </cfRule>
  </conditionalFormatting>
  <conditionalFormatting sqref="F50">
    <cfRule type="expression" dxfId="2610" priority="7">
      <formula>F50&gt;0</formula>
    </cfRule>
    <cfRule type="expression" dxfId="2609" priority="8">
      <formula>F50&lt;0</formula>
    </cfRule>
  </conditionalFormatting>
  <conditionalFormatting sqref="H50">
    <cfRule type="expression" dxfId="2608" priority="5">
      <formula>H50&gt;0</formula>
    </cfRule>
    <cfRule type="expression" dxfId="2607" priority="6">
      <formula>H50&lt;0</formula>
    </cfRule>
  </conditionalFormatting>
  <conditionalFormatting sqref="H62:H63 F62:F63">
    <cfRule type="expression" dxfId="2606" priority="3">
      <formula>F62&gt;0</formula>
    </cfRule>
    <cfRule type="expression" dxfId="2605" priority="4">
      <formula>F62&lt;0</formula>
    </cfRule>
  </conditionalFormatting>
  <conditionalFormatting sqref="J60">
    <cfRule type="expression" dxfId="2604" priority="1">
      <formula>J60&gt;0</formula>
    </cfRule>
    <cfRule type="expression" dxfId="260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2" priority="35">
      <formula>F47&gt;0</formula>
    </cfRule>
    <cfRule type="expression" dxfId="2601" priority="36">
      <formula>F47&lt;0</formula>
    </cfRule>
  </conditionalFormatting>
  <conditionalFormatting sqref="Q7">
    <cfRule type="expression" dxfId="2600" priority="33">
      <formula>Q7&gt;0</formula>
    </cfRule>
    <cfRule type="expression" dxfId="2599" priority="34">
      <formula>Q7&lt;0</formula>
    </cfRule>
  </conditionalFormatting>
  <conditionalFormatting sqref="Q8">
    <cfRule type="expression" dxfId="2598" priority="31">
      <formula>Q8&gt;0</formula>
    </cfRule>
    <cfRule type="expression" dxfId="2597" priority="32">
      <formula>Q8&lt;0</formula>
    </cfRule>
  </conditionalFormatting>
  <conditionalFormatting sqref="F30:F46">
    <cfRule type="expression" dxfId="2596" priority="29">
      <formula>F30&gt;0</formula>
    </cfRule>
    <cfRule type="expression" dxfId="2595" priority="30">
      <formula>F30&lt;0</formula>
    </cfRule>
  </conditionalFormatting>
  <conditionalFormatting sqref="H30:H46">
    <cfRule type="expression" dxfId="2594" priority="27">
      <formula>H30&gt;0</formula>
    </cfRule>
    <cfRule type="expression" dxfId="2593" priority="28">
      <formula>H30&lt;0</formula>
    </cfRule>
  </conditionalFormatting>
  <conditionalFormatting sqref="Q10">
    <cfRule type="expression" dxfId="2592" priority="25">
      <formula>Q10&gt;0</formula>
    </cfRule>
    <cfRule type="expression" dxfId="2591" priority="26">
      <formula>Q10&lt;0</formula>
    </cfRule>
  </conditionalFormatting>
  <conditionalFormatting sqref="J25:J38">
    <cfRule type="expression" dxfId="2590" priority="23">
      <formula>J25&gt;0</formula>
    </cfRule>
    <cfRule type="expression" dxfId="2589" priority="24">
      <formula>J25&lt;0</formula>
    </cfRule>
  </conditionalFormatting>
  <conditionalFormatting sqref="K25:K38">
    <cfRule type="expression" dxfId="2588" priority="21">
      <formula>K25&gt;0</formula>
    </cfRule>
    <cfRule type="expression" dxfId="2587" priority="22">
      <formula>K25&lt;0</formula>
    </cfRule>
  </conditionalFormatting>
  <conditionalFormatting sqref="L25 L38">
    <cfRule type="expression" dxfId="2586" priority="19">
      <formula>L25&gt;0</formula>
    </cfRule>
    <cfRule type="expression" dxfId="2585" priority="20">
      <formula>L25&lt;0</formula>
    </cfRule>
  </conditionalFormatting>
  <conditionalFormatting sqref="F89:F110">
    <cfRule type="expression" dxfId="2584" priority="17">
      <formula>F89&gt;0</formula>
    </cfRule>
    <cfRule type="expression" dxfId="2583" priority="18">
      <formula>F89&lt;0</formula>
    </cfRule>
  </conditionalFormatting>
  <conditionalFormatting sqref="H89:H110">
    <cfRule type="expression" dxfId="2582" priority="15">
      <formula>H89&gt;0</formula>
    </cfRule>
    <cfRule type="expression" dxfId="2581" priority="16">
      <formula>H89&lt;0</formula>
    </cfRule>
  </conditionalFormatting>
  <conditionalFormatting sqref="J89:J102">
    <cfRule type="expression" dxfId="2580" priority="13">
      <formula>J89&gt;0</formula>
    </cfRule>
    <cfRule type="expression" dxfId="2579" priority="14">
      <formula>J89&lt;0</formula>
    </cfRule>
  </conditionalFormatting>
  <conditionalFormatting sqref="K89:K102">
    <cfRule type="expression" dxfId="2578" priority="11">
      <formula>K89&gt;0</formula>
    </cfRule>
    <cfRule type="expression" dxfId="2577" priority="12">
      <formula>K89&lt;0</formula>
    </cfRule>
  </conditionalFormatting>
  <conditionalFormatting sqref="L89:L102">
    <cfRule type="expression" dxfId="2576" priority="9">
      <formula>L89&gt;0</formula>
    </cfRule>
    <cfRule type="expression" dxfId="2575" priority="10">
      <formula>L89&lt;0</formula>
    </cfRule>
  </conditionalFormatting>
  <conditionalFormatting sqref="F25:F29">
    <cfRule type="expression" dxfId="2574" priority="7">
      <formula>F25&gt;0</formula>
    </cfRule>
    <cfRule type="expression" dxfId="2573" priority="8">
      <formula>F25&lt;0</formula>
    </cfRule>
  </conditionalFormatting>
  <conditionalFormatting sqref="H25:H29">
    <cfRule type="expression" dxfId="2572" priority="5">
      <formula>H25&gt;0</formula>
    </cfRule>
    <cfRule type="expression" dxfId="257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0" priority="35">
      <formula>F47&gt;0</formula>
    </cfRule>
    <cfRule type="expression" dxfId="2569" priority="36">
      <formula>F47&lt;0</formula>
    </cfRule>
  </conditionalFormatting>
  <conditionalFormatting sqref="Q7">
    <cfRule type="expression" dxfId="2568" priority="33">
      <formula>Q7&gt;0</formula>
    </cfRule>
    <cfRule type="expression" dxfId="2567" priority="34">
      <formula>Q7&lt;0</formula>
    </cfRule>
  </conditionalFormatting>
  <conditionalFormatting sqref="Q8">
    <cfRule type="expression" dxfId="2566" priority="31">
      <formula>Q8&gt;0</formula>
    </cfRule>
    <cfRule type="expression" dxfId="2565" priority="32">
      <formula>Q8&lt;0</formula>
    </cfRule>
  </conditionalFormatting>
  <conditionalFormatting sqref="F30:F46">
    <cfRule type="expression" dxfId="2564" priority="29">
      <formula>F30&gt;0</formula>
    </cfRule>
    <cfRule type="expression" dxfId="2563" priority="30">
      <formula>F30&lt;0</formula>
    </cfRule>
  </conditionalFormatting>
  <conditionalFormatting sqref="H30:H46">
    <cfRule type="expression" dxfId="2562" priority="27">
      <formula>H30&gt;0</formula>
    </cfRule>
    <cfRule type="expression" dxfId="2561" priority="28">
      <formula>H30&lt;0</formula>
    </cfRule>
  </conditionalFormatting>
  <conditionalFormatting sqref="Q10">
    <cfRule type="expression" dxfId="2560" priority="25">
      <formula>Q10&gt;0</formula>
    </cfRule>
    <cfRule type="expression" dxfId="2559" priority="26">
      <formula>Q10&lt;0</formula>
    </cfRule>
  </conditionalFormatting>
  <conditionalFormatting sqref="J25:J38">
    <cfRule type="expression" dxfId="2558" priority="23">
      <formula>J25&gt;0</formula>
    </cfRule>
    <cfRule type="expression" dxfId="2557" priority="24">
      <formula>J25&lt;0</formula>
    </cfRule>
  </conditionalFormatting>
  <conditionalFormatting sqref="K25:K38">
    <cfRule type="expression" dxfId="2556" priority="21">
      <formula>K25&gt;0</formula>
    </cfRule>
    <cfRule type="expression" dxfId="2555" priority="22">
      <formula>K25&lt;0</formula>
    </cfRule>
  </conditionalFormatting>
  <conditionalFormatting sqref="L25 L38">
    <cfRule type="expression" dxfId="2554" priority="19">
      <formula>L25&gt;0</formula>
    </cfRule>
    <cfRule type="expression" dxfId="2553" priority="20">
      <formula>L25&lt;0</formula>
    </cfRule>
  </conditionalFormatting>
  <conditionalFormatting sqref="F89:F110">
    <cfRule type="expression" dxfId="2552" priority="17">
      <formula>F89&gt;0</formula>
    </cfRule>
    <cfRule type="expression" dxfId="2551" priority="18">
      <formula>F89&lt;0</formula>
    </cfRule>
  </conditionalFormatting>
  <conditionalFormatting sqref="H89:H110">
    <cfRule type="expression" dxfId="2550" priority="15">
      <formula>H89&gt;0</formula>
    </cfRule>
    <cfRule type="expression" dxfId="2549" priority="16">
      <formula>H89&lt;0</formula>
    </cfRule>
  </conditionalFormatting>
  <conditionalFormatting sqref="J89:J102">
    <cfRule type="expression" dxfId="2548" priority="13">
      <formula>J89&gt;0</formula>
    </cfRule>
    <cfRule type="expression" dxfId="2547" priority="14">
      <formula>J89&lt;0</formula>
    </cfRule>
  </conditionalFormatting>
  <conditionalFormatting sqref="K89:K102">
    <cfRule type="expression" dxfId="2546" priority="11">
      <formula>K89&gt;0</formula>
    </cfRule>
    <cfRule type="expression" dxfId="2545" priority="12">
      <formula>K89&lt;0</formula>
    </cfRule>
  </conditionalFormatting>
  <conditionalFormatting sqref="L89:L102">
    <cfRule type="expression" dxfId="2544" priority="9">
      <formula>L89&gt;0</formula>
    </cfRule>
    <cfRule type="expression" dxfId="2543" priority="10">
      <formula>L89&lt;0</formula>
    </cfRule>
  </conditionalFormatting>
  <conditionalFormatting sqref="F29 F25:F27">
    <cfRule type="expression" dxfId="2542" priority="7">
      <formula>F25&gt;0</formula>
    </cfRule>
    <cfRule type="expression" dxfId="2541" priority="8">
      <formula>F25&lt;0</formula>
    </cfRule>
  </conditionalFormatting>
  <conditionalFormatting sqref="H25:H29">
    <cfRule type="expression" dxfId="2540" priority="5">
      <formula>H25&gt;0</formula>
    </cfRule>
    <cfRule type="expression" dxfId="2539" priority="6">
      <formula>H25&lt;0</formula>
    </cfRule>
  </conditionalFormatting>
  <conditionalFormatting sqref="F28">
    <cfRule type="expression" dxfId="2538" priority="3">
      <formula>F28&gt;0</formula>
    </cfRule>
    <cfRule type="expression" dxfId="253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6" priority="35">
      <formula>F47&gt;0</formula>
    </cfRule>
    <cfRule type="expression" dxfId="2535" priority="36">
      <formula>F47&lt;0</formula>
    </cfRule>
  </conditionalFormatting>
  <conditionalFormatting sqref="Q7">
    <cfRule type="expression" dxfId="2534" priority="33">
      <formula>Q7&gt;0</formula>
    </cfRule>
    <cfRule type="expression" dxfId="2533" priority="34">
      <formula>Q7&lt;0</formula>
    </cfRule>
  </conditionalFormatting>
  <conditionalFormatting sqref="Q8">
    <cfRule type="expression" dxfId="2532" priority="31">
      <formula>Q8&gt;0</formula>
    </cfRule>
    <cfRule type="expression" dxfId="2531" priority="32">
      <formula>Q8&lt;0</formula>
    </cfRule>
  </conditionalFormatting>
  <conditionalFormatting sqref="F30:F46">
    <cfRule type="expression" dxfId="2530" priority="29">
      <formula>F30&gt;0</formula>
    </cfRule>
    <cfRule type="expression" dxfId="2529" priority="30">
      <formula>F30&lt;0</formula>
    </cfRule>
  </conditionalFormatting>
  <conditionalFormatting sqref="H30:H46">
    <cfRule type="expression" dxfId="2528" priority="27">
      <formula>H30&gt;0</formula>
    </cfRule>
    <cfRule type="expression" dxfId="2527" priority="28">
      <formula>H30&lt;0</formula>
    </cfRule>
  </conditionalFormatting>
  <conditionalFormatting sqref="Q10">
    <cfRule type="expression" dxfId="2526" priority="25">
      <formula>Q10&gt;0</formula>
    </cfRule>
    <cfRule type="expression" dxfId="2525" priority="26">
      <formula>Q10&lt;0</formula>
    </cfRule>
  </conditionalFormatting>
  <conditionalFormatting sqref="J25:J38">
    <cfRule type="expression" dxfId="2524" priority="23">
      <formula>J25&gt;0</formula>
    </cfRule>
    <cfRule type="expression" dxfId="2523" priority="24">
      <formula>J25&lt;0</formula>
    </cfRule>
  </conditionalFormatting>
  <conditionalFormatting sqref="K25:K38">
    <cfRule type="expression" dxfId="2522" priority="21">
      <formula>K25&gt;0</formula>
    </cfRule>
    <cfRule type="expression" dxfId="2521" priority="22">
      <formula>K25&lt;0</formula>
    </cfRule>
  </conditionalFormatting>
  <conditionalFormatting sqref="L25 L38">
    <cfRule type="expression" dxfId="2520" priority="19">
      <formula>L25&gt;0</formula>
    </cfRule>
    <cfRule type="expression" dxfId="2519" priority="20">
      <formula>L25&lt;0</formula>
    </cfRule>
  </conditionalFormatting>
  <conditionalFormatting sqref="F89:F110">
    <cfRule type="expression" dxfId="2518" priority="17">
      <formula>F89&gt;0</formula>
    </cfRule>
    <cfRule type="expression" dxfId="2517" priority="18">
      <formula>F89&lt;0</formula>
    </cfRule>
  </conditionalFormatting>
  <conditionalFormatting sqref="H89:H110">
    <cfRule type="expression" dxfId="2516" priority="15">
      <formula>H89&gt;0</formula>
    </cfRule>
    <cfRule type="expression" dxfId="2515" priority="16">
      <formula>H89&lt;0</formula>
    </cfRule>
  </conditionalFormatting>
  <conditionalFormatting sqref="J89:J102">
    <cfRule type="expression" dxfId="2514" priority="13">
      <formula>J89&gt;0</formula>
    </cfRule>
    <cfRule type="expression" dxfId="2513" priority="14">
      <formula>J89&lt;0</formula>
    </cfRule>
  </conditionalFormatting>
  <conditionalFormatting sqref="K89:K102">
    <cfRule type="expression" dxfId="2512" priority="11">
      <formula>K89&gt;0</formula>
    </cfRule>
    <cfRule type="expression" dxfId="2511" priority="12">
      <formula>K89&lt;0</formula>
    </cfRule>
  </conditionalFormatting>
  <conditionalFormatting sqref="L89:L102">
    <cfRule type="expression" dxfId="2510" priority="9">
      <formula>L89&gt;0</formula>
    </cfRule>
    <cfRule type="expression" dxfId="2509" priority="10">
      <formula>L89&lt;0</formula>
    </cfRule>
  </conditionalFormatting>
  <conditionalFormatting sqref="F29 F25:F26">
    <cfRule type="expression" dxfId="2508" priority="7">
      <formula>F25&gt;0</formula>
    </cfRule>
    <cfRule type="expression" dxfId="2507" priority="8">
      <formula>F25&lt;0</formula>
    </cfRule>
  </conditionalFormatting>
  <conditionalFormatting sqref="H29 H25:H27">
    <cfRule type="expression" dxfId="2506" priority="5">
      <formula>H25&gt;0</formula>
    </cfRule>
    <cfRule type="expression" dxfId="2505" priority="6">
      <formula>H25&lt;0</formula>
    </cfRule>
  </conditionalFormatting>
  <conditionalFormatting sqref="F27:F28">
    <cfRule type="expression" dxfId="2504" priority="3">
      <formula>F27&gt;0</formula>
    </cfRule>
    <cfRule type="expression" dxfId="2503" priority="4">
      <formula>F27&lt;0</formula>
    </cfRule>
  </conditionalFormatting>
  <conditionalFormatting sqref="H28">
    <cfRule type="expression" dxfId="2502" priority="1">
      <formula>H28&gt;0</formula>
    </cfRule>
    <cfRule type="expression" dxfId="250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0" priority="35">
      <formula>F47&gt;0</formula>
    </cfRule>
    <cfRule type="expression" dxfId="2499" priority="36">
      <formula>F47&lt;0</formula>
    </cfRule>
  </conditionalFormatting>
  <conditionalFormatting sqref="Q7">
    <cfRule type="expression" dxfId="2498" priority="33">
      <formula>Q7&gt;0</formula>
    </cfRule>
    <cfRule type="expression" dxfId="2497" priority="34">
      <formula>Q7&lt;0</formula>
    </cfRule>
  </conditionalFormatting>
  <conditionalFormatting sqref="Q8">
    <cfRule type="expression" dxfId="2496" priority="31">
      <formula>Q8&gt;0</formula>
    </cfRule>
    <cfRule type="expression" dxfId="2495" priority="32">
      <formula>Q8&lt;0</formula>
    </cfRule>
  </conditionalFormatting>
  <conditionalFormatting sqref="F30:F46">
    <cfRule type="expression" dxfId="2494" priority="29">
      <formula>F30&gt;0</formula>
    </cfRule>
    <cfRule type="expression" dxfId="2493" priority="30">
      <formula>F30&lt;0</formula>
    </cfRule>
  </conditionalFormatting>
  <conditionalFormatting sqref="H30:H46">
    <cfRule type="expression" dxfId="2492" priority="27">
      <formula>H30&gt;0</formula>
    </cfRule>
    <cfRule type="expression" dxfId="2491" priority="28">
      <formula>H30&lt;0</formula>
    </cfRule>
  </conditionalFormatting>
  <conditionalFormatting sqref="Q10">
    <cfRule type="expression" dxfId="2490" priority="25">
      <formula>Q10&gt;0</formula>
    </cfRule>
    <cfRule type="expression" dxfId="2489" priority="26">
      <formula>Q10&lt;0</formula>
    </cfRule>
  </conditionalFormatting>
  <conditionalFormatting sqref="J25:J38">
    <cfRule type="expression" dxfId="2488" priority="23">
      <formula>J25&gt;0</formula>
    </cfRule>
    <cfRule type="expression" dxfId="2487" priority="24">
      <formula>J25&lt;0</formula>
    </cfRule>
  </conditionalFormatting>
  <conditionalFormatting sqref="K25:K38">
    <cfRule type="expression" dxfId="2486" priority="21">
      <formula>K25&gt;0</formula>
    </cfRule>
    <cfRule type="expression" dxfId="2485" priority="22">
      <formula>K25&lt;0</formula>
    </cfRule>
  </conditionalFormatting>
  <conditionalFormatting sqref="L25 L38">
    <cfRule type="expression" dxfId="2484" priority="19">
      <formula>L25&gt;0</formula>
    </cfRule>
    <cfRule type="expression" dxfId="2483" priority="20">
      <formula>L25&lt;0</formula>
    </cfRule>
  </conditionalFormatting>
  <conditionalFormatting sqref="F89:F110">
    <cfRule type="expression" dxfId="2482" priority="17">
      <formula>F89&gt;0</formula>
    </cfRule>
    <cfRule type="expression" dxfId="2481" priority="18">
      <formula>F89&lt;0</formula>
    </cfRule>
  </conditionalFormatting>
  <conditionalFormatting sqref="H89:H110">
    <cfRule type="expression" dxfId="2480" priority="15">
      <formula>H89&gt;0</formula>
    </cfRule>
    <cfRule type="expression" dxfId="2479" priority="16">
      <formula>H89&lt;0</formula>
    </cfRule>
  </conditionalFormatting>
  <conditionalFormatting sqref="J89:J102">
    <cfRule type="expression" dxfId="2478" priority="13">
      <formula>J89&gt;0</formula>
    </cfRule>
    <cfRule type="expression" dxfId="2477" priority="14">
      <formula>J89&lt;0</formula>
    </cfRule>
  </conditionalFormatting>
  <conditionalFormatting sqref="K89:K102">
    <cfRule type="expression" dxfId="2476" priority="11">
      <formula>K89&gt;0</formula>
    </cfRule>
    <cfRule type="expression" dxfId="2475" priority="12">
      <formula>K89&lt;0</formula>
    </cfRule>
  </conditionalFormatting>
  <conditionalFormatting sqref="L89:L102">
    <cfRule type="expression" dxfId="2474" priority="9">
      <formula>L89&gt;0</formula>
    </cfRule>
    <cfRule type="expression" dxfId="2473" priority="10">
      <formula>L89&lt;0</formula>
    </cfRule>
  </conditionalFormatting>
  <conditionalFormatting sqref="F29 F25:F26">
    <cfRule type="expression" dxfId="2472" priority="7">
      <formula>F25&gt;0</formula>
    </cfRule>
    <cfRule type="expression" dxfId="2471" priority="8">
      <formula>F25&lt;0</formula>
    </cfRule>
  </conditionalFormatting>
  <conditionalFormatting sqref="H29 H25:H27">
    <cfRule type="expression" dxfId="2470" priority="5">
      <formula>H25&gt;0</formula>
    </cfRule>
    <cfRule type="expression" dxfId="2469" priority="6">
      <formula>H25&lt;0</formula>
    </cfRule>
  </conditionalFormatting>
  <conditionalFormatting sqref="F27:F28">
    <cfRule type="expression" dxfId="2468" priority="3">
      <formula>F27&gt;0</formula>
    </cfRule>
    <cfRule type="expression" dxfId="2467" priority="4">
      <formula>F27&lt;0</formula>
    </cfRule>
  </conditionalFormatting>
  <conditionalFormatting sqref="H28">
    <cfRule type="expression" dxfId="2466" priority="1">
      <formula>H28&gt;0</formula>
    </cfRule>
    <cfRule type="expression" dxfId="2465"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4" priority="43">
      <formula>F54&gt;0</formula>
    </cfRule>
    <cfRule type="expression" dxfId="2463" priority="44">
      <formula>F54&lt;0</formula>
    </cfRule>
  </conditionalFormatting>
  <conditionalFormatting sqref="Q7">
    <cfRule type="expression" dxfId="2462" priority="41">
      <formula>Q7&gt;0</formula>
    </cfRule>
    <cfRule type="expression" dxfId="2461" priority="42">
      <formula>Q7&lt;0</formula>
    </cfRule>
  </conditionalFormatting>
  <conditionalFormatting sqref="Q8">
    <cfRule type="expression" dxfId="2460" priority="39">
      <formula>Q8&gt;0</formula>
    </cfRule>
    <cfRule type="expression" dxfId="2459" priority="40">
      <formula>Q8&lt;0</formula>
    </cfRule>
  </conditionalFormatting>
  <conditionalFormatting sqref="F33:F36 F38:F53">
    <cfRule type="expression" dxfId="2458" priority="37">
      <formula>F33&gt;0</formula>
    </cfRule>
    <cfRule type="expression" dxfId="2457" priority="38">
      <formula>F33&lt;0</formula>
    </cfRule>
  </conditionalFormatting>
  <conditionalFormatting sqref="H33:H36 H38:H53">
    <cfRule type="expression" dxfId="2456" priority="35">
      <formula>H33&gt;0</formula>
    </cfRule>
    <cfRule type="expression" dxfId="2455" priority="36">
      <formula>H33&lt;0</formula>
    </cfRule>
  </conditionalFormatting>
  <conditionalFormatting sqref="Q10">
    <cfRule type="expression" dxfId="2454" priority="33">
      <formula>Q10&gt;0</formula>
    </cfRule>
    <cfRule type="expression" dxfId="2453" priority="34">
      <formula>Q10&lt;0</formula>
    </cfRule>
  </conditionalFormatting>
  <conditionalFormatting sqref="J25:J37">
    <cfRule type="expression" dxfId="2452" priority="31">
      <formula>J25&gt;0</formula>
    </cfRule>
    <cfRule type="expression" dxfId="2451" priority="32">
      <formula>J25&lt;0</formula>
    </cfRule>
  </conditionalFormatting>
  <conditionalFormatting sqref="K25:K38">
    <cfRule type="expression" dxfId="2450" priority="29">
      <formula>K25&gt;0</formula>
    </cfRule>
    <cfRule type="expression" dxfId="2449" priority="30">
      <formula>K25&lt;0</formula>
    </cfRule>
  </conditionalFormatting>
  <conditionalFormatting sqref="L25">
    <cfRule type="expression" dxfId="2448" priority="27">
      <formula>L25&gt;0</formula>
    </cfRule>
    <cfRule type="expression" dxfId="2447" priority="28">
      <formula>L25&lt;0</formula>
    </cfRule>
  </conditionalFormatting>
  <conditionalFormatting sqref="F89:F110">
    <cfRule type="expression" dxfId="2446" priority="25">
      <formula>F89&gt;0</formula>
    </cfRule>
    <cfRule type="expression" dxfId="2445" priority="26">
      <formula>F89&lt;0</formula>
    </cfRule>
  </conditionalFormatting>
  <conditionalFormatting sqref="H89:H110">
    <cfRule type="expression" dxfId="2444" priority="23">
      <formula>H89&gt;0</formula>
    </cfRule>
    <cfRule type="expression" dxfId="2443" priority="24">
      <formula>H89&lt;0</formula>
    </cfRule>
  </conditionalFormatting>
  <conditionalFormatting sqref="J89:J102">
    <cfRule type="expression" dxfId="2442" priority="21">
      <formula>J89&gt;0</formula>
    </cfRule>
    <cfRule type="expression" dxfId="2441" priority="22">
      <formula>J89&lt;0</formula>
    </cfRule>
  </conditionalFormatting>
  <conditionalFormatting sqref="K89:K102">
    <cfRule type="expression" dxfId="2440" priority="19">
      <formula>K89&gt;0</formula>
    </cfRule>
    <cfRule type="expression" dxfId="2439" priority="20">
      <formula>K89&lt;0</formula>
    </cfRule>
  </conditionalFormatting>
  <conditionalFormatting sqref="L89:L102">
    <cfRule type="expression" dxfId="2438" priority="17">
      <formula>L89&gt;0</formula>
    </cfRule>
    <cfRule type="expression" dxfId="2437" priority="18">
      <formula>L89&lt;0</formula>
    </cfRule>
  </conditionalFormatting>
  <conditionalFormatting sqref="F29:F32">
    <cfRule type="expression" dxfId="2436" priority="15">
      <formula>F29&gt;0</formula>
    </cfRule>
    <cfRule type="expression" dxfId="2435" priority="16">
      <formula>F29&lt;0</formula>
    </cfRule>
  </conditionalFormatting>
  <conditionalFormatting sqref="H29:H32">
    <cfRule type="expression" dxfId="2434" priority="13">
      <formula>H29&gt;0</formula>
    </cfRule>
    <cfRule type="expression" dxfId="2433" priority="14">
      <formula>H29&lt;0</formula>
    </cfRule>
  </conditionalFormatting>
  <conditionalFormatting sqref="F25:F28">
    <cfRule type="expression" dxfId="2432" priority="11">
      <formula>F25&gt;0</formula>
    </cfRule>
    <cfRule type="expression" dxfId="2431" priority="12">
      <formula>F25&lt;0</formula>
    </cfRule>
  </conditionalFormatting>
  <conditionalFormatting sqref="H25:H28">
    <cfRule type="expression" dxfId="2430" priority="9">
      <formula>H25&gt;0</formula>
    </cfRule>
    <cfRule type="expression" dxfId="2429" priority="10">
      <formula>H25&lt;0</formula>
    </cfRule>
  </conditionalFormatting>
  <conditionalFormatting sqref="F37">
    <cfRule type="expression" dxfId="2428" priority="7">
      <formula>F37&gt;0</formula>
    </cfRule>
    <cfRule type="expression" dxfId="2427" priority="8">
      <formula>F37&lt;0</formula>
    </cfRule>
  </conditionalFormatting>
  <conditionalFormatting sqref="H37">
    <cfRule type="expression" dxfId="2426" priority="5">
      <formula>H37&gt;0</formula>
    </cfRule>
    <cfRule type="expression" dxfId="2425" priority="6">
      <formula>H37&lt;0</formula>
    </cfRule>
  </conditionalFormatting>
  <conditionalFormatting sqref="J49">
    <cfRule type="expression" dxfId="2424" priority="3">
      <formula>J49&gt;0</formula>
    </cfRule>
    <cfRule type="expression" dxfId="2423" priority="4">
      <formula>J49&lt;0</formula>
    </cfRule>
  </conditionalFormatting>
  <conditionalFormatting sqref="J38:J48">
    <cfRule type="expression" dxfId="2422" priority="1">
      <formula>J38&gt;0</formula>
    </cfRule>
    <cfRule type="expression" dxfId="2421"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0" priority="35">
      <formula>F47&gt;0</formula>
    </cfRule>
    <cfRule type="expression" dxfId="2419" priority="36">
      <formula>F47&lt;0</formula>
    </cfRule>
  </conditionalFormatting>
  <conditionalFormatting sqref="Q7">
    <cfRule type="expression" dxfId="2418" priority="33">
      <formula>Q7&gt;0</formula>
    </cfRule>
    <cfRule type="expression" dxfId="2417" priority="34">
      <formula>Q7&lt;0</formula>
    </cfRule>
  </conditionalFormatting>
  <conditionalFormatting sqref="Q8">
    <cfRule type="expression" dxfId="2416" priority="31">
      <formula>Q8&gt;0</formula>
    </cfRule>
    <cfRule type="expression" dxfId="2415" priority="32">
      <formula>Q8&lt;0</formula>
    </cfRule>
  </conditionalFormatting>
  <conditionalFormatting sqref="F30:F46">
    <cfRule type="expression" dxfId="2414" priority="29">
      <formula>F30&gt;0</formula>
    </cfRule>
    <cfRule type="expression" dxfId="2413" priority="30">
      <formula>F30&lt;0</formula>
    </cfRule>
  </conditionalFormatting>
  <conditionalFormatting sqref="H30:H46">
    <cfRule type="expression" dxfId="2412" priority="27">
      <formula>H30&gt;0</formula>
    </cfRule>
    <cfRule type="expression" dxfId="2411" priority="28">
      <formula>H30&lt;0</formula>
    </cfRule>
  </conditionalFormatting>
  <conditionalFormatting sqref="Q10">
    <cfRule type="expression" dxfId="2410" priority="25">
      <formula>Q10&gt;0</formula>
    </cfRule>
    <cfRule type="expression" dxfId="2409" priority="26">
      <formula>Q10&lt;0</formula>
    </cfRule>
  </conditionalFormatting>
  <conditionalFormatting sqref="J25:J38">
    <cfRule type="expression" dxfId="2408" priority="23">
      <formula>J25&gt;0</formula>
    </cfRule>
    <cfRule type="expression" dxfId="2407" priority="24">
      <formula>J25&lt;0</formula>
    </cfRule>
  </conditionalFormatting>
  <conditionalFormatting sqref="K25:K38">
    <cfRule type="expression" dxfId="2406" priority="21">
      <formula>K25&gt;0</formula>
    </cfRule>
    <cfRule type="expression" dxfId="2405" priority="22">
      <formula>K25&lt;0</formula>
    </cfRule>
  </conditionalFormatting>
  <conditionalFormatting sqref="L25 L38">
    <cfRule type="expression" dxfId="2404" priority="19">
      <formula>L25&gt;0</formula>
    </cfRule>
    <cfRule type="expression" dxfId="2403" priority="20">
      <formula>L25&lt;0</formula>
    </cfRule>
  </conditionalFormatting>
  <conditionalFormatting sqref="F89:F110">
    <cfRule type="expression" dxfId="2402" priority="17">
      <formula>F89&gt;0</formula>
    </cfRule>
    <cfRule type="expression" dxfId="2401" priority="18">
      <formula>F89&lt;0</formula>
    </cfRule>
  </conditionalFormatting>
  <conditionalFormatting sqref="H89:H110">
    <cfRule type="expression" dxfId="2400" priority="15">
      <formula>H89&gt;0</formula>
    </cfRule>
    <cfRule type="expression" dxfId="2399" priority="16">
      <formula>H89&lt;0</formula>
    </cfRule>
  </conditionalFormatting>
  <conditionalFormatting sqref="J89:J102">
    <cfRule type="expression" dxfId="2398" priority="13">
      <formula>J89&gt;0</formula>
    </cfRule>
    <cfRule type="expression" dxfId="2397" priority="14">
      <formula>J89&lt;0</formula>
    </cfRule>
  </conditionalFormatting>
  <conditionalFormatting sqref="K89:K102">
    <cfRule type="expression" dxfId="2396" priority="11">
      <formula>K89&gt;0</formula>
    </cfRule>
    <cfRule type="expression" dxfId="2395" priority="12">
      <formula>K89&lt;0</formula>
    </cfRule>
  </conditionalFormatting>
  <conditionalFormatting sqref="L89:L102">
    <cfRule type="expression" dxfId="2394" priority="9">
      <formula>L89&gt;0</formula>
    </cfRule>
    <cfRule type="expression" dxfId="2393" priority="10">
      <formula>L89&lt;0</formula>
    </cfRule>
  </conditionalFormatting>
  <conditionalFormatting sqref="F25:F29">
    <cfRule type="expression" dxfId="2392" priority="7">
      <formula>F25&gt;0</formula>
    </cfRule>
    <cfRule type="expression" dxfId="2391" priority="8">
      <formula>F25&lt;0</formula>
    </cfRule>
  </conditionalFormatting>
  <conditionalFormatting sqref="H25:H29">
    <cfRule type="expression" dxfId="2390" priority="5">
      <formula>H25&gt;0</formula>
    </cfRule>
    <cfRule type="expression" dxfId="2389"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88" priority="47">
      <formula>F54&gt;0</formula>
    </cfRule>
    <cfRule type="expression" dxfId="2387" priority="48">
      <formula>F54&lt;0</formula>
    </cfRule>
  </conditionalFormatting>
  <conditionalFormatting sqref="Q7">
    <cfRule type="expression" dxfId="2386" priority="45">
      <formula>Q7&gt;0</formula>
    </cfRule>
    <cfRule type="expression" dxfId="2385" priority="46">
      <formula>Q7&lt;0</formula>
    </cfRule>
  </conditionalFormatting>
  <conditionalFormatting sqref="Q8">
    <cfRule type="expression" dxfId="2384" priority="43">
      <formula>Q8&gt;0</formula>
    </cfRule>
    <cfRule type="expression" dxfId="2383" priority="44">
      <formula>Q8&lt;0</formula>
    </cfRule>
  </conditionalFormatting>
  <conditionalFormatting sqref="F33:F36 F38:F53">
    <cfRule type="expression" dxfId="2382" priority="41">
      <formula>F33&gt;0</formula>
    </cfRule>
    <cfRule type="expression" dxfId="2381" priority="42">
      <formula>F33&lt;0</formula>
    </cfRule>
  </conditionalFormatting>
  <conditionalFormatting sqref="H33:H36 H38:H53">
    <cfRule type="expression" dxfId="2380" priority="39">
      <formula>H33&gt;0</formula>
    </cfRule>
    <cfRule type="expression" dxfId="2379" priority="40">
      <formula>H33&lt;0</formula>
    </cfRule>
  </conditionalFormatting>
  <conditionalFormatting sqref="Q10">
    <cfRule type="expression" dxfId="2378" priority="37">
      <formula>Q10&gt;0</formula>
    </cfRule>
    <cfRule type="expression" dxfId="2377" priority="38">
      <formula>Q10&lt;0</formula>
    </cfRule>
  </conditionalFormatting>
  <conditionalFormatting sqref="J25:J37">
    <cfRule type="expression" dxfId="2376" priority="35">
      <formula>J25&gt;0</formula>
    </cfRule>
    <cfRule type="expression" dxfId="2375" priority="36">
      <formula>J25&lt;0</formula>
    </cfRule>
  </conditionalFormatting>
  <conditionalFormatting sqref="K25:K38">
    <cfRule type="expression" dxfId="2374" priority="33">
      <formula>K25&gt;0</formula>
    </cfRule>
    <cfRule type="expression" dxfId="2373" priority="34">
      <formula>K25&lt;0</formula>
    </cfRule>
  </conditionalFormatting>
  <conditionalFormatting sqref="L25">
    <cfRule type="expression" dxfId="2372" priority="31">
      <formula>L25&gt;0</formula>
    </cfRule>
    <cfRule type="expression" dxfId="2371" priority="32">
      <formula>L25&lt;0</formula>
    </cfRule>
  </conditionalFormatting>
  <conditionalFormatting sqref="F89:F110">
    <cfRule type="expression" dxfId="2370" priority="29">
      <formula>F89&gt;0</formula>
    </cfRule>
    <cfRule type="expression" dxfId="2369" priority="30">
      <formula>F89&lt;0</formula>
    </cfRule>
  </conditionalFormatting>
  <conditionalFormatting sqref="H89:H110">
    <cfRule type="expression" dxfId="2368" priority="27">
      <formula>H89&gt;0</formula>
    </cfRule>
    <cfRule type="expression" dxfId="2367" priority="28">
      <formula>H89&lt;0</formula>
    </cfRule>
  </conditionalFormatting>
  <conditionalFormatting sqref="J89:J102">
    <cfRule type="expression" dxfId="2366" priority="25">
      <formula>J89&gt;0</formula>
    </cfRule>
    <cfRule type="expression" dxfId="2365" priority="26">
      <formula>J89&lt;0</formula>
    </cfRule>
  </conditionalFormatting>
  <conditionalFormatting sqref="K89:K102">
    <cfRule type="expression" dxfId="2364" priority="23">
      <formula>K89&gt;0</formula>
    </cfRule>
    <cfRule type="expression" dxfId="2363" priority="24">
      <formula>K89&lt;0</formula>
    </cfRule>
  </conditionalFormatting>
  <conditionalFormatting sqref="L89:L102">
    <cfRule type="expression" dxfId="2362" priority="21">
      <formula>L89&gt;0</formula>
    </cfRule>
    <cfRule type="expression" dxfId="2361" priority="22">
      <formula>L89&lt;0</formula>
    </cfRule>
  </conditionalFormatting>
  <conditionalFormatting sqref="F30:F32">
    <cfRule type="expression" dxfId="2360" priority="19">
      <formula>F30&gt;0</formula>
    </cfRule>
    <cfRule type="expression" dxfId="2359" priority="20">
      <formula>F30&lt;0</formula>
    </cfRule>
  </conditionalFormatting>
  <conditionalFormatting sqref="H30:H32">
    <cfRule type="expression" dxfId="2358" priority="17">
      <formula>H30&gt;0</formula>
    </cfRule>
    <cfRule type="expression" dxfId="2357" priority="18">
      <formula>H30&lt;0</formula>
    </cfRule>
  </conditionalFormatting>
  <conditionalFormatting sqref="F25:F27">
    <cfRule type="expression" dxfId="2356" priority="15">
      <formula>F25&gt;0</formula>
    </cfRule>
    <cfRule type="expression" dxfId="2355" priority="16">
      <formula>F25&lt;0</formula>
    </cfRule>
  </conditionalFormatting>
  <conditionalFormatting sqref="H25:H27">
    <cfRule type="expression" dxfId="2354" priority="13">
      <formula>H25&gt;0</formula>
    </cfRule>
    <cfRule type="expression" dxfId="2353" priority="14">
      <formula>H25&lt;0</formula>
    </cfRule>
  </conditionalFormatting>
  <conditionalFormatting sqref="F37">
    <cfRule type="expression" dxfId="2352" priority="11">
      <formula>F37&gt;0</formula>
    </cfRule>
    <cfRule type="expression" dxfId="2351" priority="12">
      <formula>F37&lt;0</formula>
    </cfRule>
  </conditionalFormatting>
  <conditionalFormatting sqref="H37">
    <cfRule type="expression" dxfId="2350" priority="9">
      <formula>H37&gt;0</formula>
    </cfRule>
    <cfRule type="expression" dxfId="2349" priority="10">
      <formula>H37&lt;0</formula>
    </cfRule>
  </conditionalFormatting>
  <conditionalFormatting sqref="J49">
    <cfRule type="expression" dxfId="2348" priority="7">
      <formula>J49&gt;0</formula>
    </cfRule>
    <cfRule type="expression" dxfId="2347" priority="8">
      <formula>J49&lt;0</formula>
    </cfRule>
  </conditionalFormatting>
  <conditionalFormatting sqref="J38:J48">
    <cfRule type="expression" dxfId="2346" priority="5">
      <formula>J38&gt;0</formula>
    </cfRule>
    <cfRule type="expression" dxfId="2345" priority="6">
      <formula>J38&lt;0</formula>
    </cfRule>
  </conditionalFormatting>
  <conditionalFormatting sqref="F28:F29">
    <cfRule type="expression" dxfId="2344" priority="3">
      <formula>F28&gt;0</formula>
    </cfRule>
    <cfRule type="expression" dxfId="2343" priority="4">
      <formula>F28&lt;0</formula>
    </cfRule>
  </conditionalFormatting>
  <conditionalFormatting sqref="H28:H29">
    <cfRule type="expression" dxfId="2342" priority="1">
      <formula>H28&gt;0</formula>
    </cfRule>
    <cfRule type="expression" dxfId="234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0" priority="35">
      <formula>F47&gt;0</formula>
    </cfRule>
    <cfRule type="expression" dxfId="2339" priority="36">
      <formula>F47&lt;0</formula>
    </cfRule>
  </conditionalFormatting>
  <conditionalFormatting sqref="Q7">
    <cfRule type="expression" dxfId="2338" priority="33">
      <formula>Q7&gt;0</formula>
    </cfRule>
    <cfRule type="expression" dxfId="2337" priority="34">
      <formula>Q7&lt;0</formula>
    </cfRule>
  </conditionalFormatting>
  <conditionalFormatting sqref="Q8">
    <cfRule type="expression" dxfId="2336" priority="31">
      <formula>Q8&gt;0</formula>
    </cfRule>
    <cfRule type="expression" dxfId="2335" priority="32">
      <formula>Q8&lt;0</formula>
    </cfRule>
  </conditionalFormatting>
  <conditionalFormatting sqref="F30:F46">
    <cfRule type="expression" dxfId="2334" priority="29">
      <formula>F30&gt;0</formula>
    </cfRule>
    <cfRule type="expression" dxfId="2333" priority="30">
      <formula>F30&lt;0</formula>
    </cfRule>
  </conditionalFormatting>
  <conditionalFormatting sqref="H30:H46">
    <cfRule type="expression" dxfId="2332" priority="27">
      <formula>H30&gt;0</formula>
    </cfRule>
    <cfRule type="expression" dxfId="2331" priority="28">
      <formula>H30&lt;0</formula>
    </cfRule>
  </conditionalFormatting>
  <conditionalFormatting sqref="Q10">
    <cfRule type="expression" dxfId="2330" priority="25">
      <formula>Q10&gt;0</formula>
    </cfRule>
    <cfRule type="expression" dxfId="2329" priority="26">
      <formula>Q10&lt;0</formula>
    </cfRule>
  </conditionalFormatting>
  <conditionalFormatting sqref="J25:J38">
    <cfRule type="expression" dxfId="2328" priority="23">
      <formula>J25&gt;0</formula>
    </cfRule>
    <cfRule type="expression" dxfId="2327" priority="24">
      <formula>J25&lt;0</formula>
    </cfRule>
  </conditionalFormatting>
  <conditionalFormatting sqref="K25:K38">
    <cfRule type="expression" dxfId="2326" priority="21">
      <formula>K25&gt;0</formula>
    </cfRule>
    <cfRule type="expression" dxfId="2325" priority="22">
      <formula>K25&lt;0</formula>
    </cfRule>
  </conditionalFormatting>
  <conditionalFormatting sqref="L25 L38">
    <cfRule type="expression" dxfId="2324" priority="19">
      <formula>L25&gt;0</formula>
    </cfRule>
    <cfRule type="expression" dxfId="2323" priority="20">
      <formula>L25&lt;0</formula>
    </cfRule>
  </conditionalFormatting>
  <conditionalFormatting sqref="F89:F110">
    <cfRule type="expression" dxfId="2322" priority="17">
      <formula>F89&gt;0</formula>
    </cfRule>
    <cfRule type="expression" dxfId="2321" priority="18">
      <formula>F89&lt;0</formula>
    </cfRule>
  </conditionalFormatting>
  <conditionalFormatting sqref="H89:H110">
    <cfRule type="expression" dxfId="2320" priority="15">
      <formula>H89&gt;0</formula>
    </cfRule>
    <cfRule type="expression" dxfId="2319" priority="16">
      <formula>H89&lt;0</formula>
    </cfRule>
  </conditionalFormatting>
  <conditionalFormatting sqref="J89:J102">
    <cfRule type="expression" dxfId="2318" priority="13">
      <formula>J89&gt;0</formula>
    </cfRule>
    <cfRule type="expression" dxfId="2317" priority="14">
      <formula>J89&lt;0</formula>
    </cfRule>
  </conditionalFormatting>
  <conditionalFormatting sqref="K89:K102">
    <cfRule type="expression" dxfId="2316" priority="11">
      <formula>K89&gt;0</formula>
    </cfRule>
    <cfRule type="expression" dxfId="2315" priority="12">
      <formula>K89&lt;0</formula>
    </cfRule>
  </conditionalFormatting>
  <conditionalFormatting sqref="L89:L102">
    <cfRule type="expression" dxfId="2314" priority="9">
      <formula>L89&gt;0</formula>
    </cfRule>
    <cfRule type="expression" dxfId="2313" priority="10">
      <formula>L89&lt;0</formula>
    </cfRule>
  </conditionalFormatting>
  <conditionalFormatting sqref="F25 F29">
    <cfRule type="expression" dxfId="2312" priority="7">
      <formula>F25&gt;0</formula>
    </cfRule>
    <cfRule type="expression" dxfId="2311" priority="8">
      <formula>F25&lt;0</formula>
    </cfRule>
  </conditionalFormatting>
  <conditionalFormatting sqref="H29 H25:H27">
    <cfRule type="expression" dxfId="2310" priority="5">
      <formula>H25&gt;0</formula>
    </cfRule>
    <cfRule type="expression" dxfId="2309" priority="6">
      <formula>H25&lt;0</formula>
    </cfRule>
  </conditionalFormatting>
  <conditionalFormatting sqref="F26:F28">
    <cfRule type="expression" dxfId="2308" priority="3">
      <formula>F26&gt;0</formula>
    </cfRule>
    <cfRule type="expression" dxfId="2307" priority="4">
      <formula>F26&lt;0</formula>
    </cfRule>
  </conditionalFormatting>
  <conditionalFormatting sqref="H28">
    <cfRule type="expression" dxfId="2306" priority="1">
      <formula>H28&gt;0</formula>
    </cfRule>
    <cfRule type="expression" dxfId="230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21.43</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6429</v>
      </c>
      <c r="W5" s="132"/>
      <c r="Y5"/>
      <c r="AA5" s="2"/>
      <c r="AD5" s="2"/>
      <c r="AG5" s="2"/>
      <c r="AI5" s="2"/>
    </row>
    <row r="6" spans="1:39" x14ac:dyDescent="0.25">
      <c r="A6" s="897"/>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7"/>
      <c r="B7" s="402"/>
      <c r="C7" s="4"/>
      <c r="D7" s="3"/>
      <c r="E7" s="3"/>
      <c r="F7" s="3"/>
      <c r="G7" s="402"/>
      <c r="H7" s="4"/>
      <c r="I7" s="3"/>
      <c r="J7" s="3"/>
      <c r="K7" s="3"/>
      <c r="L7" s="4"/>
      <c r="M7" s="4"/>
      <c r="O7" s="11" t="s">
        <v>177</v>
      </c>
      <c r="Q7" s="2">
        <f>Q10+Q8</f>
        <v>6955.2200000000985</v>
      </c>
      <c r="R7" s="29">
        <v>43670</v>
      </c>
      <c r="T7" s="728" t="s">
        <v>1112</v>
      </c>
      <c r="U7" t="s">
        <v>1113</v>
      </c>
      <c r="W7" s="132"/>
      <c r="Y7"/>
      <c r="AA7" s="2"/>
      <c r="AD7" s="2"/>
      <c r="AG7" s="2"/>
      <c r="AI7" s="2"/>
    </row>
    <row r="8" spans="1:39" x14ac:dyDescent="0.25">
      <c r="A8" s="897"/>
      <c r="B8" s="402"/>
      <c r="C8" s="4"/>
      <c r="D8" s="186"/>
      <c r="E8" s="3"/>
      <c r="F8" s="3"/>
      <c r="G8" s="402"/>
      <c r="H8" s="4"/>
      <c r="I8" s="3"/>
      <c r="J8" s="3"/>
      <c r="K8" s="3"/>
      <c r="L8" s="4"/>
      <c r="M8" s="4"/>
      <c r="O8" s="11" t="s">
        <v>179</v>
      </c>
      <c r="P8" s="33"/>
      <c r="Q8" s="2">
        <f>K17+M17-F17+Q2*Q4</f>
        <v>-118.05000000000018</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-1.8031021605150438E-2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2.6131591227251519E-2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t="s">
        <v>1284</v>
      </c>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10.327710843373493</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23.573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23.358700000000002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23.144400000000001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22.930099999999999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22.715800000000002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22.5015</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22.287200000000002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22.072900000000001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21.858599999999999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21.644300000000001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21.43</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21.215699999999998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21.0014</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20.787099999999999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20.572799999999997</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20.358499999999999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20.144199999999998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19.9299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19.715600000000002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19.501300000000001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19.286999999999999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1285</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8" t="s">
        <v>1282</v>
      </c>
      <c r="B319" s="541">
        <v>43377</v>
      </c>
      <c r="C319" s="293">
        <v>100</v>
      </c>
      <c r="D319" s="298">
        <v>28.88</v>
      </c>
      <c r="E319" s="294">
        <v>0</v>
      </c>
      <c r="F319" s="294">
        <f t="shared" si="40"/>
        <v>2888</v>
      </c>
      <c r="G319" s="541"/>
      <c r="H319" s="293"/>
      <c r="I319" s="294"/>
      <c r="J319" s="294"/>
      <c r="K319" s="294"/>
      <c r="L319" s="293"/>
      <c r="M319" s="293"/>
    </row>
    <row r="320" spans="1:13" x14ac:dyDescent="0.25">
      <c r="A320" s="898"/>
      <c r="B320" s="541">
        <v>43382</v>
      </c>
      <c r="C320" s="293">
        <v>100</v>
      </c>
      <c r="D320" s="294">
        <v>27.72</v>
      </c>
      <c r="E320" s="294">
        <v>0</v>
      </c>
      <c r="F320" s="294">
        <f t="shared" si="40"/>
        <v>2772</v>
      </c>
      <c r="G320" s="541"/>
      <c r="H320" s="293"/>
      <c r="I320" s="294"/>
      <c r="J320" s="294"/>
      <c r="K320" s="294"/>
      <c r="L320" s="293"/>
      <c r="M320" s="293"/>
    </row>
    <row r="321" spans="1:13" x14ac:dyDescent="0.25">
      <c r="A321" s="898"/>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304" priority="129">
      <formula>F99&gt;0</formula>
    </cfRule>
    <cfRule type="expression" dxfId="2303" priority="130">
      <formula>F99&lt;0</formula>
    </cfRule>
  </conditionalFormatting>
  <conditionalFormatting sqref="F156:F169 F172:F216 F219:F220">
    <cfRule type="expression" dxfId="2302" priority="125">
      <formula>F156&gt;0</formula>
    </cfRule>
    <cfRule type="expression" dxfId="2301" priority="126">
      <formula>F156&lt;0</formula>
    </cfRule>
  </conditionalFormatting>
  <conditionalFormatting sqref="F156:F169 F172:F216 F219:F220">
    <cfRule type="expression" dxfId="2300" priority="127">
      <formula>F156&gt;0</formula>
    </cfRule>
    <cfRule type="expression" dxfId="2299" priority="128">
      <formula>F156&lt;0</formula>
    </cfRule>
  </conditionalFormatting>
  <conditionalFormatting sqref="H151:H169 H172:H216 H219:H220">
    <cfRule type="expression" dxfId="2298" priority="123">
      <formula>H151&gt;0</formula>
    </cfRule>
    <cfRule type="expression" dxfId="2297" priority="124">
      <formula>H151&lt;0</formula>
    </cfRule>
  </conditionalFormatting>
  <conditionalFormatting sqref="F147:F150">
    <cfRule type="expression" dxfId="2296" priority="117">
      <formula>F147&gt;0</formula>
    </cfRule>
    <cfRule type="expression" dxfId="2295" priority="118">
      <formula>F147&lt;0</formula>
    </cfRule>
  </conditionalFormatting>
  <conditionalFormatting sqref="H147:H150">
    <cfRule type="expression" dxfId="2294" priority="115">
      <formula>H147&gt;0</formula>
    </cfRule>
    <cfRule type="expression" dxfId="2293" priority="116">
      <formula>H147&lt;0</formula>
    </cfRule>
  </conditionalFormatting>
  <conditionalFormatting sqref="Q8">
    <cfRule type="expression" dxfId="2292" priority="111">
      <formula>Q8&gt;0</formula>
    </cfRule>
    <cfRule type="expression" dxfId="2291" priority="112">
      <formula>Q8&lt;0</formula>
    </cfRule>
  </conditionalFormatting>
  <conditionalFormatting sqref="Q7">
    <cfRule type="expression" dxfId="2290" priority="113">
      <formula>Q7&gt;0</formula>
    </cfRule>
    <cfRule type="expression" dxfId="2289" priority="114">
      <formula>Q7&lt;0</formula>
    </cfRule>
  </conditionalFormatting>
  <conditionalFormatting sqref="F170">
    <cfRule type="expression" dxfId="2288" priority="107">
      <formula>F170&gt;0</formula>
    </cfRule>
    <cfRule type="expression" dxfId="2287" priority="108">
      <formula>F170&lt;0</formula>
    </cfRule>
  </conditionalFormatting>
  <conditionalFormatting sqref="F170">
    <cfRule type="expression" dxfId="2286" priority="109">
      <formula>F170&gt;0</formula>
    </cfRule>
    <cfRule type="expression" dxfId="2285" priority="110">
      <formula>F170&lt;0</formula>
    </cfRule>
  </conditionalFormatting>
  <conditionalFormatting sqref="H170">
    <cfRule type="expression" dxfId="2284" priority="105">
      <formula>H170&gt;0</formula>
    </cfRule>
    <cfRule type="expression" dxfId="2283" priority="106">
      <formula>H170&lt;0</formula>
    </cfRule>
  </conditionalFormatting>
  <conditionalFormatting sqref="F171">
    <cfRule type="expression" dxfId="2282" priority="101">
      <formula>F171&gt;0</formula>
    </cfRule>
    <cfRule type="expression" dxfId="2281" priority="102">
      <formula>F171&lt;0</formula>
    </cfRule>
  </conditionalFormatting>
  <conditionalFormatting sqref="F171">
    <cfRule type="expression" dxfId="2280" priority="103">
      <formula>F171&gt;0</formula>
    </cfRule>
    <cfRule type="expression" dxfId="2279" priority="104">
      <formula>F171&lt;0</formula>
    </cfRule>
  </conditionalFormatting>
  <conditionalFormatting sqref="H171">
    <cfRule type="expression" dxfId="2278" priority="99">
      <formula>H171&gt;0</formula>
    </cfRule>
    <cfRule type="expression" dxfId="2277" priority="100">
      <formula>H171&lt;0</formula>
    </cfRule>
  </conditionalFormatting>
  <conditionalFormatting sqref="F217:F218">
    <cfRule type="expression" dxfId="2276" priority="95">
      <formula>F217&gt;0</formula>
    </cfRule>
    <cfRule type="expression" dxfId="2275" priority="96">
      <formula>F217&lt;0</formula>
    </cfRule>
  </conditionalFormatting>
  <conditionalFormatting sqref="F217:F218">
    <cfRule type="expression" dxfId="2274" priority="97">
      <formula>F217&gt;0</formula>
    </cfRule>
    <cfRule type="expression" dxfId="2273" priority="98">
      <formula>F217&lt;0</formula>
    </cfRule>
  </conditionalFormatting>
  <conditionalFormatting sqref="H217:H218">
    <cfRule type="expression" dxfId="2272" priority="93">
      <formula>H217&gt;0</formula>
    </cfRule>
    <cfRule type="expression" dxfId="2271" priority="94">
      <formula>H217&lt;0</formula>
    </cfRule>
  </conditionalFormatting>
  <conditionalFormatting sqref="F24:F39">
    <cfRule type="expression" dxfId="2270" priority="91">
      <formula>F24&gt;0</formula>
    </cfRule>
    <cfRule type="expression" dxfId="2269" priority="92">
      <formula>F24&lt;0</formula>
    </cfRule>
  </conditionalFormatting>
  <conditionalFormatting sqref="H24:H39">
    <cfRule type="expression" dxfId="2268" priority="89">
      <formula>H24&gt;0</formula>
    </cfRule>
    <cfRule type="expression" dxfId="2267" priority="90">
      <formula>H24&lt;0</formula>
    </cfRule>
  </conditionalFormatting>
  <conditionalFormatting sqref="Q10">
    <cfRule type="expression" dxfId="2266" priority="87">
      <formula>Q10&gt;0</formula>
    </cfRule>
    <cfRule type="expression" dxfId="2265" priority="88">
      <formula>Q10&lt;0</formula>
    </cfRule>
  </conditionalFormatting>
  <conditionalFormatting sqref="J34">
    <cfRule type="expression" dxfId="2264" priority="85">
      <formula>J34&gt;0</formula>
    </cfRule>
    <cfRule type="expression" dxfId="2263" priority="86">
      <formula>J34&lt;0</formula>
    </cfRule>
  </conditionalFormatting>
  <conditionalFormatting sqref="F41:F49">
    <cfRule type="expression" dxfId="2262" priority="79">
      <formula>F41&gt;0</formula>
    </cfRule>
    <cfRule type="expression" dxfId="2261" priority="80">
      <formula>F41&lt;0</formula>
    </cfRule>
  </conditionalFormatting>
  <conditionalFormatting sqref="H41:H49">
    <cfRule type="expression" dxfId="2260" priority="77">
      <formula>H41&gt;0</formula>
    </cfRule>
    <cfRule type="expression" dxfId="2259" priority="78">
      <formula>H41&lt;0</formula>
    </cfRule>
  </conditionalFormatting>
  <conditionalFormatting sqref="R4">
    <cfRule type="expression" dxfId="2258" priority="75">
      <formula>R4&gt;0</formula>
    </cfRule>
    <cfRule type="expression" dxfId="2257" priority="76">
      <formula>R4&lt;0</formula>
    </cfRule>
  </conditionalFormatting>
  <conditionalFormatting sqref="Q9">
    <cfRule type="expression" dxfId="2256" priority="73">
      <formula>Q9&gt;0</formula>
    </cfRule>
    <cfRule type="expression" dxfId="2255" priority="74">
      <formula>Q9&lt;0</formula>
    </cfRule>
  </conditionalFormatting>
  <conditionalFormatting sqref="F50:F73">
    <cfRule type="expression" dxfId="2254" priority="69">
      <formula>F50&gt;0</formula>
    </cfRule>
    <cfRule type="expression" dxfId="2253" priority="70">
      <formula>F50&lt;0</formula>
    </cfRule>
  </conditionalFormatting>
  <conditionalFormatting sqref="H50:H73">
    <cfRule type="expression" dxfId="2252" priority="67">
      <formula>H50&gt;0</formula>
    </cfRule>
    <cfRule type="expression" dxfId="225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250" priority="63">
      <formula>F74&gt;0</formula>
    </cfRule>
    <cfRule type="expression" dxfId="2249" priority="64">
      <formula>F74&lt;0</formula>
    </cfRule>
  </conditionalFormatting>
  <conditionalFormatting sqref="H74:H98">
    <cfRule type="expression" dxfId="2248" priority="61">
      <formula>H74&gt;0</formula>
    </cfRule>
    <cfRule type="expression" dxfId="2247" priority="62">
      <formula>H74&lt;0</formula>
    </cfRule>
  </conditionalFormatting>
  <conditionalFormatting sqref="H108:H109 F108:F109">
    <cfRule type="expression" dxfId="2246" priority="43">
      <formula>F108&gt;0</formula>
    </cfRule>
    <cfRule type="expression" dxfId="2245" priority="44">
      <formula>F108&lt;0</formula>
    </cfRule>
  </conditionalFormatting>
  <conditionalFormatting sqref="H103:H107 F103:F107">
    <cfRule type="expression" dxfId="2244" priority="41">
      <formula>F103&gt;0</formula>
    </cfRule>
    <cfRule type="expression" dxfId="2243" priority="42">
      <formula>F103&lt;0</formula>
    </cfRule>
  </conditionalFormatting>
  <conditionalFormatting sqref="F40">
    <cfRule type="expression" dxfId="2242" priority="39">
      <formula>F40&gt;0</formula>
    </cfRule>
    <cfRule type="expression" dxfId="2241" priority="40">
      <formula>F40&lt;0</formula>
    </cfRule>
  </conditionalFormatting>
  <conditionalFormatting sqref="H40">
    <cfRule type="expression" dxfId="2240" priority="37">
      <formula>H40&gt;0</formula>
    </cfRule>
    <cfRule type="expression" dxfId="2239" priority="38">
      <formula>H40&lt;0</formula>
    </cfRule>
  </conditionalFormatting>
  <conditionalFormatting sqref="F131:F133 H131:H133">
    <cfRule type="expression" dxfId="2238" priority="35">
      <formula>F131&gt;0</formula>
    </cfRule>
    <cfRule type="expression" dxfId="2237" priority="36">
      <formula>F131&lt;0</formula>
    </cfRule>
  </conditionalFormatting>
  <conditionalFormatting sqref="F120:F124 H120:H124">
    <cfRule type="expression" dxfId="2236" priority="31">
      <formula>F120&gt;0</formula>
    </cfRule>
    <cfRule type="expression" dxfId="2235" priority="32">
      <formula>F120&lt;0</formula>
    </cfRule>
  </conditionalFormatting>
  <conditionalFormatting sqref="F117:F119 H117:H119">
    <cfRule type="expression" dxfId="2234" priority="27">
      <formula>F117&gt;0</formula>
    </cfRule>
    <cfRule type="expression" dxfId="2233" priority="28">
      <formula>F117&lt;0</formula>
    </cfRule>
  </conditionalFormatting>
  <conditionalFormatting sqref="F114:F116 H114:H116">
    <cfRule type="expression" dxfId="2232" priority="25">
      <formula>F114&gt;0</formula>
    </cfRule>
    <cfRule type="expression" dxfId="2231" priority="26">
      <formula>F114&lt;0</formula>
    </cfRule>
  </conditionalFormatting>
  <conditionalFormatting sqref="F113 H113">
    <cfRule type="expression" dxfId="2230" priority="23">
      <formula>F113&gt;0</formula>
    </cfRule>
    <cfRule type="expression" dxfId="2229" priority="24">
      <formula>F113&lt;0</formula>
    </cfRule>
  </conditionalFormatting>
  <conditionalFormatting sqref="F126:F128 H126:H128 K24:K128">
    <cfRule type="expression" dxfId="2228" priority="21">
      <formula>F24&gt;0</formula>
    </cfRule>
    <cfRule type="expression" dxfId="2227" priority="22">
      <formula>F24&lt;0</formula>
    </cfRule>
  </conditionalFormatting>
  <conditionalFormatting sqref="F125 H125">
    <cfRule type="expression" dxfId="2226" priority="19">
      <formula>F125&gt;0</formula>
    </cfRule>
    <cfRule type="expression" dxfId="2225" priority="20">
      <formula>F125&lt;0</formula>
    </cfRule>
  </conditionalFormatting>
  <conditionalFormatting sqref="F129:F130 H129:H130 K129:K130">
    <cfRule type="expression" dxfId="2224" priority="17">
      <formula>F129&gt;0</formula>
    </cfRule>
    <cfRule type="expression" dxfId="2223" priority="18">
      <formula>F129&lt;0</formula>
    </cfRule>
  </conditionalFormatting>
  <conditionalFormatting sqref="F136:F138 H136:H138 K136:K138">
    <cfRule type="expression" dxfId="2222" priority="13">
      <formula>F136&gt;0</formula>
    </cfRule>
    <cfRule type="expression" dxfId="2221" priority="14">
      <formula>F136&lt;0</formula>
    </cfRule>
  </conditionalFormatting>
  <conditionalFormatting sqref="F134:F135 H134:H135 K134:K135">
    <cfRule type="expression" dxfId="2220" priority="11">
      <formula>F134&gt;0</formula>
    </cfRule>
    <cfRule type="expression" dxfId="2219" priority="12">
      <formula>F134&lt;0</formula>
    </cfRule>
  </conditionalFormatting>
  <conditionalFormatting sqref="F142:F143 H142:H143 K142:K143">
    <cfRule type="expression" dxfId="2218" priority="7">
      <formula>F142&gt;0</formula>
    </cfRule>
    <cfRule type="expression" dxfId="2217" priority="8">
      <formula>F142&lt;0</formula>
    </cfRule>
  </conditionalFormatting>
  <conditionalFormatting sqref="F140:F141 H140:H141 K141">
    <cfRule type="expression" dxfId="2216" priority="5">
      <formula>F140&gt;0</formula>
    </cfRule>
    <cfRule type="expression" dxfId="2215" priority="6">
      <formula>F140&lt;0</formula>
    </cfRule>
  </conditionalFormatting>
  <conditionalFormatting sqref="F139 H139 K139">
    <cfRule type="expression" dxfId="2214" priority="3">
      <formula>F139&gt;0</formula>
    </cfRule>
    <cfRule type="expression" dxfId="2213" priority="4">
      <formula>F139&lt;0</formula>
    </cfRule>
  </conditionalFormatting>
  <conditionalFormatting sqref="K140">
    <cfRule type="expression" dxfId="2212" priority="1">
      <formula>K140&gt;0</formula>
    </cfRule>
    <cfRule type="expression" dxfId="221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0" priority="31">
      <formula>Q7&gt;0</formula>
    </cfRule>
    <cfRule type="expression" dxfId="2209" priority="32">
      <formula>Q7&lt;0</formula>
    </cfRule>
  </conditionalFormatting>
  <conditionalFormatting sqref="Q8">
    <cfRule type="expression" dxfId="2208" priority="29">
      <formula>Q8&gt;0</formula>
    </cfRule>
    <cfRule type="expression" dxfId="2207" priority="30">
      <formula>Q8&lt;0</formula>
    </cfRule>
  </conditionalFormatting>
  <conditionalFormatting sqref="F62:F65">
    <cfRule type="expression" dxfId="2206" priority="21">
      <formula>F62&gt;0</formula>
    </cfRule>
    <cfRule type="expression" dxfId="2205" priority="22">
      <formula>F62&lt;0</formula>
    </cfRule>
  </conditionalFormatting>
  <conditionalFormatting sqref="F66:F74 F78:F98 F102:F106">
    <cfRule type="expression" dxfId="2204" priority="17">
      <formula>F66&gt;0</formula>
    </cfRule>
    <cfRule type="expression" dxfId="2203" priority="18">
      <formula>F66&lt;0</formula>
    </cfRule>
  </conditionalFormatting>
  <conditionalFormatting sqref="F66:F74 F78:F98 F102:F106">
    <cfRule type="expression" dxfId="2202" priority="19">
      <formula>F66&gt;0</formula>
    </cfRule>
    <cfRule type="expression" dxfId="2201" priority="20">
      <formula>F66&lt;0</formula>
    </cfRule>
  </conditionalFormatting>
  <conditionalFormatting sqref="H62:H74 H78:H98 H102:H106">
    <cfRule type="expression" dxfId="2200" priority="15">
      <formula>H62&gt;0</formula>
    </cfRule>
    <cfRule type="expression" dxfId="2199" priority="16">
      <formula>H62&lt;0</formula>
    </cfRule>
  </conditionalFormatting>
  <conditionalFormatting sqref="F57:F61">
    <cfRule type="expression" dxfId="2198" priority="13">
      <formula>F57&gt;0</formula>
    </cfRule>
    <cfRule type="expression" dxfId="2197" priority="14">
      <formula>F57&lt;0</formula>
    </cfRule>
  </conditionalFormatting>
  <conditionalFormatting sqref="H57:H61">
    <cfRule type="expression" dxfId="2196" priority="11">
      <formula>H57&gt;0</formula>
    </cfRule>
    <cfRule type="expression" dxfId="2195" priority="12">
      <formula>H57&lt;0</formula>
    </cfRule>
  </conditionalFormatting>
  <conditionalFormatting sqref="F75:F77">
    <cfRule type="expression" dxfId="2194" priority="7">
      <formula>F75&gt;0</formula>
    </cfRule>
    <cfRule type="expression" dxfId="2193" priority="8">
      <formula>F75&lt;0</formula>
    </cfRule>
  </conditionalFormatting>
  <conditionalFormatting sqref="F75:F77">
    <cfRule type="expression" dxfId="2192" priority="9">
      <formula>F75&gt;0</formula>
    </cfRule>
    <cfRule type="expression" dxfId="2191" priority="10">
      <formula>F75&lt;0</formula>
    </cfRule>
  </conditionalFormatting>
  <conditionalFormatting sqref="H75:H77">
    <cfRule type="expression" dxfId="2190" priority="5">
      <formula>H75&gt;0</formula>
    </cfRule>
    <cfRule type="expression" dxfId="2189" priority="6">
      <formula>H75&lt;0</formula>
    </cfRule>
  </conditionalFormatting>
  <conditionalFormatting sqref="F22:F30">
    <cfRule type="expression" dxfId="2188" priority="3">
      <formula>F22&gt;0</formula>
    </cfRule>
    <cfRule type="expression" dxfId="2187" priority="4">
      <formula>F22&lt;0</formula>
    </cfRule>
  </conditionalFormatting>
  <conditionalFormatting sqref="F99:F101">
    <cfRule type="expression" dxfId="2186" priority="1">
      <formula>F99&gt;0</formula>
    </cfRule>
    <cfRule type="expression" dxfId="21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4" priority="25">
      <formula>F30&gt;0</formula>
    </cfRule>
    <cfRule type="expression" dxfId="2183" priority="26">
      <formula>F30&lt;0</formula>
    </cfRule>
  </conditionalFormatting>
  <conditionalFormatting sqref="Q7">
    <cfRule type="expression" dxfId="2182" priority="23">
      <formula>Q7&gt;0</formula>
    </cfRule>
    <cfRule type="expression" dxfId="2181" priority="24">
      <formula>Q7&lt;0</formula>
    </cfRule>
  </conditionalFormatting>
  <conditionalFormatting sqref="Q8">
    <cfRule type="expression" dxfId="2180" priority="21">
      <formula>Q8&gt;0</formula>
    </cfRule>
    <cfRule type="expression" dxfId="2179" priority="22">
      <formula>Q8&lt;0</formula>
    </cfRule>
  </conditionalFormatting>
  <conditionalFormatting sqref="M74">
    <cfRule type="expression" dxfId="2178" priority="15">
      <formula>M74&gt;0</formula>
    </cfRule>
    <cfRule type="expression" dxfId="2177" priority="16">
      <formula>M74&lt;0</formula>
    </cfRule>
  </conditionalFormatting>
  <conditionalFormatting sqref="F113:F149 H113:H149">
    <cfRule type="expression" dxfId="2176" priority="13">
      <formula>F113&gt;0</formula>
    </cfRule>
    <cfRule type="expression" dxfId="2175" priority="14">
      <formula>F113&lt;0</formula>
    </cfRule>
  </conditionalFormatting>
  <conditionalFormatting sqref="F105:F112">
    <cfRule type="expression" dxfId="2174" priority="11">
      <formula>F105&gt;0</formula>
    </cfRule>
    <cfRule type="expression" dxfId="2173" priority="12">
      <formula>F105&lt;0</formula>
    </cfRule>
  </conditionalFormatting>
  <conditionalFormatting sqref="H105:H112">
    <cfRule type="expression" dxfId="2172" priority="9">
      <formula>H105&gt;0</formula>
    </cfRule>
    <cfRule type="expression" dxfId="2171" priority="10">
      <formula>H105&lt;0</formula>
    </cfRule>
  </conditionalFormatting>
  <conditionalFormatting sqref="Q10">
    <cfRule type="expression" dxfId="2170" priority="7">
      <formula>Q10&gt;0</formula>
    </cfRule>
    <cfRule type="expression" dxfId="2169" priority="8">
      <formula>Q10&lt;0</formula>
    </cfRule>
  </conditionalFormatting>
  <conditionalFormatting sqref="F25:F29">
    <cfRule type="expression" dxfId="2168" priority="5">
      <formula>F25&gt;0</formula>
    </cfRule>
    <cfRule type="expression" dxfId="2167" priority="6">
      <formula>F25&lt;0</formula>
    </cfRule>
  </conditionalFormatting>
  <conditionalFormatting sqref="H25:H29">
    <cfRule type="expression" dxfId="2166" priority="3">
      <formula>H25&gt;0</formula>
    </cfRule>
    <cfRule type="expression" dxfId="2165" priority="4">
      <formula>H25&lt;0</formula>
    </cfRule>
  </conditionalFormatting>
  <conditionalFormatting sqref="J26:J35">
    <cfRule type="expression" dxfId="2164" priority="1">
      <formula>J26&gt;0</formula>
    </cfRule>
    <cfRule type="expression" dxfId="21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2" priority="47">
      <formula>F7&gt;0</formula>
    </cfRule>
    <cfRule type="expression" dxfId="2161" priority="48">
      <formula>F7&lt;0</formula>
    </cfRule>
  </conditionalFormatting>
  <conditionalFormatting sqref="Q8">
    <cfRule type="expression" dxfId="2160" priority="45">
      <formula>Q8&gt;0</formula>
    </cfRule>
    <cfRule type="expression" dxfId="2159" priority="46">
      <formula>Q8&lt;0</formula>
    </cfRule>
  </conditionalFormatting>
  <conditionalFormatting sqref="F41:F60">
    <cfRule type="expression" dxfId="2158" priority="43">
      <formula>F41&gt;0</formula>
    </cfRule>
    <cfRule type="expression" dxfId="2157" priority="44">
      <formula>F41&lt;0</formula>
    </cfRule>
  </conditionalFormatting>
  <conditionalFormatting sqref="H41:H60">
    <cfRule type="expression" dxfId="2156" priority="41">
      <formula>H41&gt;0</formula>
    </cfRule>
    <cfRule type="expression" dxfId="2155" priority="42">
      <formula>H41&lt;0</formula>
    </cfRule>
  </conditionalFormatting>
  <conditionalFormatting sqref="Q10">
    <cfRule type="expression" dxfId="2154" priority="35">
      <formula>Q10&gt;0</formula>
    </cfRule>
    <cfRule type="expression" dxfId="2153" priority="36">
      <formula>Q10&lt;0</formula>
    </cfRule>
  </conditionalFormatting>
  <conditionalFormatting sqref="J36:J60">
    <cfRule type="expression" dxfId="2152" priority="33">
      <formula>J36&gt;0</formula>
    </cfRule>
    <cfRule type="expression" dxfId="2151" priority="34">
      <formula>J36&lt;0</formula>
    </cfRule>
  </conditionalFormatting>
  <conditionalFormatting sqref="K36:K49">
    <cfRule type="expression" dxfId="2150" priority="31">
      <formula>K36&gt;0</formula>
    </cfRule>
    <cfRule type="expression" dxfId="2149" priority="32">
      <formula>K36&lt;0</formula>
    </cfRule>
  </conditionalFormatting>
  <conditionalFormatting sqref="L36:L49">
    <cfRule type="expression" dxfId="2148" priority="29">
      <formula>L36&gt;0</formula>
    </cfRule>
    <cfRule type="expression" dxfId="2147" priority="30">
      <formula>L36&lt;0</formula>
    </cfRule>
  </conditionalFormatting>
  <conditionalFormatting sqref="F114:F135">
    <cfRule type="expression" dxfId="2146" priority="27">
      <formula>F114&gt;0</formula>
    </cfRule>
    <cfRule type="expression" dxfId="2145" priority="28">
      <formula>F114&lt;0</formula>
    </cfRule>
  </conditionalFormatting>
  <conditionalFormatting sqref="H114:H135">
    <cfRule type="expression" dxfId="2144" priority="25">
      <formula>H114&gt;0</formula>
    </cfRule>
    <cfRule type="expression" dxfId="2143" priority="26">
      <formula>H114&lt;0</formula>
    </cfRule>
  </conditionalFormatting>
  <conditionalFormatting sqref="J114:J127">
    <cfRule type="expression" dxfId="2142" priority="23">
      <formula>J114&gt;0</formula>
    </cfRule>
    <cfRule type="expression" dxfId="2141" priority="24">
      <formula>J114&lt;0</formula>
    </cfRule>
  </conditionalFormatting>
  <conditionalFormatting sqref="K114:K127">
    <cfRule type="expression" dxfId="2140" priority="21">
      <formula>K114&gt;0</formula>
    </cfRule>
    <cfRule type="expression" dxfId="2139" priority="22">
      <formula>K114&lt;0</formula>
    </cfRule>
  </conditionalFormatting>
  <conditionalFormatting sqref="L114:L127">
    <cfRule type="expression" dxfId="2138" priority="19">
      <formula>L114&gt;0</formula>
    </cfRule>
    <cfRule type="expression" dxfId="2137" priority="20">
      <formula>L114&lt;0</formula>
    </cfRule>
  </conditionalFormatting>
  <conditionalFormatting sqref="F36:F40">
    <cfRule type="expression" dxfId="2136" priority="17">
      <formula>F36&gt;0</formula>
    </cfRule>
    <cfRule type="expression" dxfId="2135" priority="18">
      <formula>F36&lt;0</formula>
    </cfRule>
  </conditionalFormatting>
  <conditionalFormatting sqref="H36:H40">
    <cfRule type="expression" dxfId="2134" priority="15">
      <formula>H36&gt;0</formula>
    </cfRule>
    <cfRule type="expression" dxfId="2133" priority="16">
      <formula>H36&lt;0</formula>
    </cfRule>
  </conditionalFormatting>
  <conditionalFormatting sqref="F61:F62">
    <cfRule type="expression" dxfId="2132" priority="13">
      <formula>F61&gt;0</formula>
    </cfRule>
    <cfRule type="expression" dxfId="2131" priority="14">
      <formula>F61&lt;0</formula>
    </cfRule>
  </conditionalFormatting>
  <conditionalFormatting sqref="H61:H62">
    <cfRule type="expression" dxfId="2130" priority="11">
      <formula>H61&gt;0</formula>
    </cfRule>
    <cfRule type="expression" dxfId="2129" priority="12">
      <formula>H61&lt;0</formula>
    </cfRule>
  </conditionalFormatting>
  <conditionalFormatting sqref="J61:J62">
    <cfRule type="expression" dxfId="2128" priority="9">
      <formula>J61&gt;0</formula>
    </cfRule>
    <cfRule type="expression" dxfId="2127" priority="10">
      <formula>J61&lt;0</formula>
    </cfRule>
  </conditionalFormatting>
  <conditionalFormatting sqref="J74:J75 H74:H75 F74:F75">
    <cfRule type="expression" dxfId="2126" priority="7">
      <formula>F74&gt;0</formula>
    </cfRule>
    <cfRule type="expression" dxfId="2125" priority="8">
      <formula>F74&lt;0</formula>
    </cfRule>
  </conditionalFormatting>
  <conditionalFormatting sqref="J79:J82 F79:F83 H79:H83">
    <cfRule type="expression" dxfId="2124" priority="3">
      <formula>F79&gt;0</formula>
    </cfRule>
    <cfRule type="expression" dxfId="2123" priority="4">
      <formula>F79&lt;0</formula>
    </cfRule>
  </conditionalFormatting>
  <conditionalFormatting sqref="J84:J86 F84:F86 H84:H86">
    <cfRule type="expression" dxfId="2122" priority="1">
      <formula>F84&gt;0</formula>
    </cfRule>
    <cfRule type="expression" dxfId="21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0" priority="25">
      <formula>F52&gt;0</formula>
    </cfRule>
    <cfRule type="expression" dxfId="2119" priority="26">
      <formula>F52&lt;0</formula>
    </cfRule>
  </conditionalFormatting>
  <conditionalFormatting sqref="Q7">
    <cfRule type="expression" dxfId="2118" priority="23">
      <formula>Q7&gt;0</formula>
    </cfRule>
    <cfRule type="expression" dxfId="2117" priority="24">
      <formula>Q7&lt;0</formula>
    </cfRule>
  </conditionalFormatting>
  <conditionalFormatting sqref="Q8">
    <cfRule type="expression" dxfId="2116" priority="21">
      <formula>Q8&gt;0</formula>
    </cfRule>
    <cfRule type="expression" dxfId="2115" priority="22">
      <formula>Q8&lt;0</formula>
    </cfRule>
  </conditionalFormatting>
  <conditionalFormatting sqref="F25:F37 F43:F51">
    <cfRule type="expression" dxfId="2114" priority="19">
      <formula>F25&gt;0</formula>
    </cfRule>
    <cfRule type="expression" dxfId="2113" priority="20">
      <formula>F25&lt;0</formula>
    </cfRule>
  </conditionalFormatting>
  <conditionalFormatting sqref="H25:H37 H41:H51">
    <cfRule type="expression" dxfId="2112" priority="17">
      <formula>H25&gt;0</formula>
    </cfRule>
    <cfRule type="expression" dxfId="2111" priority="18">
      <formula>H25&lt;0</formula>
    </cfRule>
  </conditionalFormatting>
  <conditionalFormatting sqref="F89:F110">
    <cfRule type="expression" dxfId="2110" priority="15">
      <formula>F89&gt;0</formula>
    </cfRule>
    <cfRule type="expression" dxfId="2109" priority="16">
      <formula>F89&lt;0</formula>
    </cfRule>
  </conditionalFormatting>
  <conditionalFormatting sqref="H89:H110">
    <cfRule type="expression" dxfId="2108" priority="13">
      <formula>H89&gt;0</formula>
    </cfRule>
    <cfRule type="expression" dxfId="2107" priority="14">
      <formula>H89&lt;0</formula>
    </cfRule>
  </conditionalFormatting>
  <conditionalFormatting sqref="Q10">
    <cfRule type="expression" dxfId="2106" priority="11">
      <formula>Q10&gt;0</formula>
    </cfRule>
    <cfRule type="expression" dxfId="2105" priority="12">
      <formula>Q10&lt;0</formula>
    </cfRule>
  </conditionalFormatting>
  <conditionalFormatting sqref="J25:J38">
    <cfRule type="expression" dxfId="2104" priority="9">
      <formula>J25&gt;0</formula>
    </cfRule>
    <cfRule type="expression" dxfId="2103" priority="10">
      <formula>J25&lt;0</formula>
    </cfRule>
  </conditionalFormatting>
  <conditionalFormatting sqref="K25:K38">
    <cfRule type="expression" dxfId="2102" priority="7">
      <formula>K25&gt;0</formula>
    </cfRule>
    <cfRule type="expression" dxfId="2101" priority="8">
      <formula>K25&lt;0</formula>
    </cfRule>
  </conditionalFormatting>
  <conditionalFormatting sqref="F38:F42">
    <cfRule type="expression" dxfId="2100" priority="3">
      <formula>F38&gt;0</formula>
    </cfRule>
    <cfRule type="expression" dxfId="2099" priority="4">
      <formula>F38&lt;0</formula>
    </cfRule>
  </conditionalFormatting>
  <conditionalFormatting sqref="H38:H40">
    <cfRule type="expression" dxfId="2098" priority="1">
      <formula>H38&gt;0</formula>
    </cfRule>
    <cfRule type="expression" dxfId="20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96" priority="25">
      <formula>F7&gt;0</formula>
    </cfRule>
    <cfRule type="expression" dxfId="2095" priority="26">
      <formula>F7&lt;0</formula>
    </cfRule>
  </conditionalFormatting>
  <conditionalFormatting sqref="Q8">
    <cfRule type="expression" dxfId="2094" priority="23">
      <formula>Q8&gt;0</formula>
    </cfRule>
    <cfRule type="expression" dxfId="2093" priority="24">
      <formula>Q8&lt;0</formula>
    </cfRule>
  </conditionalFormatting>
  <conditionalFormatting sqref="F93:F114">
    <cfRule type="expression" dxfId="2092" priority="17">
      <formula>F93&gt;0</formula>
    </cfRule>
    <cfRule type="expression" dxfId="2091" priority="18">
      <formula>F93&lt;0</formula>
    </cfRule>
  </conditionalFormatting>
  <conditionalFormatting sqref="H93:H114">
    <cfRule type="expression" dxfId="2090" priority="15">
      <formula>H93&gt;0</formula>
    </cfRule>
    <cfRule type="expression" dxfId="2089" priority="16">
      <formula>H93&lt;0</formula>
    </cfRule>
  </conditionalFormatting>
  <conditionalFormatting sqref="Q10">
    <cfRule type="expression" dxfId="2088" priority="13">
      <formula>Q10&gt;0</formula>
    </cfRule>
    <cfRule type="expression" dxfId="2087" priority="14">
      <formula>Q10&lt;0</formula>
    </cfRule>
  </conditionalFormatting>
  <conditionalFormatting sqref="J25:J38">
    <cfRule type="expression" dxfId="2086" priority="11">
      <formula>J25&gt;0</formula>
    </cfRule>
    <cfRule type="expression" dxfId="2085" priority="12">
      <formula>J25&lt;0</formula>
    </cfRule>
  </conditionalFormatting>
  <conditionalFormatting sqref="K25:K38">
    <cfRule type="expression" dxfId="2084" priority="9">
      <formula>K25&gt;0</formula>
    </cfRule>
    <cfRule type="expression" dxfId="2083" priority="10">
      <formula>K25&lt;0</formula>
    </cfRule>
  </conditionalFormatting>
  <conditionalFormatting sqref="L25:L34">
    <cfRule type="expression" dxfId="2082" priority="7">
      <formula>L25&gt;0</formula>
    </cfRule>
    <cfRule type="expression" dxfId="2081" priority="8">
      <formula>L25&lt;0</formula>
    </cfRule>
  </conditionalFormatting>
  <conditionalFormatting sqref="J43">
    <cfRule type="expression" dxfId="2080" priority="5">
      <formula>J43&gt;0</formula>
    </cfRule>
    <cfRule type="expression" dxfId="2079" priority="6">
      <formula>J43&lt;0</formula>
    </cfRule>
  </conditionalFormatting>
  <conditionalFormatting sqref="M25:M34">
    <cfRule type="expression" dxfId="2078" priority="3">
      <formula>M25&gt;0</formula>
    </cfRule>
    <cfRule type="expression" dxfId="2077" priority="4">
      <formula>M25&lt;0</formula>
    </cfRule>
  </conditionalFormatting>
  <conditionalFormatting sqref="H61:H64 F61:F64">
    <cfRule type="expression" dxfId="2076" priority="1">
      <formula>F61&gt;0</formula>
    </cfRule>
    <cfRule type="expression" dxfId="2075"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4" priority="35">
      <formula>F62&gt;0</formula>
    </cfRule>
    <cfRule type="expression" dxfId="2073" priority="36">
      <formula>F62&lt;0</formula>
    </cfRule>
  </conditionalFormatting>
  <conditionalFormatting sqref="Q7">
    <cfRule type="expression" dxfId="2072" priority="33">
      <formula>Q7&gt;0</formula>
    </cfRule>
    <cfRule type="expression" dxfId="2071" priority="34">
      <formula>Q7&lt;0</formula>
    </cfRule>
  </conditionalFormatting>
  <conditionalFormatting sqref="Q8">
    <cfRule type="expression" dxfId="2070" priority="31">
      <formula>Q8&gt;0</formula>
    </cfRule>
    <cfRule type="expression" dxfId="2069" priority="32">
      <formula>Q8&lt;0</formula>
    </cfRule>
  </conditionalFormatting>
  <conditionalFormatting sqref="F30:F61">
    <cfRule type="expression" dxfId="2068" priority="29">
      <formula>F30&gt;0</formula>
    </cfRule>
    <cfRule type="expression" dxfId="2067" priority="30">
      <formula>F30&lt;0</formula>
    </cfRule>
  </conditionalFormatting>
  <conditionalFormatting sqref="H30:H61">
    <cfRule type="expression" dxfId="2066" priority="27">
      <formula>H30&gt;0</formula>
    </cfRule>
    <cfRule type="expression" dxfId="2065" priority="28">
      <formula>H30&lt;0</formula>
    </cfRule>
  </conditionalFormatting>
  <conditionalFormatting sqref="Q10">
    <cfRule type="expression" dxfId="2064" priority="25">
      <formula>Q10&gt;0</formula>
    </cfRule>
    <cfRule type="expression" dxfId="2063" priority="26">
      <formula>Q10&lt;0</formula>
    </cfRule>
  </conditionalFormatting>
  <conditionalFormatting sqref="J25:J38">
    <cfRule type="expression" dxfId="2062" priority="23">
      <formula>J25&gt;0</formula>
    </cfRule>
    <cfRule type="expression" dxfId="2061" priority="24">
      <formula>J25&lt;0</formula>
    </cfRule>
  </conditionalFormatting>
  <conditionalFormatting sqref="K25:K33">
    <cfRule type="expression" dxfId="2060" priority="21">
      <formula>K25&gt;0</formula>
    </cfRule>
    <cfRule type="expression" dxfId="2059" priority="22">
      <formula>K25&lt;0</formula>
    </cfRule>
  </conditionalFormatting>
  <conditionalFormatting sqref="L25:L38">
    <cfRule type="expression" dxfId="2058" priority="19">
      <formula>L25&gt;0</formula>
    </cfRule>
    <cfRule type="expression" dxfId="2057" priority="20">
      <formula>L25&lt;0</formula>
    </cfRule>
  </conditionalFormatting>
  <conditionalFormatting sqref="F89:F110">
    <cfRule type="expression" dxfId="2056" priority="17">
      <formula>F89&gt;0</formula>
    </cfRule>
    <cfRule type="expression" dxfId="2055" priority="18">
      <formula>F89&lt;0</formula>
    </cfRule>
  </conditionalFormatting>
  <conditionalFormatting sqref="H89:H110">
    <cfRule type="expression" dxfId="2054" priority="15">
      <formula>H89&gt;0</formula>
    </cfRule>
    <cfRule type="expression" dxfId="2053" priority="16">
      <formula>H89&lt;0</formula>
    </cfRule>
  </conditionalFormatting>
  <conditionalFormatting sqref="J89:J102">
    <cfRule type="expression" dxfId="2052" priority="13">
      <formula>J89&gt;0</formula>
    </cfRule>
    <cfRule type="expression" dxfId="2051" priority="14">
      <formula>J89&lt;0</formula>
    </cfRule>
  </conditionalFormatting>
  <conditionalFormatting sqref="K89:K102">
    <cfRule type="expression" dxfId="2050" priority="11">
      <formula>K89&gt;0</formula>
    </cfRule>
    <cfRule type="expression" dxfId="2049" priority="12">
      <formula>K89&lt;0</formula>
    </cfRule>
  </conditionalFormatting>
  <conditionalFormatting sqref="L89:L102">
    <cfRule type="expression" dxfId="2048" priority="9">
      <formula>L89&gt;0</formula>
    </cfRule>
    <cfRule type="expression" dxfId="2047" priority="10">
      <formula>L89&lt;0</formula>
    </cfRule>
  </conditionalFormatting>
  <conditionalFormatting sqref="F25:F29">
    <cfRule type="expression" dxfId="2046" priority="7">
      <formula>F25&gt;0</formula>
    </cfRule>
    <cfRule type="expression" dxfId="2045" priority="8">
      <formula>F25&lt;0</formula>
    </cfRule>
  </conditionalFormatting>
  <conditionalFormatting sqref="H25:H29">
    <cfRule type="expression" dxfId="2044" priority="5">
      <formula>H25&gt;0</formula>
    </cfRule>
    <cfRule type="expression" dxfId="2043" priority="6">
      <formula>H25&lt;0</formula>
    </cfRule>
  </conditionalFormatting>
  <conditionalFormatting sqref="F29">
    <cfRule type="expression" dxfId="2042" priority="3">
      <formula>F29&gt;0</formula>
    </cfRule>
    <cfRule type="expression" dxfId="2041" priority="4">
      <formula>F29&lt;0</formula>
    </cfRule>
  </conditionalFormatting>
  <conditionalFormatting sqref="J57">
    <cfRule type="expression" dxfId="2040" priority="1">
      <formula>J57&gt;0</formula>
    </cfRule>
    <cfRule type="expression" dxfId="203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8" priority="31">
      <formula>F47&gt;0</formula>
    </cfRule>
    <cfRule type="expression" dxfId="2037" priority="32">
      <formula>F47&lt;0</formula>
    </cfRule>
  </conditionalFormatting>
  <conditionalFormatting sqref="Q7">
    <cfRule type="expression" dxfId="2036" priority="29">
      <formula>Q7&gt;0</formula>
    </cfRule>
    <cfRule type="expression" dxfId="2035" priority="30">
      <formula>Q7&lt;0</formula>
    </cfRule>
  </conditionalFormatting>
  <conditionalFormatting sqref="Q8">
    <cfRule type="expression" dxfId="2034" priority="27">
      <formula>Q8&gt;0</formula>
    </cfRule>
    <cfRule type="expression" dxfId="2033" priority="28">
      <formula>Q8&lt;0</formula>
    </cfRule>
  </conditionalFormatting>
  <conditionalFormatting sqref="F30:F46">
    <cfRule type="expression" dxfId="2032" priority="25">
      <formula>F30&gt;0</formula>
    </cfRule>
    <cfRule type="expression" dxfId="2031" priority="26">
      <formula>F30&lt;0</formula>
    </cfRule>
  </conditionalFormatting>
  <conditionalFormatting sqref="H30:H46">
    <cfRule type="expression" dxfId="2030" priority="23">
      <formula>H30&gt;0</formula>
    </cfRule>
    <cfRule type="expression" dxfId="2029" priority="24">
      <formula>H30&lt;0</formula>
    </cfRule>
  </conditionalFormatting>
  <conditionalFormatting sqref="Q10">
    <cfRule type="expression" dxfId="2028" priority="21">
      <formula>Q10&gt;0</formula>
    </cfRule>
    <cfRule type="expression" dxfId="2027" priority="22">
      <formula>Q10&lt;0</formula>
    </cfRule>
  </conditionalFormatting>
  <conditionalFormatting sqref="J25:J38">
    <cfRule type="expression" dxfId="2026" priority="19">
      <formula>J25&gt;0</formula>
    </cfRule>
    <cfRule type="expression" dxfId="2025" priority="20">
      <formula>J25&lt;0</formula>
    </cfRule>
  </conditionalFormatting>
  <conditionalFormatting sqref="K25:K38">
    <cfRule type="expression" dxfId="2024" priority="17">
      <formula>K25&gt;0</formula>
    </cfRule>
    <cfRule type="expression" dxfId="2023" priority="18">
      <formula>K25&lt;0</formula>
    </cfRule>
  </conditionalFormatting>
  <conditionalFormatting sqref="L25:L38">
    <cfRule type="expression" dxfId="2022" priority="15">
      <formula>L25&gt;0</formula>
    </cfRule>
    <cfRule type="expression" dxfId="2021" priority="16">
      <formula>L25&lt;0</formula>
    </cfRule>
  </conditionalFormatting>
  <conditionalFormatting sqref="F89:F110">
    <cfRule type="expression" dxfId="2020" priority="13">
      <formula>F89&gt;0</formula>
    </cfRule>
    <cfRule type="expression" dxfId="2019" priority="14">
      <formula>F89&lt;0</formula>
    </cfRule>
  </conditionalFormatting>
  <conditionalFormatting sqref="H89:H110">
    <cfRule type="expression" dxfId="2018" priority="11">
      <formula>H89&gt;0</formula>
    </cfRule>
    <cfRule type="expression" dxfId="2017" priority="12">
      <formula>H89&lt;0</formula>
    </cfRule>
  </conditionalFormatting>
  <conditionalFormatting sqref="J89:J102">
    <cfRule type="expression" dxfId="2016" priority="9">
      <formula>J89&gt;0</formula>
    </cfRule>
    <cfRule type="expression" dxfId="2015" priority="10">
      <formula>J89&lt;0</formula>
    </cfRule>
  </conditionalFormatting>
  <conditionalFormatting sqref="K89:K102">
    <cfRule type="expression" dxfId="2014" priority="7">
      <formula>K89&gt;0</formula>
    </cfRule>
    <cfRule type="expression" dxfId="2013" priority="8">
      <formula>K89&lt;0</formula>
    </cfRule>
  </conditionalFormatting>
  <conditionalFormatting sqref="L89:L102">
    <cfRule type="expression" dxfId="2012" priority="5">
      <formula>L89&gt;0</formula>
    </cfRule>
    <cfRule type="expression" dxfId="2011" priority="6">
      <formula>L89&lt;0</formula>
    </cfRule>
  </conditionalFormatting>
  <conditionalFormatting sqref="F25:F29">
    <cfRule type="expression" dxfId="2010" priority="3">
      <formula>F25&gt;0</formula>
    </cfRule>
    <cfRule type="expression" dxfId="2009" priority="4">
      <formula>F25&lt;0</formula>
    </cfRule>
  </conditionalFormatting>
  <conditionalFormatting sqref="H25:H29">
    <cfRule type="expression" dxfId="2008" priority="1">
      <formula>H25&gt;0</formula>
    </cfRule>
    <cfRule type="expression" dxfId="2007"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9" si="1">H2*I2-J2</f>
        <v>4544.9399999999996</v>
      </c>
      <c r="L2" s="70">
        <v>43423</v>
      </c>
      <c r="M2" s="43">
        <v>182</v>
      </c>
      <c r="O2" s="11" t="s">
        <v>57</v>
      </c>
      <c r="Q2">
        <f>C20-H20</f>
        <v>500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42.137280000000011</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34.74</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17370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21068.640000000007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-3698.6400000000067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-3698.6400000000067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-0.17555191032738732</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5.2389176741508343E-2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1401</v>
      </c>
    </row>
    <row r="13" spans="1:21" x14ac:dyDescent="0.25">
      <c r="B13" s="70">
        <v>43571</v>
      </c>
      <c r="C13" s="7">
        <v>200</v>
      </c>
      <c r="D13" s="43">
        <v>35.28</v>
      </c>
      <c r="E13" s="43">
        <v>0</v>
      </c>
      <c r="F13" s="43">
        <f t="shared" si="0"/>
        <v>7056</v>
      </c>
      <c r="H13" s="68"/>
      <c r="O13" s="11" t="s">
        <v>947</v>
      </c>
      <c r="Q13" s="2">
        <f>Q4/4.6</f>
        <v>7.5521739130434788</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B16" s="399">
        <v>43640</v>
      </c>
      <c r="C16" s="4">
        <v>100</v>
      </c>
      <c r="D16" s="3">
        <v>35.28</v>
      </c>
      <c r="E16" s="3">
        <v>0</v>
      </c>
      <c r="F16" s="3">
        <f t="shared" si="0"/>
        <v>3528</v>
      </c>
      <c r="H16" s="68"/>
      <c r="O16" s="891" t="s">
        <v>78</v>
      </c>
      <c r="P16" s="891"/>
    </row>
    <row r="17" spans="1:20" ht="15.75" thickTop="1" x14ac:dyDescent="0.25">
      <c r="C17" s="4"/>
      <c r="D17" s="3"/>
      <c r="E17" s="3"/>
      <c r="F17" s="3"/>
      <c r="O17" s="79">
        <v>1.1000000000000001</v>
      </c>
      <c r="P17" s="79">
        <f>O17*$Q$4</f>
        <v>38.214000000000006</v>
      </c>
    </row>
    <row r="18" spans="1:20" x14ac:dyDescent="0.25">
      <c r="C18" s="4"/>
      <c r="D18" s="3"/>
      <c r="E18" s="3"/>
      <c r="F18" s="3"/>
      <c r="H18" s="68"/>
      <c r="O18" s="79">
        <v>1.0900000000000001</v>
      </c>
      <c r="P18" s="79">
        <f t="shared" ref="P18:P37" si="2">O18*$Q$4</f>
        <v>37.866600000000005</v>
      </c>
      <c r="T18" s="1"/>
    </row>
    <row r="19" spans="1:20" x14ac:dyDescent="0.25">
      <c r="O19" s="79">
        <v>1.08</v>
      </c>
      <c r="P19" s="79">
        <f t="shared" si="2"/>
        <v>37.519200000000005</v>
      </c>
    </row>
    <row r="20" spans="1:20" x14ac:dyDescent="0.25">
      <c r="A20" s="31" t="s">
        <v>81</v>
      </c>
      <c r="B20" s="14"/>
      <c r="C20" s="14">
        <f>SUM(C2:C18)</f>
        <v>1600</v>
      </c>
      <c r="D20" s="18"/>
      <c r="E20" s="18"/>
      <c r="F20" s="18">
        <f>SUM(F2:F18)</f>
        <v>64707</v>
      </c>
      <c r="G20" s="14"/>
      <c r="H20" s="69">
        <f>SUM(H2:H10)</f>
        <v>1100</v>
      </c>
      <c r="I20" s="18"/>
      <c r="J20" s="18"/>
      <c r="K20" s="18">
        <f>SUM(K2:K10)</f>
        <v>43092.359999999993</v>
      </c>
      <c r="L20" s="14"/>
      <c r="M20" s="18">
        <f>SUM(M2:M10)</f>
        <v>546</v>
      </c>
      <c r="O20" s="79">
        <v>1.07</v>
      </c>
      <c r="P20" s="79">
        <f t="shared" si="2"/>
        <v>37.171800000000005</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36.824400000000004</v>
      </c>
    </row>
    <row r="22" spans="1:20" x14ac:dyDescent="0.25">
      <c r="O22" s="79">
        <v>1.05</v>
      </c>
      <c r="P22" s="79">
        <f t="shared" si="2"/>
        <v>36.477000000000004</v>
      </c>
    </row>
    <row r="23" spans="1:20" x14ac:dyDescent="0.25">
      <c r="O23" s="79">
        <v>1.04</v>
      </c>
      <c r="P23" s="79">
        <f t="shared" si="2"/>
        <v>36.129600000000003</v>
      </c>
    </row>
    <row r="24" spans="1:20" x14ac:dyDescent="0.25">
      <c r="O24" s="79">
        <v>1.03</v>
      </c>
      <c r="P24" s="79">
        <f t="shared" si="2"/>
        <v>35.782200000000003</v>
      </c>
    </row>
    <row r="25" spans="1:20" x14ac:dyDescent="0.25">
      <c r="O25" s="79">
        <v>1.02</v>
      </c>
      <c r="P25" s="79">
        <f t="shared" si="2"/>
        <v>35.434800000000003</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35.087400000000002</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34.74</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34.392600000000002</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34.045200000000001</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33.697800000000001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33.3504</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33.003</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32.6556</v>
      </c>
    </row>
    <row r="34" spans="1:21" x14ac:dyDescent="0.25">
      <c r="A34">
        <v>100</v>
      </c>
      <c r="B34" s="162">
        <v>43385</v>
      </c>
      <c r="C34" s="10">
        <v>400</v>
      </c>
      <c r="D34" s="39">
        <v>50.534999999999997</v>
      </c>
      <c r="E34" s="39">
        <v>42.61</v>
      </c>
      <c r="F34" s="39">
        <f t="shared" ref="F34:F64" si="6">C34*(E34-D34)</f>
        <v>-3169.9999999999991</v>
      </c>
      <c r="G34" s="39">
        <f t="shared" ref="G34:G64" si="7">D34*C34</f>
        <v>20214</v>
      </c>
      <c r="H34" s="177">
        <f t="shared" ref="H34:H64" si="8">(E34-D34)/D34</f>
        <v>-0.15682200455130102</v>
      </c>
      <c r="I34" s="39"/>
      <c r="J34" s="39"/>
      <c r="K34" s="39"/>
      <c r="L34" s="39"/>
      <c r="O34" s="79">
        <v>0.93</v>
      </c>
      <c r="P34" s="79">
        <f t="shared" si="2"/>
        <v>32.308200000000006</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31.960800000000003</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31.613400000000002</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31.266000000000002</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06" priority="35">
      <formula>F7&gt;0</formula>
    </cfRule>
    <cfRule type="expression" dxfId="2005" priority="36">
      <formula>F7&lt;0</formula>
    </cfRule>
  </conditionalFormatting>
  <conditionalFormatting sqref="Q8">
    <cfRule type="expression" dxfId="2004" priority="33">
      <formula>Q8&gt;0</formula>
    </cfRule>
    <cfRule type="expression" dxfId="2003" priority="34">
      <formula>Q8&lt;0</formula>
    </cfRule>
  </conditionalFormatting>
  <conditionalFormatting sqref="Q10">
    <cfRule type="expression" dxfId="2002" priority="27">
      <formula>Q10&gt;0</formula>
    </cfRule>
    <cfRule type="expression" dxfId="2001" priority="28">
      <formula>Q10&lt;0</formula>
    </cfRule>
  </conditionalFormatting>
  <conditionalFormatting sqref="J27:J41">
    <cfRule type="expression" dxfId="2000" priority="25">
      <formula>J27&gt;0</formula>
    </cfRule>
    <cfRule type="expression" dxfId="1999" priority="26">
      <formula>J27&lt;0</formula>
    </cfRule>
  </conditionalFormatting>
  <conditionalFormatting sqref="K27:K38">
    <cfRule type="expression" dxfId="1998" priority="23">
      <formula>K27&gt;0</formula>
    </cfRule>
    <cfRule type="expression" dxfId="1997" priority="24">
      <formula>K27&lt;0</formula>
    </cfRule>
  </conditionalFormatting>
  <conditionalFormatting sqref="L27">
    <cfRule type="expression" dxfId="1996" priority="21">
      <formula>L27&gt;0</formula>
    </cfRule>
    <cfRule type="expression" dxfId="1995" priority="22">
      <formula>L27&lt;0</formula>
    </cfRule>
  </conditionalFormatting>
  <conditionalFormatting sqref="F95:F116">
    <cfRule type="expression" dxfId="1994" priority="19">
      <formula>F95&gt;0</formula>
    </cfRule>
    <cfRule type="expression" dxfId="1993" priority="20">
      <formula>F95&lt;0</formula>
    </cfRule>
  </conditionalFormatting>
  <conditionalFormatting sqref="H95:H116">
    <cfRule type="expression" dxfId="1992" priority="17">
      <formula>H95&gt;0</formula>
    </cfRule>
    <cfRule type="expression" dxfId="1991" priority="18">
      <formula>H95&lt;0</formula>
    </cfRule>
  </conditionalFormatting>
  <conditionalFormatting sqref="J95:J108">
    <cfRule type="expression" dxfId="1990" priority="15">
      <formula>J95&gt;0</formula>
    </cfRule>
    <cfRule type="expression" dxfId="1989" priority="16">
      <formula>J95&lt;0</formula>
    </cfRule>
  </conditionalFormatting>
  <conditionalFormatting sqref="K95:K108">
    <cfRule type="expression" dxfId="1988" priority="13">
      <formula>K95&gt;0</formula>
    </cfRule>
    <cfRule type="expression" dxfId="1987" priority="14">
      <formula>K95&lt;0</formula>
    </cfRule>
  </conditionalFormatting>
  <conditionalFormatting sqref="L95:L108">
    <cfRule type="expression" dxfId="1986" priority="11">
      <formula>L95&gt;0</formula>
    </cfRule>
    <cfRule type="expression" dxfId="1985" priority="12">
      <formula>L95&lt;0</formula>
    </cfRule>
  </conditionalFormatting>
  <conditionalFormatting sqref="F27:F31">
    <cfRule type="expression" dxfId="1984" priority="9">
      <formula>F27&gt;0</formula>
    </cfRule>
    <cfRule type="expression" dxfId="1983" priority="10">
      <formula>F27&lt;0</formula>
    </cfRule>
  </conditionalFormatting>
  <conditionalFormatting sqref="H27:H31">
    <cfRule type="expression" dxfId="1982" priority="7">
      <formula>H27&gt;0</formula>
    </cfRule>
    <cfRule type="expression" dxfId="1981" priority="8">
      <formula>H27&lt;0</formula>
    </cfRule>
  </conditionalFormatting>
  <conditionalFormatting sqref="H64:H67 F64:F67">
    <cfRule type="expression" dxfId="1980" priority="1">
      <formula>F64&gt;0</formula>
    </cfRule>
    <cfRule type="expression" dxfId="197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47.94</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9588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160.94000000000233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160.94000000000233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1.7072130653671705E-2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5.840634125990822E-2</v>
      </c>
      <c r="R11">
        <v>0.7</v>
      </c>
      <c r="T11" s="1">
        <v>43285</v>
      </c>
      <c r="U11" t="s">
        <v>1130</v>
      </c>
    </row>
    <row r="12" spans="1:21" x14ac:dyDescent="0.25">
      <c r="H12" s="68"/>
      <c r="O12" s="11" t="s">
        <v>921</v>
      </c>
      <c r="Q12" s="1"/>
    </row>
    <row r="13" spans="1:21" x14ac:dyDescent="0.25">
      <c r="H13" s="68"/>
      <c r="O13" s="11" t="s">
        <v>947</v>
      </c>
      <c r="Q13" s="2">
        <f>Q4/(3.94+4.03)*2</f>
        <v>12.030112923462985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52.734000000000002</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52.254600000000003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51.775199999999998</v>
      </c>
    </row>
    <row r="20" spans="1:21" x14ac:dyDescent="0.25">
      <c r="O20" s="79">
        <v>1.07</v>
      </c>
      <c r="P20" s="79">
        <f t="shared" si="2"/>
        <v>51.2958</v>
      </c>
      <c r="T20" s="1">
        <v>43416</v>
      </c>
      <c r="U20" t="s">
        <v>1297</v>
      </c>
    </row>
    <row r="21" spans="1:21" x14ac:dyDescent="0.25">
      <c r="O21" s="79">
        <v>1.06</v>
      </c>
      <c r="P21" s="79">
        <f t="shared" si="2"/>
        <v>50.816400000000002</v>
      </c>
    </row>
    <row r="22" spans="1:21" x14ac:dyDescent="0.25">
      <c r="O22" s="79">
        <v>1.05</v>
      </c>
      <c r="P22" s="79">
        <f t="shared" si="2"/>
        <v>50.336999999999996</v>
      </c>
    </row>
    <row r="23" spans="1:21" x14ac:dyDescent="0.25">
      <c r="O23" s="79">
        <v>1.04</v>
      </c>
      <c r="P23" s="79">
        <f t="shared" si="2"/>
        <v>49.857599999999998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49.3782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48.898800000000001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48.419399999999996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47.94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47.460599999999999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46.981199999999994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46.501799999999996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46.022399999999998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45.542999999999999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45.063599999999994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44.584200000000003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44.104799999999997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43.625399999999999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43.146000000000001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8" priority="51">
      <formula>F7&gt;0</formula>
    </cfRule>
    <cfRule type="expression" dxfId="1977" priority="52">
      <formula>F7&lt;0</formula>
    </cfRule>
  </conditionalFormatting>
  <conditionalFormatting sqref="Q8">
    <cfRule type="expression" dxfId="1976" priority="49">
      <formula>Q8&gt;0</formula>
    </cfRule>
    <cfRule type="expression" dxfId="1975" priority="50">
      <formula>Q8&lt;0</formula>
    </cfRule>
  </conditionalFormatting>
  <conditionalFormatting sqref="Q10">
    <cfRule type="expression" dxfId="1974" priority="43">
      <formula>Q10&gt;0</formula>
    </cfRule>
    <cfRule type="expression" dxfId="1973" priority="44">
      <formula>Q10&lt;0</formula>
    </cfRule>
  </conditionalFormatting>
  <conditionalFormatting sqref="K25:K39">
    <cfRule type="expression" dxfId="1972" priority="39">
      <formula>K25&gt;0</formula>
    </cfRule>
    <cfRule type="expression" dxfId="1971" priority="40">
      <formula>K25&lt;0</formula>
    </cfRule>
  </conditionalFormatting>
  <conditionalFormatting sqref="L25">
    <cfRule type="expression" dxfId="1970" priority="37">
      <formula>L25&gt;0</formula>
    </cfRule>
    <cfRule type="expression" dxfId="1969" priority="38">
      <formula>L25&lt;0</formula>
    </cfRule>
  </conditionalFormatting>
  <conditionalFormatting sqref="F95:F116">
    <cfRule type="expression" dxfId="1968" priority="35">
      <formula>F95&gt;0</formula>
    </cfRule>
    <cfRule type="expression" dxfId="1967" priority="36">
      <formula>F95&lt;0</formula>
    </cfRule>
  </conditionalFormatting>
  <conditionalFormatting sqref="H95:H116">
    <cfRule type="expression" dxfId="1966" priority="33">
      <formula>H95&gt;0</formula>
    </cfRule>
    <cfRule type="expression" dxfId="1965" priority="34">
      <formula>H95&lt;0</formula>
    </cfRule>
  </conditionalFormatting>
  <conditionalFormatting sqref="J95:J108">
    <cfRule type="expression" dxfId="1964" priority="31">
      <formula>J95&gt;0</formula>
    </cfRule>
    <cfRule type="expression" dxfId="1963" priority="32">
      <formula>J95&lt;0</formula>
    </cfRule>
  </conditionalFormatting>
  <conditionalFormatting sqref="K95:K108">
    <cfRule type="expression" dxfId="1962" priority="29">
      <formula>K95&gt;0</formula>
    </cfRule>
    <cfRule type="expression" dxfId="1961" priority="30">
      <formula>K95&lt;0</formula>
    </cfRule>
  </conditionalFormatting>
  <conditionalFormatting sqref="L95:L108">
    <cfRule type="expression" dxfId="1960" priority="27">
      <formula>L95&gt;0</formula>
    </cfRule>
    <cfRule type="expression" dxfId="1959" priority="28">
      <formula>L95&lt;0</formula>
    </cfRule>
  </conditionalFormatting>
  <conditionalFormatting sqref="F25 F29">
    <cfRule type="expression" dxfId="1958" priority="25">
      <formula>F25&gt;0</formula>
    </cfRule>
    <cfRule type="expression" dxfId="1957" priority="26">
      <formula>F25&lt;0</formula>
    </cfRule>
  </conditionalFormatting>
  <conditionalFormatting sqref="H25 H29">
    <cfRule type="expression" dxfId="1956" priority="23">
      <formula>H25&gt;0</formula>
    </cfRule>
    <cfRule type="expression" dxfId="1955" priority="24">
      <formula>H25&lt;0</formula>
    </cfRule>
  </conditionalFormatting>
  <conditionalFormatting sqref="F26:F28">
    <cfRule type="expression" dxfId="1954" priority="21">
      <formula>F26&gt;0</formula>
    </cfRule>
    <cfRule type="expression" dxfId="1953" priority="22">
      <formula>F26&lt;0</formula>
    </cfRule>
  </conditionalFormatting>
  <conditionalFormatting sqref="H26:H28">
    <cfRule type="expression" dxfId="1952" priority="19">
      <formula>H26&gt;0</formula>
    </cfRule>
    <cfRule type="expression" dxfId="1951" priority="20">
      <formula>H26&lt;0</formula>
    </cfRule>
  </conditionalFormatting>
  <conditionalFormatting sqref="J25:J49">
    <cfRule type="expression" dxfId="1950" priority="15">
      <formula>J25&gt;0</formula>
    </cfRule>
    <cfRule type="expression" dxfId="1949" priority="16">
      <formula>J25&lt;0</formula>
    </cfRule>
  </conditionalFormatting>
  <conditionalFormatting sqref="J50:J61">
    <cfRule type="expression" dxfId="1948" priority="13">
      <formula>J50&gt;0</formula>
    </cfRule>
    <cfRule type="expression" dxfId="1947" priority="14">
      <formula>J50&lt;0</formula>
    </cfRule>
  </conditionalFormatting>
  <conditionalFormatting sqref="H62:H63 F62:F63">
    <cfRule type="expression" dxfId="1946" priority="5">
      <formula>F62&gt;0</formula>
    </cfRule>
    <cfRule type="expression" dxfId="1945" priority="6">
      <formula>F62&lt;0</formula>
    </cfRule>
  </conditionalFormatting>
  <conditionalFormatting sqref="J62:J64">
    <cfRule type="expression" dxfId="1944" priority="3">
      <formula>J62&gt;0</formula>
    </cfRule>
    <cfRule type="expression" dxfId="1943" priority="4">
      <formula>J62&lt;0</formula>
    </cfRule>
  </conditionalFormatting>
  <conditionalFormatting sqref="H64:H67 F64:F67">
    <cfRule type="expression" dxfId="1942" priority="1">
      <formula>F64&gt;0</formula>
    </cfRule>
    <cfRule type="expression" dxfId="194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9"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9"/>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9"/>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0" priority="67">
      <formula>F37&gt;0</formula>
    </cfRule>
    <cfRule type="expression" dxfId="1939" priority="68">
      <formula>F37&lt;0</formula>
    </cfRule>
  </conditionalFormatting>
  <conditionalFormatting sqref="Q7">
    <cfRule type="expression" dxfId="1938" priority="65">
      <formula>Q7&gt;0</formula>
    </cfRule>
    <cfRule type="expression" dxfId="1937" priority="66">
      <formula>Q7&lt;0</formula>
    </cfRule>
  </conditionalFormatting>
  <conditionalFormatting sqref="Q8">
    <cfRule type="expression" dxfId="1936" priority="63">
      <formula>Q8&gt;0</formula>
    </cfRule>
    <cfRule type="expression" dxfId="1935" priority="64">
      <formula>Q8&lt;0</formula>
    </cfRule>
  </conditionalFormatting>
  <conditionalFormatting sqref="Q10">
    <cfRule type="expression" dxfId="1934" priority="57">
      <formula>Q10&gt;0</formula>
    </cfRule>
    <cfRule type="expression" dxfId="1933" priority="58">
      <formula>Q10&lt;0</formula>
    </cfRule>
  </conditionalFormatting>
  <conditionalFormatting sqref="H32:H36">
    <cfRule type="expression" dxfId="1932" priority="37">
      <formula>H32&gt;0</formula>
    </cfRule>
    <cfRule type="expression" dxfId="1931" priority="38">
      <formula>H32&lt;0</formula>
    </cfRule>
  </conditionalFormatting>
  <conditionalFormatting sqref="K32:K45">
    <cfRule type="expression" dxfId="1930" priority="53">
      <formula>K32&gt;0</formula>
    </cfRule>
    <cfRule type="expression" dxfId="1929" priority="54">
      <formula>K32&lt;0</formula>
    </cfRule>
  </conditionalFormatting>
  <conditionalFormatting sqref="L32:L40">
    <cfRule type="expression" dxfId="1928" priority="51">
      <formula>L32&gt;0</formula>
    </cfRule>
    <cfRule type="expression" dxfId="1927" priority="52">
      <formula>L32&lt;0</formula>
    </cfRule>
  </conditionalFormatting>
  <conditionalFormatting sqref="F117:F138">
    <cfRule type="expression" dxfId="1926" priority="49">
      <formula>F117&gt;0</formula>
    </cfRule>
    <cfRule type="expression" dxfId="1925" priority="50">
      <formula>F117&lt;0</formula>
    </cfRule>
  </conditionalFormatting>
  <conditionalFormatting sqref="H117:H138">
    <cfRule type="expression" dxfId="1924" priority="47">
      <formula>H117&gt;0</formula>
    </cfRule>
    <cfRule type="expression" dxfId="1923" priority="48">
      <formula>H117&lt;0</formula>
    </cfRule>
  </conditionalFormatting>
  <conditionalFormatting sqref="J117:J130">
    <cfRule type="expression" dxfId="1922" priority="45">
      <formula>J117&gt;0</formula>
    </cfRule>
    <cfRule type="expression" dxfId="1921" priority="46">
      <formula>J117&lt;0</formula>
    </cfRule>
  </conditionalFormatting>
  <conditionalFormatting sqref="K117:K130">
    <cfRule type="expression" dxfId="1920" priority="43">
      <formula>K117&gt;0</formula>
    </cfRule>
    <cfRule type="expression" dxfId="1919" priority="44">
      <formula>K117&lt;0</formula>
    </cfRule>
  </conditionalFormatting>
  <conditionalFormatting sqref="L117:L130">
    <cfRule type="expression" dxfId="1918" priority="41">
      <formula>L117&gt;0</formula>
    </cfRule>
    <cfRule type="expression" dxfId="1917" priority="42">
      <formula>L117&lt;0</formula>
    </cfRule>
  </conditionalFormatting>
  <conditionalFormatting sqref="F32:F36">
    <cfRule type="expression" dxfId="1916" priority="39">
      <formula>F32&gt;0</formula>
    </cfRule>
    <cfRule type="expression" dxfId="1915" priority="40">
      <formula>F32&lt;0</formula>
    </cfRule>
  </conditionalFormatting>
  <conditionalFormatting sqref="Q9">
    <cfRule type="expression" dxfId="1914" priority="35">
      <formula>Q9&gt;0</formula>
    </cfRule>
    <cfRule type="expression" dxfId="1913" priority="36">
      <formula>Q9&lt;0</formula>
    </cfRule>
  </conditionalFormatting>
  <conditionalFormatting sqref="H67:H69 F67:F69">
    <cfRule type="expression" dxfId="1912" priority="33">
      <formula>F67&gt;0</formula>
    </cfRule>
    <cfRule type="expression" dxfId="1911" priority="34">
      <formula>F67&lt;0</formula>
    </cfRule>
  </conditionalFormatting>
  <conditionalFormatting sqref="H70:H72 F70:F72">
    <cfRule type="expression" dxfId="1910" priority="31">
      <formula>F70&gt;0</formula>
    </cfRule>
    <cfRule type="expression" dxfId="1909" priority="32">
      <formula>F70&lt;0</formula>
    </cfRule>
  </conditionalFormatting>
  <conditionalFormatting sqref="F77 H77">
    <cfRule type="expression" dxfId="1908" priority="27">
      <formula>F77&gt;0</formula>
    </cfRule>
    <cfRule type="expression" dxfId="1907" priority="28">
      <formula>F77&lt;0</formula>
    </cfRule>
  </conditionalFormatting>
  <conditionalFormatting sqref="F74:F76 H74:H76">
    <cfRule type="expression" dxfId="1906" priority="25">
      <formula>F74&gt;0</formula>
    </cfRule>
    <cfRule type="expression" dxfId="1905" priority="26">
      <formula>F74&lt;0</formula>
    </cfRule>
  </conditionalFormatting>
  <conditionalFormatting sqref="H79:H81 F79:F81">
    <cfRule type="expression" dxfId="1904" priority="23">
      <formula>F79&gt;0</formula>
    </cfRule>
    <cfRule type="expression" dxfId="1903" priority="24">
      <formula>F79&lt;0</formula>
    </cfRule>
  </conditionalFormatting>
  <conditionalFormatting sqref="H82:H84 F82:F84">
    <cfRule type="expression" dxfId="1902" priority="21">
      <formula>F82&gt;0</formula>
    </cfRule>
    <cfRule type="expression" dxfId="1901" priority="22">
      <formula>F82&lt;0</formula>
    </cfRule>
  </conditionalFormatting>
  <conditionalFormatting sqref="H85:H87 F85:F87">
    <cfRule type="expression" dxfId="1900" priority="19">
      <formula>F85&gt;0</formula>
    </cfRule>
    <cfRule type="expression" dxfId="1899" priority="20">
      <formula>F85&lt;0</formula>
    </cfRule>
  </conditionalFormatting>
  <conditionalFormatting sqref="J37:J66 J73 J78">
    <cfRule type="expression" dxfId="1898" priority="17">
      <formula>J37&gt;0</formula>
    </cfRule>
    <cfRule type="expression" dxfId="1897" priority="18">
      <formula>J37&lt;0</formula>
    </cfRule>
  </conditionalFormatting>
  <conditionalFormatting sqref="J32:J36">
    <cfRule type="expression" dxfId="1896" priority="15">
      <formula>J32&gt;0</formula>
    </cfRule>
    <cfRule type="expression" dxfId="1895" priority="16">
      <formula>J32&lt;0</formula>
    </cfRule>
  </conditionalFormatting>
  <conditionalFormatting sqref="J67:J69">
    <cfRule type="expression" dxfId="1894" priority="13">
      <formula>J67&gt;0</formula>
    </cfRule>
    <cfRule type="expression" dxfId="1893" priority="14">
      <formula>J67&lt;0</formula>
    </cfRule>
  </conditionalFormatting>
  <conditionalFormatting sqref="J70:J72">
    <cfRule type="expression" dxfId="1892" priority="11">
      <formula>J70&gt;0</formula>
    </cfRule>
    <cfRule type="expression" dxfId="1891" priority="12">
      <formula>J70&lt;0</formula>
    </cfRule>
  </conditionalFormatting>
  <conditionalFormatting sqref="J77">
    <cfRule type="expression" dxfId="1890" priority="9">
      <formula>J77&gt;0</formula>
    </cfRule>
    <cfRule type="expression" dxfId="1889" priority="10">
      <formula>J77&lt;0</formula>
    </cfRule>
  </conditionalFormatting>
  <conditionalFormatting sqref="J74:J76">
    <cfRule type="expression" dxfId="1888" priority="7">
      <formula>J74&gt;0</formula>
    </cfRule>
    <cfRule type="expression" dxfId="1887" priority="8">
      <formula>J74&lt;0</formula>
    </cfRule>
  </conditionalFormatting>
  <conditionalFormatting sqref="J79:J81">
    <cfRule type="expression" dxfId="1886" priority="5">
      <formula>J79&gt;0</formula>
    </cfRule>
    <cfRule type="expression" dxfId="1885" priority="6">
      <formula>J79&lt;0</formula>
    </cfRule>
  </conditionalFormatting>
  <conditionalFormatting sqref="J82:J84">
    <cfRule type="expression" dxfId="1884" priority="3">
      <formula>J82&gt;0</formula>
    </cfRule>
    <cfRule type="expression" dxfId="1883" priority="4">
      <formula>J82&lt;0</formula>
    </cfRule>
  </conditionalFormatting>
  <conditionalFormatting sqref="J85:J87">
    <cfRule type="expression" dxfId="1882" priority="1">
      <formula>J85&gt;0</formula>
    </cfRule>
    <cfRule type="expression" dxfId="188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0" priority="32">
      <formula>F51&gt;0</formula>
    </cfRule>
    <cfRule type="expression" dxfId="1879" priority="33">
      <formula>F51&lt;0</formula>
    </cfRule>
  </conditionalFormatting>
  <conditionalFormatting sqref="Q7">
    <cfRule type="expression" dxfId="1878" priority="30">
      <formula>Q7&gt;0</formula>
    </cfRule>
    <cfRule type="expression" dxfId="1877" priority="31">
      <formula>Q7&lt;0</formula>
    </cfRule>
  </conditionalFormatting>
  <conditionalFormatting sqref="Q8">
    <cfRule type="expression" dxfId="1876" priority="28">
      <formula>Q8&gt;0</formula>
    </cfRule>
    <cfRule type="expression" dxfId="1875" priority="29">
      <formula>Q8&lt;0</formula>
    </cfRule>
  </conditionalFormatting>
  <conditionalFormatting sqref="F25:F44 F46:F50">
    <cfRule type="expression" dxfId="1874" priority="26">
      <formula>F25&gt;0</formula>
    </cfRule>
    <cfRule type="expression" dxfId="1873" priority="27">
      <formula>F25&lt;0</formula>
    </cfRule>
  </conditionalFormatting>
  <conditionalFormatting sqref="H25:H44 H46:H50">
    <cfRule type="expression" dxfId="1872" priority="24">
      <formula>H25&gt;0</formula>
    </cfRule>
    <cfRule type="expression" dxfId="1871" priority="25">
      <formula>H25&lt;0</formula>
    </cfRule>
  </conditionalFormatting>
  <conditionalFormatting sqref="F89:F110">
    <cfRule type="expression" dxfId="1870" priority="22">
      <formula>F89&gt;0</formula>
    </cfRule>
    <cfRule type="expression" dxfId="1869" priority="23">
      <formula>F89&lt;0</formula>
    </cfRule>
  </conditionalFormatting>
  <conditionalFormatting sqref="H89:H110">
    <cfRule type="expression" dxfId="1868" priority="20">
      <formula>H89&gt;0</formula>
    </cfRule>
    <cfRule type="expression" dxfId="1867" priority="21">
      <formula>H89&lt;0</formula>
    </cfRule>
  </conditionalFormatting>
  <conditionalFormatting sqref="Q10">
    <cfRule type="expression" dxfId="1866" priority="18">
      <formula>Q10&gt;0</formula>
    </cfRule>
    <cfRule type="expression" dxfId="1865" priority="19">
      <formula>Q10&lt;0</formula>
    </cfRule>
  </conditionalFormatting>
  <conditionalFormatting sqref="J25:J39">
    <cfRule type="expression" dxfId="1864" priority="16">
      <formula>J25&gt;0</formula>
    </cfRule>
    <cfRule type="expression" dxfId="1863" priority="17">
      <formula>J25&lt;0</formula>
    </cfRule>
  </conditionalFormatting>
  <conditionalFormatting sqref="K25:K38">
    <cfRule type="expression" dxfId="1862" priority="14">
      <formula>K25&gt;0</formula>
    </cfRule>
    <cfRule type="expression" dxfId="1861" priority="15">
      <formula>K25&lt;0</formula>
    </cfRule>
  </conditionalFormatting>
  <conditionalFormatting sqref="L25:L38">
    <cfRule type="expression" dxfId="1860" priority="12">
      <formula>L25&gt;0</formula>
    </cfRule>
    <cfRule type="expression" dxfId="185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8" priority="9">
      <formula>J40&gt;0</formula>
    </cfRule>
    <cfRule type="expression" dxfId="185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56" priority="7">
      <formula>F45&gt;0</formula>
    </cfRule>
    <cfRule type="expression" dxfId="1855" priority="8">
      <formula>F45&lt;0</formula>
    </cfRule>
  </conditionalFormatting>
  <conditionalFormatting sqref="H45">
    <cfRule type="expression" dxfId="1854" priority="5">
      <formula>H45&gt;0</formula>
    </cfRule>
    <cfRule type="expression" dxfId="1853" priority="6">
      <formula>H45&lt;0</formula>
    </cfRule>
  </conditionalFormatting>
  <conditionalFormatting sqref="J45">
    <cfRule type="expression" dxfId="1852" priority="3">
      <formula>J45&gt;0</formula>
    </cfRule>
    <cfRule type="expression" dxfId="1851" priority="4">
      <formula>J45&lt;0</formula>
    </cfRule>
  </conditionalFormatting>
  <conditionalFormatting sqref="J46">
    <cfRule type="expression" dxfId="1850" priority="1">
      <formula>J46&gt;0</formula>
    </cfRule>
    <cfRule type="expression" dxfId="184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900">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900"/>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901"/>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901"/>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8" priority="74">
      <formula>F12&gt;0</formula>
    </cfRule>
    <cfRule type="expression" dxfId="184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46" priority="67">
      <formula>F124&gt;0</formula>
    </cfRule>
    <cfRule type="expression" dxfId="1845" priority="68">
      <formula>F124&lt;0</formula>
    </cfRule>
  </conditionalFormatting>
  <conditionalFormatting sqref="H124:H130">
    <cfRule type="expression" dxfId="1844" priority="55">
      <formula>H124&gt;0</formula>
    </cfRule>
    <cfRule type="expression" dxfId="1843" priority="56">
      <formula>H124&lt;0</formula>
    </cfRule>
  </conditionalFormatting>
  <conditionalFormatting sqref="H131">
    <cfRule type="expression" dxfId="1842" priority="53">
      <formula>H131&gt;0</formula>
    </cfRule>
    <cfRule type="expression" dxfId="1841" priority="54">
      <formula>H131&lt;0</formula>
    </cfRule>
  </conditionalFormatting>
  <conditionalFormatting sqref="H132">
    <cfRule type="expression" dxfId="1840" priority="51">
      <formula>H132&gt;0</formula>
    </cfRule>
    <cfRule type="expression" dxfId="1839" priority="52">
      <formula>H132&lt;0</formula>
    </cfRule>
  </conditionalFormatting>
  <conditionalFormatting sqref="H133:H135">
    <cfRule type="expression" dxfId="1838" priority="49">
      <formula>H133&gt;0</formula>
    </cfRule>
    <cfRule type="expression" dxfId="1837" priority="50">
      <formula>H133&lt;0</formula>
    </cfRule>
  </conditionalFormatting>
  <conditionalFormatting sqref="H136">
    <cfRule type="expression" dxfId="1836" priority="45">
      <formula>H136&gt;0</formula>
    </cfRule>
    <cfRule type="expression" dxfId="1835" priority="46">
      <formula>H136&lt;0</formula>
    </cfRule>
  </conditionalFormatting>
  <conditionalFormatting sqref="Q7">
    <cfRule type="expression" dxfId="1834" priority="39">
      <formula>Q7&gt;0</formula>
    </cfRule>
    <cfRule type="expression" dxfId="1833" priority="40">
      <formula>Q7&lt;0</formula>
    </cfRule>
  </conditionalFormatting>
  <conditionalFormatting sqref="Q8">
    <cfRule type="expression" dxfId="1832" priority="37">
      <formula>Q8&gt;0</formula>
    </cfRule>
    <cfRule type="expression" dxfId="1831" priority="38">
      <formula>Q8&lt;0</formula>
    </cfRule>
  </conditionalFormatting>
  <conditionalFormatting sqref="F167:F178 H167:H178">
    <cfRule type="expression" dxfId="1830" priority="35">
      <formula>F167&gt;0</formula>
    </cfRule>
    <cfRule type="expression" dxfId="1829" priority="36">
      <formula>F167&lt;0</formula>
    </cfRule>
  </conditionalFormatting>
  <conditionalFormatting sqref="F183:F197 H183:H197">
    <cfRule type="expression" dxfId="1828" priority="33">
      <formula>F183&gt;0</formula>
    </cfRule>
    <cfRule type="expression" dxfId="1827" priority="34">
      <formula>F183&lt;0</formula>
    </cfRule>
  </conditionalFormatting>
  <conditionalFormatting sqref="F198:F206 H198:H206">
    <cfRule type="expression" dxfId="1826" priority="31">
      <formula>F198&gt;0</formula>
    </cfRule>
    <cfRule type="expression" dxfId="1825" priority="32">
      <formula>F198&lt;0</formula>
    </cfRule>
  </conditionalFormatting>
  <conditionalFormatting sqref="F141:F147 H141:H147">
    <cfRule type="expression" dxfId="1824" priority="29">
      <formula>F141&gt;0</formula>
    </cfRule>
    <cfRule type="expression" dxfId="1823" priority="30">
      <formula>F141&lt;0</formula>
    </cfRule>
  </conditionalFormatting>
  <conditionalFormatting sqref="H149:H152 F149:F152">
    <cfRule type="expression" dxfId="1822" priority="27">
      <formula>F149&gt;0</formula>
    </cfRule>
    <cfRule type="expression" dxfId="1821" priority="28">
      <formula>F149&lt;0</formula>
    </cfRule>
  </conditionalFormatting>
  <conditionalFormatting sqref="F226 H215:H218 H257:H260 F257:F260 H226 H231:H233 F231:F233 F235:F244 H235:H244">
    <cfRule type="expression" dxfId="1820" priority="25">
      <formula>F215&gt;0</formula>
    </cfRule>
    <cfRule type="expression" dxfId="1819" priority="26">
      <formula>F215&lt;0</formula>
    </cfRule>
  </conditionalFormatting>
  <conditionalFormatting sqref="F207:F218">
    <cfRule type="expression" dxfId="1818" priority="23">
      <formula>F207&gt;0</formula>
    </cfRule>
    <cfRule type="expression" dxfId="1817" priority="24">
      <formula>F207&lt;0</formula>
    </cfRule>
  </conditionalFormatting>
  <conditionalFormatting sqref="H207:H208">
    <cfRule type="expression" dxfId="1816" priority="21">
      <formula>H207&gt;0</formula>
    </cfRule>
    <cfRule type="expression" dxfId="1815" priority="22">
      <formula>H207&lt;0</formula>
    </cfRule>
  </conditionalFormatting>
  <conditionalFormatting sqref="H209">
    <cfRule type="expression" dxfId="1814" priority="19">
      <formula>H209&gt;0</formula>
    </cfRule>
    <cfRule type="expression" dxfId="1813" priority="20">
      <formula>H209&lt;0</formula>
    </cfRule>
  </conditionalFormatting>
  <conditionalFormatting sqref="H210">
    <cfRule type="expression" dxfId="1812" priority="17">
      <formula>H210&gt;0</formula>
    </cfRule>
    <cfRule type="expression" dxfId="1811" priority="18">
      <formula>H210&lt;0</formula>
    </cfRule>
  </conditionalFormatting>
  <conditionalFormatting sqref="H211:H213">
    <cfRule type="expression" dxfId="1810" priority="15">
      <formula>H211&gt;0</formula>
    </cfRule>
    <cfRule type="expression" dxfId="1809" priority="16">
      <formula>H211&lt;0</formula>
    </cfRule>
  </conditionalFormatting>
  <conditionalFormatting sqref="H214">
    <cfRule type="expression" dxfId="1808" priority="13">
      <formula>H214&gt;0</formula>
    </cfRule>
    <cfRule type="expression" dxfId="1807" priority="14">
      <formula>H214&lt;0</formula>
    </cfRule>
  </conditionalFormatting>
  <conditionalFormatting sqref="F245:F256 H245:H256">
    <cfRule type="expression" dxfId="1806" priority="11">
      <formula>F245&gt;0</formula>
    </cfRule>
    <cfRule type="expression" dxfId="1805" priority="12">
      <formula>F245&lt;0</formula>
    </cfRule>
  </conditionalFormatting>
  <conditionalFormatting sqref="F261:F275 H261:H275">
    <cfRule type="expression" dxfId="1804" priority="9">
      <formula>F261&gt;0</formula>
    </cfRule>
    <cfRule type="expression" dxfId="1803" priority="10">
      <formula>F261&lt;0</formula>
    </cfRule>
  </conditionalFormatting>
  <conditionalFormatting sqref="F276:F283 H276:H283">
    <cfRule type="expression" dxfId="1802" priority="7">
      <formula>F276&gt;0</formula>
    </cfRule>
    <cfRule type="expression" dxfId="1801" priority="8">
      <formula>F276&lt;0</formula>
    </cfRule>
  </conditionalFormatting>
  <conditionalFormatting sqref="F219:F225 H219:H225">
    <cfRule type="expression" dxfId="1800" priority="5">
      <formula>F219&gt;0</formula>
    </cfRule>
    <cfRule type="expression" dxfId="1799" priority="6">
      <formula>F219&lt;0</formula>
    </cfRule>
  </conditionalFormatting>
  <conditionalFormatting sqref="H227:H230 F227:F230">
    <cfRule type="expression" dxfId="1798" priority="3">
      <formula>F227&gt;0</formula>
    </cfRule>
    <cfRule type="expression" dxfId="1797" priority="4">
      <formula>F227&lt;0</formula>
    </cfRule>
  </conditionalFormatting>
  <conditionalFormatting sqref="H234 F234">
    <cfRule type="expression" dxfId="1796" priority="1">
      <formula>F234&gt;0</formula>
    </cfRule>
    <cfRule type="expression" dxfId="179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4" priority="43">
      <formula>F33&gt;0</formula>
    </cfRule>
    <cfRule type="expression" dxfId="1793" priority="44">
      <formula>F33&lt;0</formula>
    </cfRule>
  </conditionalFormatting>
  <conditionalFormatting sqref="Q7">
    <cfRule type="expression" dxfId="1792" priority="41">
      <formula>Q7&gt;0</formula>
    </cfRule>
    <cfRule type="expression" dxfId="1791" priority="42">
      <formula>Q7&lt;0</formula>
    </cfRule>
  </conditionalFormatting>
  <conditionalFormatting sqref="Q8">
    <cfRule type="expression" dxfId="1790" priority="39">
      <formula>Q8&gt;0</formula>
    </cfRule>
    <cfRule type="expression" dxfId="1789" priority="40">
      <formula>Q8&lt;0</formula>
    </cfRule>
  </conditionalFormatting>
  <conditionalFormatting sqref="F29 F32">
    <cfRule type="expression" dxfId="1788" priority="37">
      <formula>F29&gt;0</formula>
    </cfRule>
    <cfRule type="expression" dxfId="1787" priority="38">
      <formula>F29&lt;0</formula>
    </cfRule>
  </conditionalFormatting>
  <conditionalFormatting sqref="H29 H32">
    <cfRule type="expression" dxfId="1786" priority="35">
      <formula>H29&gt;0</formula>
    </cfRule>
    <cfRule type="expression" dxfId="1785" priority="36">
      <formula>H29&lt;0</formula>
    </cfRule>
  </conditionalFormatting>
  <conditionalFormatting sqref="F30:F31">
    <cfRule type="expression" dxfId="1784" priority="33">
      <formula>F30&gt;0</formula>
    </cfRule>
    <cfRule type="expression" dxfId="1783" priority="34">
      <formula>F30&lt;0</formula>
    </cfRule>
  </conditionalFormatting>
  <conditionalFormatting sqref="H30:H31">
    <cfRule type="expression" dxfId="1782" priority="31">
      <formula>H30&gt;0</formula>
    </cfRule>
    <cfRule type="expression" dxfId="1781" priority="32">
      <formula>H30&lt;0</formula>
    </cfRule>
  </conditionalFormatting>
  <conditionalFormatting sqref="F105:F140 H105:H140">
    <cfRule type="expression" dxfId="1780" priority="29">
      <formula>F105&gt;0</formula>
    </cfRule>
    <cfRule type="expression" dxfId="1779" priority="30">
      <formula>F105&lt;0</formula>
    </cfRule>
  </conditionalFormatting>
  <conditionalFormatting sqref="F96:F99">
    <cfRule type="expression" dxfId="1778" priority="27">
      <formula>F96&gt;0</formula>
    </cfRule>
    <cfRule type="expression" dxfId="1777" priority="28">
      <formula>F96&lt;0</formula>
    </cfRule>
  </conditionalFormatting>
  <conditionalFormatting sqref="H96:H99">
    <cfRule type="expression" dxfId="1776" priority="25">
      <formula>H96&gt;0</formula>
    </cfRule>
    <cfRule type="expression" dxfId="1775" priority="26">
      <formula>H96&lt;0</formula>
    </cfRule>
  </conditionalFormatting>
  <conditionalFormatting sqref="F25:F28">
    <cfRule type="expression" dxfId="1774" priority="19">
      <formula>F25&gt;0</formula>
    </cfRule>
    <cfRule type="expression" dxfId="1773" priority="20">
      <formula>F25&lt;0</formula>
    </cfRule>
  </conditionalFormatting>
  <conditionalFormatting sqref="H25:H28">
    <cfRule type="expression" dxfId="1772" priority="17">
      <formula>H25&gt;0</formula>
    </cfRule>
    <cfRule type="expression" dxfId="1771" priority="18">
      <formula>H25&lt;0</formula>
    </cfRule>
  </conditionalFormatting>
  <conditionalFormatting sqref="J27">
    <cfRule type="expression" dxfId="1770" priority="15">
      <formula>J27&gt;0</formula>
    </cfRule>
    <cfRule type="expression" dxfId="1769" priority="16">
      <formula>J27&lt;0</formula>
    </cfRule>
  </conditionalFormatting>
  <conditionalFormatting sqref="F104">
    <cfRule type="expression" dxfId="1768" priority="13">
      <formula>F104&gt;0</formula>
    </cfRule>
    <cfRule type="expression" dxfId="1767" priority="14">
      <formula>F104&lt;0</formula>
    </cfRule>
  </conditionalFormatting>
  <conditionalFormatting sqref="H104">
    <cfRule type="expression" dxfId="1766" priority="11">
      <formula>H104&gt;0</formula>
    </cfRule>
    <cfRule type="expression" dxfId="1765" priority="12">
      <formula>H104&lt;0</formula>
    </cfRule>
  </conditionalFormatting>
  <conditionalFormatting sqref="F100:F103">
    <cfRule type="expression" dxfId="1764" priority="9">
      <formula>F100&gt;0</formula>
    </cfRule>
    <cfRule type="expression" dxfId="1763" priority="10">
      <formula>F100&lt;0</formula>
    </cfRule>
  </conditionalFormatting>
  <conditionalFormatting sqref="H100:H103">
    <cfRule type="expression" dxfId="1762" priority="7">
      <formula>H100&gt;0</formula>
    </cfRule>
    <cfRule type="expression" dxfId="1761" priority="8">
      <formula>H100&lt;0</formula>
    </cfRule>
  </conditionalFormatting>
  <conditionalFormatting sqref="J102">
    <cfRule type="expression" dxfId="1760" priority="5">
      <formula>J102&gt;0</formula>
    </cfRule>
    <cfRule type="expression" dxfId="1759" priority="6">
      <formula>J102&lt;0</formula>
    </cfRule>
  </conditionalFormatting>
  <conditionalFormatting sqref="Q10">
    <cfRule type="expression" dxfId="1758" priority="3">
      <formula>Q10&gt;0</formula>
    </cfRule>
    <cfRule type="expression" dxfId="1757" priority="4">
      <formula>Q10&lt;0</formula>
    </cfRule>
  </conditionalFormatting>
  <conditionalFormatting sqref="M71">
    <cfRule type="expression" dxfId="1756" priority="1">
      <formula>M71&gt;0</formula>
    </cfRule>
    <cfRule type="expression" dxfId="175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4" priority="33">
      <formula>F34&gt;0</formula>
    </cfRule>
    <cfRule type="expression" dxfId="1753" priority="34">
      <formula>F34&lt;0</formula>
    </cfRule>
  </conditionalFormatting>
  <conditionalFormatting sqref="Q7">
    <cfRule type="expression" dxfId="1752" priority="31">
      <formula>Q7&gt;0</formula>
    </cfRule>
    <cfRule type="expression" dxfId="1751" priority="32">
      <formula>Q7&lt;0</formula>
    </cfRule>
  </conditionalFormatting>
  <conditionalFormatting sqref="Q8">
    <cfRule type="expression" dxfId="1750" priority="29">
      <formula>Q8&gt;0</formula>
    </cfRule>
    <cfRule type="expression" dxfId="1749" priority="30">
      <formula>Q8&lt;0</formula>
    </cfRule>
  </conditionalFormatting>
  <conditionalFormatting sqref="F27:F33">
    <cfRule type="expression" dxfId="1748" priority="27">
      <formula>F27&gt;0</formula>
    </cfRule>
    <cfRule type="expression" dxfId="1747" priority="28">
      <formula>F27&lt;0</formula>
    </cfRule>
  </conditionalFormatting>
  <conditionalFormatting sqref="H27:H33">
    <cfRule type="expression" dxfId="1746" priority="25">
      <formula>H27&gt;0</formula>
    </cfRule>
    <cfRule type="expression" dxfId="1745" priority="26">
      <formula>H27&lt;0</formula>
    </cfRule>
  </conditionalFormatting>
  <conditionalFormatting sqref="M46">
    <cfRule type="expression" dxfId="1744" priority="23">
      <formula>M46&gt;0</formula>
    </cfRule>
    <cfRule type="expression" dxfId="1743" priority="24">
      <formula>M46&lt;0</formula>
    </cfRule>
  </conditionalFormatting>
  <conditionalFormatting sqref="F79:F87 H79:H87">
    <cfRule type="expression" dxfId="1742" priority="21">
      <formula>F79&gt;0</formula>
    </cfRule>
    <cfRule type="expression" dxfId="1741" priority="22">
      <formula>F79&lt;0</formula>
    </cfRule>
  </conditionalFormatting>
  <conditionalFormatting sqref="F73 F77:F78">
    <cfRule type="expression" dxfId="1740" priority="19">
      <formula>F73&gt;0</formula>
    </cfRule>
    <cfRule type="expression" dxfId="1739" priority="20">
      <formula>F73&lt;0</formula>
    </cfRule>
  </conditionalFormatting>
  <conditionalFormatting sqref="H73 H77:H78">
    <cfRule type="expression" dxfId="1738" priority="17">
      <formula>H73&gt;0</formula>
    </cfRule>
    <cfRule type="expression" dxfId="1737" priority="18">
      <formula>H73&lt;0</formula>
    </cfRule>
  </conditionalFormatting>
  <conditionalFormatting sqref="F70:F72">
    <cfRule type="expression" dxfId="1736" priority="15">
      <formula>F70&gt;0</formula>
    </cfRule>
    <cfRule type="expression" dxfId="1735" priority="16">
      <formula>F70&lt;0</formula>
    </cfRule>
  </conditionalFormatting>
  <conditionalFormatting sqref="H70:H72">
    <cfRule type="expression" dxfId="1734" priority="13">
      <formula>H70&gt;0</formula>
    </cfRule>
    <cfRule type="expression" dxfId="1733" priority="14">
      <formula>H70&lt;0</formula>
    </cfRule>
  </conditionalFormatting>
  <conditionalFormatting sqref="F25:F26">
    <cfRule type="expression" dxfId="1732" priority="11">
      <formula>F25&gt;0</formula>
    </cfRule>
    <cfRule type="expression" dxfId="1731" priority="12">
      <formula>F25&lt;0</formula>
    </cfRule>
  </conditionalFormatting>
  <conditionalFormatting sqref="H25:H26">
    <cfRule type="expression" dxfId="1730" priority="9">
      <formula>H25&gt;0</formula>
    </cfRule>
    <cfRule type="expression" dxfId="1729" priority="10">
      <formula>H25&lt;0</formula>
    </cfRule>
  </conditionalFormatting>
  <conditionalFormatting sqref="F76">
    <cfRule type="expression" dxfId="1728" priority="7">
      <formula>F76&gt;0</formula>
    </cfRule>
    <cfRule type="expression" dxfId="1727" priority="8">
      <formula>F76&lt;0</formula>
    </cfRule>
  </conditionalFormatting>
  <conditionalFormatting sqref="H76">
    <cfRule type="expression" dxfId="1726" priority="5">
      <formula>H76&gt;0</formula>
    </cfRule>
    <cfRule type="expression" dxfId="1725" priority="6">
      <formula>H76&lt;0</formula>
    </cfRule>
  </conditionalFormatting>
  <conditionalFormatting sqref="F74:F75">
    <cfRule type="expression" dxfId="1724" priority="3">
      <formula>F74&gt;0</formula>
    </cfRule>
    <cfRule type="expression" dxfId="1723" priority="4">
      <formula>F74&lt;0</formula>
    </cfRule>
  </conditionalFormatting>
  <conditionalFormatting sqref="H74:H75">
    <cfRule type="expression" dxfId="1722" priority="1">
      <formula>H74&gt;0</formula>
    </cfRule>
    <cfRule type="expression" dxfId="172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5"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5"/>
      <c r="B12" s="401">
        <v>43383</v>
      </c>
      <c r="C12" s="7">
        <v>10</v>
      </c>
      <c r="D12" s="43">
        <v>173.28</v>
      </c>
      <c r="E12" s="43">
        <v>0</v>
      </c>
      <c r="F12" s="43">
        <f t="shared" si="0"/>
        <v>1732.8</v>
      </c>
      <c r="G12" s="401">
        <v>43430</v>
      </c>
      <c r="H12" s="78">
        <v>20</v>
      </c>
      <c r="I12" s="43">
        <v>162.84</v>
      </c>
      <c r="J12" s="43">
        <v>0.04</v>
      </c>
      <c r="K12" s="43">
        <f t="shared" si="1"/>
        <v>3256.76</v>
      </c>
    </row>
    <row r="13" spans="1:21" x14ac:dyDescent="0.25">
      <c r="A13" s="895"/>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5"/>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0" priority="59">
      <formula>F49&gt;0</formula>
    </cfRule>
    <cfRule type="expression" dxfId="1719" priority="60">
      <formula>F49&lt;0</formula>
    </cfRule>
  </conditionalFormatting>
  <conditionalFormatting sqref="Q7">
    <cfRule type="expression" dxfId="1718" priority="57">
      <formula>Q7&gt;0</formula>
    </cfRule>
    <cfRule type="expression" dxfId="1717" priority="58">
      <formula>Q7&lt;0</formula>
    </cfRule>
  </conditionalFormatting>
  <conditionalFormatting sqref="Q8">
    <cfRule type="expression" dxfId="1716" priority="55">
      <formula>Q8&gt;0</formula>
    </cfRule>
    <cfRule type="expression" dxfId="1715" priority="56">
      <formula>Q8&lt;0</formula>
    </cfRule>
  </conditionalFormatting>
  <conditionalFormatting sqref="F34:F46">
    <cfRule type="expression" dxfId="1714" priority="53">
      <formula>F34&gt;0</formula>
    </cfRule>
    <cfRule type="expression" dxfId="1713" priority="54">
      <formula>F34&lt;0</formula>
    </cfRule>
  </conditionalFormatting>
  <conditionalFormatting sqref="H34:H46">
    <cfRule type="expression" dxfId="1712" priority="51">
      <formula>H34&gt;0</formula>
    </cfRule>
    <cfRule type="expression" dxfId="1711" priority="52">
      <formula>H34&lt;0</formula>
    </cfRule>
  </conditionalFormatting>
  <conditionalFormatting sqref="Q10">
    <cfRule type="expression" dxfId="1710" priority="49">
      <formula>Q10&gt;0</formula>
    </cfRule>
    <cfRule type="expression" dxfId="1709" priority="50">
      <formula>Q10&lt;0</formula>
    </cfRule>
  </conditionalFormatting>
  <conditionalFormatting sqref="J28:J41">
    <cfRule type="expression" dxfId="1708" priority="47">
      <formula>J28&gt;0</formula>
    </cfRule>
    <cfRule type="expression" dxfId="1707" priority="48">
      <formula>J28&lt;0</formula>
    </cfRule>
  </conditionalFormatting>
  <conditionalFormatting sqref="K28:K41">
    <cfRule type="expression" dxfId="1706" priority="45">
      <formula>K28&gt;0</formula>
    </cfRule>
    <cfRule type="expression" dxfId="1705" priority="46">
      <formula>K28&lt;0</formula>
    </cfRule>
  </conditionalFormatting>
  <conditionalFormatting sqref="L28:L41">
    <cfRule type="expression" dxfId="1704" priority="43">
      <formula>L28&gt;0</formula>
    </cfRule>
    <cfRule type="expression" dxfId="1703" priority="44">
      <formula>L28&lt;0</formula>
    </cfRule>
  </conditionalFormatting>
  <conditionalFormatting sqref="F94:F115">
    <cfRule type="expression" dxfId="1702" priority="41">
      <formula>F94&gt;0</formula>
    </cfRule>
    <cfRule type="expression" dxfId="1701" priority="42">
      <formula>F94&lt;0</formula>
    </cfRule>
  </conditionalFormatting>
  <conditionalFormatting sqref="H94:H115">
    <cfRule type="expression" dxfId="1700" priority="39">
      <formula>H94&gt;0</formula>
    </cfRule>
    <cfRule type="expression" dxfId="1699" priority="40">
      <formula>H94&lt;0</formula>
    </cfRule>
  </conditionalFormatting>
  <conditionalFormatting sqref="J94:J107">
    <cfRule type="expression" dxfId="1698" priority="37">
      <formula>J94&gt;0</formula>
    </cfRule>
    <cfRule type="expression" dxfId="1697" priority="38">
      <formula>J94&lt;0</formula>
    </cfRule>
  </conditionalFormatting>
  <conditionalFormatting sqref="K94:K107">
    <cfRule type="expression" dxfId="1696" priority="35">
      <formula>K94&gt;0</formula>
    </cfRule>
    <cfRule type="expression" dxfId="1695" priority="36">
      <formula>K94&lt;0</formula>
    </cfRule>
  </conditionalFormatting>
  <conditionalFormatting sqref="L94:L107">
    <cfRule type="expression" dxfId="1694" priority="33">
      <formula>L94&gt;0</formula>
    </cfRule>
    <cfRule type="expression" dxfId="1693" priority="34">
      <formula>L94&lt;0</formula>
    </cfRule>
  </conditionalFormatting>
  <conditionalFormatting sqref="F28:F31">
    <cfRule type="expression" dxfId="1692" priority="31">
      <formula>F28&gt;0</formula>
    </cfRule>
    <cfRule type="expression" dxfId="1691" priority="32">
      <formula>F28&lt;0</formula>
    </cfRule>
  </conditionalFormatting>
  <conditionalFormatting sqref="H28:H31">
    <cfRule type="expression" dxfId="1690" priority="29">
      <formula>H28&gt;0</formula>
    </cfRule>
    <cfRule type="expression" dxfId="1689" priority="30">
      <formula>H28&lt;0</formula>
    </cfRule>
  </conditionalFormatting>
  <conditionalFormatting sqref="F32:F33">
    <cfRule type="expression" dxfId="1688" priority="25">
      <formula>F32&gt;0</formula>
    </cfRule>
    <cfRule type="expression" dxfId="1687" priority="26">
      <formula>F32&lt;0</formula>
    </cfRule>
  </conditionalFormatting>
  <conditionalFormatting sqref="H32:H33">
    <cfRule type="expression" dxfId="1686" priority="23">
      <formula>H32&gt;0</formula>
    </cfRule>
    <cfRule type="expression" dxfId="1685" priority="24">
      <formula>H32&lt;0</formula>
    </cfRule>
  </conditionalFormatting>
  <conditionalFormatting sqref="J48">
    <cfRule type="expression" dxfId="1684" priority="21">
      <formula>J48&gt;0</formula>
    </cfRule>
    <cfRule type="expression" dxfId="1683" priority="22">
      <formula>J48&lt;0</formula>
    </cfRule>
  </conditionalFormatting>
  <conditionalFormatting sqref="F47:F48">
    <cfRule type="expression" dxfId="1682" priority="19">
      <formula>F47&gt;0</formula>
    </cfRule>
    <cfRule type="expression" dxfId="1681" priority="20">
      <formula>F47&lt;0</formula>
    </cfRule>
  </conditionalFormatting>
  <conditionalFormatting sqref="H47:H48">
    <cfRule type="expression" dxfId="1680" priority="17">
      <formula>H47&gt;0</formula>
    </cfRule>
    <cfRule type="expression" dxfId="1679" priority="18">
      <formula>H47&lt;0</formula>
    </cfRule>
  </conditionalFormatting>
  <conditionalFormatting sqref="J49:J53">
    <cfRule type="expression" dxfId="1678" priority="15">
      <formula>J49&gt;0</formula>
    </cfRule>
    <cfRule type="expression" dxfId="1677" priority="16">
      <formula>J49&lt;0</formula>
    </cfRule>
  </conditionalFormatting>
  <conditionalFormatting sqref="J54:J62">
    <cfRule type="expression" dxfId="1676" priority="13">
      <formula>J54&gt;0</formula>
    </cfRule>
    <cfRule type="expression" dxfId="1675" priority="14">
      <formula>J54&lt;0</formula>
    </cfRule>
  </conditionalFormatting>
  <conditionalFormatting sqref="J63">
    <cfRule type="expression" dxfId="1674" priority="5">
      <formula>J63&gt;0</formula>
    </cfRule>
    <cfRule type="expression" dxfId="1673" priority="6">
      <formula>J63&lt;0</formula>
    </cfRule>
  </conditionalFormatting>
  <conditionalFormatting sqref="H64:H65 F64:F65">
    <cfRule type="expression" dxfId="1672" priority="3">
      <formula>F64&gt;0</formula>
    </cfRule>
    <cfRule type="expression" dxfId="1671" priority="4">
      <formula>F64&lt;0</formula>
    </cfRule>
  </conditionalFormatting>
  <conditionalFormatting sqref="J64">
    <cfRule type="expression" dxfId="1670" priority="1">
      <formula>J64&gt;0</formula>
    </cfRule>
    <cfRule type="expression" dxfId="166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8" priority="33">
      <formula>F7&gt;0</formula>
    </cfRule>
    <cfRule type="expression" dxfId="1667" priority="34">
      <formula>F7&lt;0</formula>
    </cfRule>
  </conditionalFormatting>
  <conditionalFormatting sqref="Q8">
    <cfRule type="expression" dxfId="1666" priority="31">
      <formula>Q8&gt;0</formula>
    </cfRule>
    <cfRule type="expression" dxfId="1665" priority="32">
      <formula>Q8&lt;0</formula>
    </cfRule>
  </conditionalFormatting>
  <conditionalFormatting sqref="F114:F135">
    <cfRule type="expression" dxfId="1664" priority="25">
      <formula>F114&gt;0</formula>
    </cfRule>
    <cfRule type="expression" dxfId="1663" priority="26">
      <formula>F114&lt;0</formula>
    </cfRule>
  </conditionalFormatting>
  <conditionalFormatting sqref="H114:H135">
    <cfRule type="expression" dxfId="1662" priority="23">
      <formula>H114&gt;0</formula>
    </cfRule>
    <cfRule type="expression" dxfId="1661" priority="24">
      <formula>H114&lt;0</formula>
    </cfRule>
  </conditionalFormatting>
  <conditionalFormatting sqref="Q10">
    <cfRule type="expression" dxfId="1660" priority="21">
      <formula>Q10&gt;0</formula>
    </cfRule>
    <cfRule type="expression" dxfId="1659" priority="22">
      <formula>Q10&lt;0</formula>
    </cfRule>
  </conditionalFormatting>
  <conditionalFormatting sqref="J31:J44">
    <cfRule type="expression" dxfId="1658" priority="19">
      <formula>J31&gt;0</formula>
    </cfRule>
    <cfRule type="expression" dxfId="1657" priority="20">
      <formula>J31&lt;0</formula>
    </cfRule>
  </conditionalFormatting>
  <conditionalFormatting sqref="K31:K44">
    <cfRule type="expression" dxfId="1656" priority="17">
      <formula>K31&gt;0</formula>
    </cfRule>
    <cfRule type="expression" dxfId="1655" priority="18">
      <formula>K31&lt;0</formula>
    </cfRule>
  </conditionalFormatting>
  <conditionalFormatting sqref="L31:L35 L37:L44">
    <cfRule type="expression" dxfId="1654" priority="15">
      <formula>L31&gt;0</formula>
    </cfRule>
    <cfRule type="expression" dxfId="1653" priority="16">
      <formula>L31&lt;0</formula>
    </cfRule>
  </conditionalFormatting>
  <conditionalFormatting sqref="M31:M44">
    <cfRule type="expression" dxfId="1652" priority="13">
      <formula>M31&gt;0</formula>
    </cfRule>
    <cfRule type="expression" dxfId="1651" priority="14">
      <formula>M31&lt;0</formula>
    </cfRule>
  </conditionalFormatting>
  <conditionalFormatting sqref="F82 H82">
    <cfRule type="expression" dxfId="1650" priority="9">
      <formula>F82&gt;0</formula>
    </cfRule>
    <cfRule type="expression" dxfId="1649" priority="10">
      <formula>F82&lt;0</formula>
    </cfRule>
  </conditionalFormatting>
  <conditionalFormatting sqref="F75:F81 H75:H81">
    <cfRule type="expression" dxfId="1648" priority="7">
      <formula>F75&gt;0</formula>
    </cfRule>
    <cfRule type="expression" dxfId="1647" priority="8">
      <formula>F75&lt;0</formula>
    </cfRule>
  </conditionalFormatting>
  <conditionalFormatting sqref="F71:F74 H71:H74">
    <cfRule type="expression" dxfId="1646" priority="5">
      <formula>F71&gt;0</formula>
    </cfRule>
    <cfRule type="expression" dxfId="1645" priority="6">
      <formula>F71&lt;0</formula>
    </cfRule>
  </conditionalFormatting>
  <conditionalFormatting sqref="F86 H84:H86">
    <cfRule type="expression" dxfId="1644" priority="3">
      <formula>F84&gt;0</formula>
    </cfRule>
    <cfRule type="expression" dxfId="1643" priority="4">
      <formula>F84&lt;0</formula>
    </cfRule>
  </conditionalFormatting>
  <conditionalFormatting sqref="J86">
    <cfRule type="expression" dxfId="1642" priority="1">
      <formula>J86&gt;0</formula>
    </cfRule>
    <cfRule type="expression" dxfId="164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0" priority="21">
      <formula>F47&gt;0</formula>
    </cfRule>
    <cfRule type="expression" dxfId="1639" priority="22">
      <formula>F47&lt;0</formula>
    </cfRule>
  </conditionalFormatting>
  <conditionalFormatting sqref="Q7">
    <cfRule type="expression" dxfId="1638" priority="19">
      <formula>Q7&gt;0</formula>
    </cfRule>
    <cfRule type="expression" dxfId="1637" priority="20">
      <formula>Q7&lt;0</formula>
    </cfRule>
  </conditionalFormatting>
  <conditionalFormatting sqref="Q8">
    <cfRule type="expression" dxfId="1636" priority="17">
      <formula>Q8&gt;0</formula>
    </cfRule>
    <cfRule type="expression" dxfId="1635" priority="18">
      <formula>Q8&lt;0</formula>
    </cfRule>
  </conditionalFormatting>
  <conditionalFormatting sqref="F25:F46">
    <cfRule type="expression" dxfId="1634" priority="15">
      <formula>F25&gt;0</formula>
    </cfRule>
    <cfRule type="expression" dxfId="1633" priority="16">
      <formula>F25&lt;0</formula>
    </cfRule>
  </conditionalFormatting>
  <conditionalFormatting sqref="H25:H46">
    <cfRule type="expression" dxfId="1632" priority="13">
      <formula>H25&gt;0</formula>
    </cfRule>
    <cfRule type="expression" dxfId="1631" priority="14">
      <formula>H25&lt;0</formula>
    </cfRule>
  </conditionalFormatting>
  <conditionalFormatting sqref="F89:F110">
    <cfRule type="expression" dxfId="1630" priority="11">
      <formula>F89&gt;0</formula>
    </cfRule>
    <cfRule type="expression" dxfId="1629" priority="12">
      <formula>F89&lt;0</formula>
    </cfRule>
  </conditionalFormatting>
  <conditionalFormatting sqref="H89:H110">
    <cfRule type="expression" dxfId="1628" priority="9">
      <formula>H89&gt;0</formula>
    </cfRule>
    <cfRule type="expression" dxfId="1627" priority="10">
      <formula>H89&lt;0</formula>
    </cfRule>
  </conditionalFormatting>
  <conditionalFormatting sqref="Q10">
    <cfRule type="expression" dxfId="1626" priority="7">
      <formula>Q10&gt;0</formula>
    </cfRule>
    <cfRule type="expression" dxfId="1625" priority="8">
      <formula>Q10&lt;0</formula>
    </cfRule>
  </conditionalFormatting>
  <conditionalFormatting sqref="J25:J38">
    <cfRule type="expression" dxfId="1624" priority="5">
      <formula>J25&gt;0</formula>
    </cfRule>
    <cfRule type="expression" dxfId="1623" priority="6">
      <formula>J25&lt;0</formula>
    </cfRule>
  </conditionalFormatting>
  <conditionalFormatting sqref="K25:K38">
    <cfRule type="expression" dxfId="1622" priority="3">
      <formula>K25&gt;0</formula>
    </cfRule>
    <cfRule type="expression" dxfId="1621" priority="4">
      <formula>K25&lt;0</formula>
    </cfRule>
  </conditionalFormatting>
  <conditionalFormatting sqref="L25:L38">
    <cfRule type="expression" dxfId="1620" priority="1">
      <formula>L25&gt;0</formula>
    </cfRule>
    <cfRule type="expression" dxfId="161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8" priority="43">
      <formula>F54&gt;0</formula>
    </cfRule>
    <cfRule type="expression" dxfId="1617" priority="44">
      <formula>F54&lt;0</formula>
    </cfRule>
  </conditionalFormatting>
  <conditionalFormatting sqref="Q7">
    <cfRule type="expression" dxfId="1616" priority="41">
      <formula>Q7&gt;0</formula>
    </cfRule>
    <cfRule type="expression" dxfId="1615" priority="42">
      <formula>Q7&lt;0</formula>
    </cfRule>
  </conditionalFormatting>
  <conditionalFormatting sqref="Q8">
    <cfRule type="expression" dxfId="1614" priority="39">
      <formula>Q8&gt;0</formula>
    </cfRule>
    <cfRule type="expression" dxfId="1613" priority="40">
      <formula>Q8&lt;0</formula>
    </cfRule>
  </conditionalFormatting>
  <conditionalFormatting sqref="F33:F36 F38:F53">
    <cfRule type="expression" dxfId="1612" priority="37">
      <formula>F33&gt;0</formula>
    </cfRule>
    <cfRule type="expression" dxfId="1611" priority="38">
      <formula>F33&lt;0</formula>
    </cfRule>
  </conditionalFormatting>
  <conditionalFormatting sqref="H33:H36 H38:H53">
    <cfRule type="expression" dxfId="1610" priority="35">
      <formula>H33&gt;0</formula>
    </cfRule>
    <cfRule type="expression" dxfId="1609" priority="36">
      <formula>H33&lt;0</formula>
    </cfRule>
  </conditionalFormatting>
  <conditionalFormatting sqref="Q10">
    <cfRule type="expression" dxfId="1608" priority="33">
      <formula>Q10&gt;0</formula>
    </cfRule>
    <cfRule type="expression" dxfId="1607" priority="34">
      <formula>Q10&lt;0</formula>
    </cfRule>
  </conditionalFormatting>
  <conditionalFormatting sqref="J25:J37">
    <cfRule type="expression" dxfId="1606" priority="31">
      <formula>J25&gt;0</formula>
    </cfRule>
    <cfRule type="expression" dxfId="1605" priority="32">
      <formula>J25&lt;0</formula>
    </cfRule>
  </conditionalFormatting>
  <conditionalFormatting sqref="K25:K38">
    <cfRule type="expression" dxfId="1604" priority="29">
      <formula>K25&gt;0</formula>
    </cfRule>
    <cfRule type="expression" dxfId="1603" priority="30">
      <formula>K25&lt;0</formula>
    </cfRule>
  </conditionalFormatting>
  <conditionalFormatting sqref="L25">
    <cfRule type="expression" dxfId="1602" priority="27">
      <formula>L25&gt;0</formula>
    </cfRule>
    <cfRule type="expression" dxfId="1601" priority="28">
      <formula>L25&lt;0</formula>
    </cfRule>
  </conditionalFormatting>
  <conditionalFormatting sqref="F89:F110">
    <cfRule type="expression" dxfId="1600" priority="25">
      <formula>F89&gt;0</formula>
    </cfRule>
    <cfRule type="expression" dxfId="1599" priority="26">
      <formula>F89&lt;0</formula>
    </cfRule>
  </conditionalFormatting>
  <conditionalFormatting sqref="H89:H110">
    <cfRule type="expression" dxfId="1598" priority="23">
      <formula>H89&gt;0</formula>
    </cfRule>
    <cfRule type="expression" dxfId="1597" priority="24">
      <formula>H89&lt;0</formula>
    </cfRule>
  </conditionalFormatting>
  <conditionalFormatting sqref="J89:J102">
    <cfRule type="expression" dxfId="1596" priority="21">
      <formula>J89&gt;0</formula>
    </cfRule>
    <cfRule type="expression" dxfId="1595" priority="22">
      <formula>J89&lt;0</formula>
    </cfRule>
  </conditionalFormatting>
  <conditionalFormatting sqref="K89:K102">
    <cfRule type="expression" dxfId="1594" priority="19">
      <formula>K89&gt;0</formula>
    </cfRule>
    <cfRule type="expression" dxfId="1593" priority="20">
      <formula>K89&lt;0</formula>
    </cfRule>
  </conditionalFormatting>
  <conditionalFormatting sqref="L89:L102">
    <cfRule type="expression" dxfId="1592" priority="17">
      <formula>L89&gt;0</formula>
    </cfRule>
    <cfRule type="expression" dxfId="1591" priority="18">
      <formula>L89&lt;0</formula>
    </cfRule>
  </conditionalFormatting>
  <conditionalFormatting sqref="F29:F32">
    <cfRule type="expression" dxfId="1590" priority="15">
      <formula>F29&gt;0</formula>
    </cfRule>
    <cfRule type="expression" dxfId="1589" priority="16">
      <formula>F29&lt;0</formula>
    </cfRule>
  </conditionalFormatting>
  <conditionalFormatting sqref="H29:H32">
    <cfRule type="expression" dxfId="1588" priority="13">
      <formula>H29&gt;0</formula>
    </cfRule>
    <cfRule type="expression" dxfId="1587" priority="14">
      <formula>H29&lt;0</formula>
    </cfRule>
  </conditionalFormatting>
  <conditionalFormatting sqref="F25:F28">
    <cfRule type="expression" dxfId="1586" priority="11">
      <formula>F25&gt;0</formula>
    </cfRule>
    <cfRule type="expression" dxfId="1585" priority="12">
      <formula>F25&lt;0</formula>
    </cfRule>
  </conditionalFormatting>
  <conditionalFormatting sqref="H25:H28">
    <cfRule type="expression" dxfId="1584" priority="9">
      <formula>H25&gt;0</formula>
    </cfRule>
    <cfRule type="expression" dxfId="1583" priority="10">
      <formula>H25&lt;0</formula>
    </cfRule>
  </conditionalFormatting>
  <conditionalFormatting sqref="F37">
    <cfRule type="expression" dxfId="1582" priority="7">
      <formula>F37&gt;0</formula>
    </cfRule>
    <cfRule type="expression" dxfId="1581" priority="8">
      <formula>F37&lt;0</formula>
    </cfRule>
  </conditionalFormatting>
  <conditionalFormatting sqref="H37">
    <cfRule type="expression" dxfId="1580" priority="5">
      <formula>H37&gt;0</formula>
    </cfRule>
    <cfRule type="expression" dxfId="1579" priority="6">
      <formula>H37&lt;0</formula>
    </cfRule>
  </conditionalFormatting>
  <conditionalFormatting sqref="J49">
    <cfRule type="expression" dxfId="1578" priority="3">
      <formula>J49&gt;0</formula>
    </cfRule>
    <cfRule type="expression" dxfId="1577" priority="4">
      <formula>J49&lt;0</formula>
    </cfRule>
  </conditionalFormatting>
  <conditionalFormatting sqref="J38:J48">
    <cfRule type="expression" dxfId="1576" priority="1">
      <formula>J38&gt;0</formula>
    </cfRule>
    <cfRule type="expression" dxfId="1575"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4" priority="49">
      <formula>F52&gt;0</formula>
    </cfRule>
    <cfRule type="expression" dxfId="1573" priority="50">
      <formula>F52&lt;0</formula>
    </cfRule>
  </conditionalFormatting>
  <conditionalFormatting sqref="Q7">
    <cfRule type="expression" dxfId="1572" priority="47">
      <formula>Q7&gt;0</formula>
    </cfRule>
    <cfRule type="expression" dxfId="1571" priority="48">
      <formula>Q7&lt;0</formula>
    </cfRule>
  </conditionalFormatting>
  <conditionalFormatting sqref="Q8">
    <cfRule type="expression" dxfId="1570" priority="45">
      <formula>Q8&gt;0</formula>
    </cfRule>
    <cfRule type="expression" dxfId="1569" priority="46">
      <formula>Q8&lt;0</formula>
    </cfRule>
  </conditionalFormatting>
  <conditionalFormatting sqref="F34:F41 F43:F51">
    <cfRule type="expression" dxfId="1568" priority="43">
      <formula>F34&gt;0</formula>
    </cfRule>
    <cfRule type="expression" dxfId="1567" priority="44">
      <formula>F34&lt;0</formula>
    </cfRule>
  </conditionalFormatting>
  <conditionalFormatting sqref="H34:H51">
    <cfRule type="expression" dxfId="1566" priority="41">
      <formula>H34&gt;0</formula>
    </cfRule>
    <cfRule type="expression" dxfId="1565" priority="42">
      <formula>H34&lt;0</formula>
    </cfRule>
  </conditionalFormatting>
  <conditionalFormatting sqref="Q10">
    <cfRule type="expression" dxfId="1564" priority="39">
      <formula>Q10&gt;0</formula>
    </cfRule>
    <cfRule type="expression" dxfId="1563" priority="40">
      <formula>Q10&lt;0</formula>
    </cfRule>
  </conditionalFormatting>
  <conditionalFormatting sqref="J25">
    <cfRule type="expression" dxfId="1562" priority="37">
      <formula>J25&gt;0</formula>
    </cfRule>
    <cfRule type="expression" dxfId="1561" priority="38">
      <formula>J25&lt;0</formula>
    </cfRule>
  </conditionalFormatting>
  <conditionalFormatting sqref="K25:K29 K31:K38">
    <cfRule type="expression" dxfId="1560" priority="35">
      <formula>K25&gt;0</formula>
    </cfRule>
    <cfRule type="expression" dxfId="1559" priority="36">
      <formula>K25&lt;0</formula>
    </cfRule>
  </conditionalFormatting>
  <conditionalFormatting sqref="L25:L38">
    <cfRule type="expression" dxfId="1558" priority="33">
      <formula>L25&gt;0</formula>
    </cfRule>
    <cfRule type="expression" dxfId="1557" priority="34">
      <formula>L25&lt;0</formula>
    </cfRule>
  </conditionalFormatting>
  <conditionalFormatting sqref="F89:F110">
    <cfRule type="expression" dxfId="1556" priority="31">
      <formula>F89&gt;0</formula>
    </cfRule>
    <cfRule type="expression" dxfId="1555" priority="32">
      <formula>F89&lt;0</formula>
    </cfRule>
  </conditionalFormatting>
  <conditionalFormatting sqref="H89:H110">
    <cfRule type="expression" dxfId="1554" priority="29">
      <formula>H89&gt;0</formula>
    </cfRule>
    <cfRule type="expression" dxfId="1553" priority="30">
      <formula>H89&lt;0</formula>
    </cfRule>
  </conditionalFormatting>
  <conditionalFormatting sqref="J89:J102">
    <cfRule type="expression" dxfId="1552" priority="27">
      <formula>J89&gt;0</formula>
    </cfRule>
    <cfRule type="expression" dxfId="1551" priority="28">
      <formula>J89&lt;0</formula>
    </cfRule>
  </conditionalFormatting>
  <conditionalFormatting sqref="K89:K102">
    <cfRule type="expression" dxfId="1550" priority="25">
      <formula>K89&gt;0</formula>
    </cfRule>
    <cfRule type="expression" dxfId="1549" priority="26">
      <formula>K89&lt;0</formula>
    </cfRule>
  </conditionalFormatting>
  <conditionalFormatting sqref="L89:L102">
    <cfRule type="expression" dxfId="1548" priority="23">
      <formula>L89&gt;0</formula>
    </cfRule>
    <cfRule type="expression" dxfId="1547" priority="24">
      <formula>L89&lt;0</formula>
    </cfRule>
  </conditionalFormatting>
  <conditionalFormatting sqref="F25:F27">
    <cfRule type="expression" dxfId="1546" priority="21">
      <formula>F25&gt;0</formula>
    </cfRule>
    <cfRule type="expression" dxfId="1545" priority="22">
      <formula>F25&lt;0</formula>
    </cfRule>
  </conditionalFormatting>
  <conditionalFormatting sqref="H25:H27">
    <cfRule type="expression" dxfId="1544" priority="19">
      <formula>H25&gt;0</formula>
    </cfRule>
    <cfRule type="expression" dxfId="1543" priority="20">
      <formula>H25&lt;0</formula>
    </cfRule>
  </conditionalFormatting>
  <conditionalFormatting sqref="F28:F33">
    <cfRule type="expression" dxfId="1542" priority="17">
      <formula>F28&gt;0</formula>
    </cfRule>
    <cfRule type="expression" dxfId="1541" priority="18">
      <formula>F28&lt;0</formula>
    </cfRule>
  </conditionalFormatting>
  <conditionalFormatting sqref="H28:H33">
    <cfRule type="expression" dxfId="1540" priority="15">
      <formula>H28&gt;0</formula>
    </cfRule>
    <cfRule type="expression" dxfId="1539" priority="16">
      <formula>H28&lt;0</formula>
    </cfRule>
  </conditionalFormatting>
  <conditionalFormatting sqref="F42">
    <cfRule type="expression" dxfId="1538" priority="13">
      <formula>F42&gt;0</formula>
    </cfRule>
    <cfRule type="expression" dxfId="1537" priority="14">
      <formula>F42&lt;0</formula>
    </cfRule>
  </conditionalFormatting>
  <conditionalFormatting sqref="J48">
    <cfRule type="expression" dxfId="1536" priority="11">
      <formula>J48&gt;0</formula>
    </cfRule>
    <cfRule type="expression" dxfId="1535" priority="12">
      <formula>J48&lt;0</formula>
    </cfRule>
  </conditionalFormatting>
  <conditionalFormatting sqref="J34:J41 J43:J47">
    <cfRule type="expression" dxfId="1534" priority="9">
      <formula>J34&gt;0</formula>
    </cfRule>
    <cfRule type="expression" dxfId="1533" priority="10">
      <formula>J34&lt;0</formula>
    </cfRule>
  </conditionalFormatting>
  <conditionalFormatting sqref="J26:J27">
    <cfRule type="expression" dxfId="1532" priority="7">
      <formula>J26&gt;0</formula>
    </cfRule>
    <cfRule type="expression" dxfId="1531" priority="8">
      <formula>J26&lt;0</formula>
    </cfRule>
  </conditionalFormatting>
  <conditionalFormatting sqref="J28:J33">
    <cfRule type="expression" dxfId="1530" priority="5">
      <formula>J28&gt;0</formula>
    </cfRule>
    <cfRule type="expression" dxfId="1529" priority="6">
      <formula>J28&lt;0</formula>
    </cfRule>
  </conditionalFormatting>
  <conditionalFormatting sqref="J42">
    <cfRule type="expression" dxfId="1528" priority="3">
      <formula>J42&gt;0</formula>
    </cfRule>
    <cfRule type="expression" dxfId="1527" priority="4">
      <formula>J42&lt;0</formula>
    </cfRule>
  </conditionalFormatting>
  <conditionalFormatting sqref="J49">
    <cfRule type="expression" dxfId="1526" priority="1">
      <formula>J49&gt;0</formula>
    </cfRule>
    <cfRule type="expression" dxfId="1525"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30.83</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21581</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-13438.470000000001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-13438.470000000001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-0.38374281506830343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8.1089847551086613E-2</v>
      </c>
      <c r="R11">
        <f>0.625</f>
        <v>0.625</v>
      </c>
    </row>
    <row r="12" spans="1:21" x14ac:dyDescent="0.25">
      <c r="H12" s="68"/>
      <c r="O12" s="11" t="s">
        <v>984</v>
      </c>
      <c r="Q12" s="19" t="s">
        <v>1402</v>
      </c>
      <c r="T12" s="688">
        <v>43315</v>
      </c>
      <c r="U12" t="s">
        <v>1199</v>
      </c>
    </row>
    <row r="13" spans="1:21" x14ac:dyDescent="0.25">
      <c r="H13" s="68"/>
      <c r="O13" s="11" t="s">
        <v>947</v>
      </c>
      <c r="Q13" s="2">
        <f>Q4/2.81</f>
        <v>10.971530249110319</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33.913000000000004</v>
      </c>
    </row>
    <row r="23" spans="1:16" x14ac:dyDescent="0.25">
      <c r="O23" s="79">
        <v>1.0900000000000001</v>
      </c>
      <c r="P23" s="79">
        <f t="shared" ref="P23:P42" si="1">O23*$Q$4</f>
        <v>33.604700000000001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33.296399999999998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32.988100000000003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32.6798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32.371499999999997</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32.063200000000002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31.754899999999999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31.4466</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31.138299999999997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30.83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30.521699999999999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30.213399999999996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29.905099999999997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29.596799999999998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29.288499999999996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28.980199999999996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28.671900000000001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28.363599999999998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28.055299999999999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27.747</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24" priority="47">
      <formula>F25&gt;0</formula>
    </cfRule>
    <cfRule type="expression" dxfId="1523" priority="48">
      <formula>F25&lt;0</formula>
    </cfRule>
  </conditionalFormatting>
  <conditionalFormatting sqref="Q7">
    <cfRule type="expression" dxfId="1522" priority="45">
      <formula>Q7&gt;0</formula>
    </cfRule>
    <cfRule type="expression" dxfId="1521" priority="46">
      <formula>Q7&lt;0</formula>
    </cfRule>
  </conditionalFormatting>
  <conditionalFormatting sqref="Q8">
    <cfRule type="expression" dxfId="1520" priority="43">
      <formula>Q8&gt;0</formula>
    </cfRule>
    <cfRule type="expression" dxfId="1519" priority="44">
      <formula>Q8&lt;0</formula>
    </cfRule>
  </conditionalFormatting>
  <conditionalFormatting sqref="Q10">
    <cfRule type="expression" dxfId="1518" priority="37">
      <formula>Q10&gt;0</formula>
    </cfRule>
    <cfRule type="expression" dxfId="1517" priority="38">
      <formula>Q10&lt;0</formula>
    </cfRule>
  </conditionalFormatting>
  <conditionalFormatting sqref="L25:L32">
    <cfRule type="expression" dxfId="1516" priority="31">
      <formula>L25&gt;0</formula>
    </cfRule>
    <cfRule type="expression" dxfId="1515" priority="32">
      <formula>L25&lt;0</formula>
    </cfRule>
  </conditionalFormatting>
  <conditionalFormatting sqref="F104:F125">
    <cfRule type="expression" dxfId="1514" priority="29">
      <formula>F104&gt;0</formula>
    </cfRule>
    <cfRule type="expression" dxfId="1513" priority="30">
      <formula>F104&lt;0</formula>
    </cfRule>
  </conditionalFormatting>
  <conditionalFormatting sqref="H104:H125">
    <cfRule type="expression" dxfId="1512" priority="27">
      <formula>H104&gt;0</formula>
    </cfRule>
    <cfRule type="expression" dxfId="1511" priority="28">
      <formula>H104&lt;0</formula>
    </cfRule>
  </conditionalFormatting>
  <conditionalFormatting sqref="J104:J117">
    <cfRule type="expression" dxfId="1510" priority="25">
      <formula>J104&gt;0</formula>
    </cfRule>
    <cfRule type="expression" dxfId="1509" priority="26">
      <formula>J104&lt;0</formula>
    </cfRule>
  </conditionalFormatting>
  <conditionalFormatting sqref="K104:K117">
    <cfRule type="expression" dxfId="1508" priority="23">
      <formula>K104&gt;0</formula>
    </cfRule>
    <cfRule type="expression" dxfId="1507" priority="24">
      <formula>K104&lt;0</formula>
    </cfRule>
  </conditionalFormatting>
  <conditionalFormatting sqref="L104:L117">
    <cfRule type="expression" dxfId="1506" priority="21">
      <formula>L104&gt;0</formula>
    </cfRule>
    <cfRule type="expression" dxfId="1505" priority="22">
      <formula>L104&lt;0</formula>
    </cfRule>
  </conditionalFormatting>
  <conditionalFormatting sqref="F25:F29">
    <cfRule type="expression" dxfId="1504" priority="19">
      <formula>F25&gt;0</formula>
    </cfRule>
    <cfRule type="expression" dxfId="1503" priority="20">
      <formula>F25&lt;0</formula>
    </cfRule>
  </conditionalFormatting>
  <conditionalFormatting sqref="H25:H29">
    <cfRule type="expression" dxfId="1502" priority="17">
      <formula>H25&gt;0</formula>
    </cfRule>
    <cfRule type="expression" dxfId="1501" priority="18">
      <formula>H25&lt;0</formula>
    </cfRule>
  </conditionalFormatting>
  <conditionalFormatting sqref="F35:F38">
    <cfRule type="expression" dxfId="1500" priority="15">
      <formula>F35&gt;0</formula>
    </cfRule>
    <cfRule type="expression" dxfId="1499" priority="16">
      <formula>F35&lt;0</formula>
    </cfRule>
  </conditionalFormatting>
  <conditionalFormatting sqref="H35:H38">
    <cfRule type="expression" dxfId="1498" priority="13">
      <formula>H35&gt;0</formula>
    </cfRule>
    <cfRule type="expression" dxfId="1497" priority="14">
      <formula>H35&lt;0</formula>
    </cfRule>
  </conditionalFormatting>
  <conditionalFormatting sqref="H61:H64 F61:F64">
    <cfRule type="expression" dxfId="1496" priority="11">
      <formula>F61&gt;0</formula>
    </cfRule>
    <cfRule type="expression" dxfId="1495" priority="12">
      <formula>F61&lt;0</formula>
    </cfRule>
  </conditionalFormatting>
  <conditionalFormatting sqref="H70 F70">
    <cfRule type="expression" dxfId="1494" priority="9">
      <formula>F70&gt;0</formula>
    </cfRule>
    <cfRule type="expression" dxfId="1493" priority="10">
      <formula>F70&lt;0</formula>
    </cfRule>
  </conditionalFormatting>
  <conditionalFormatting sqref="H67:H69 F67:F69">
    <cfRule type="expression" dxfId="1492" priority="7">
      <formula>F67&gt;0</formula>
    </cfRule>
    <cfRule type="expression" dxfId="1491" priority="8">
      <formula>F67&lt;0</formula>
    </cfRule>
  </conditionalFormatting>
  <conditionalFormatting sqref="H65:H66 F65:F66">
    <cfRule type="expression" dxfId="1490" priority="5">
      <formula>F65&gt;0</formula>
    </cfRule>
    <cfRule type="expression" dxfId="1489" priority="6">
      <formula>F65&lt;0</formula>
    </cfRule>
  </conditionalFormatting>
  <conditionalFormatting sqref="F74:F76 H74:H76">
    <cfRule type="expression" dxfId="1488" priority="1">
      <formula>F74&gt;0</formula>
    </cfRule>
    <cfRule type="expression" dxfId="148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86" priority="39">
      <formula>F47&gt;0</formula>
    </cfRule>
    <cfRule type="expression" dxfId="1485" priority="40">
      <formula>F47&lt;0</formula>
    </cfRule>
  </conditionalFormatting>
  <conditionalFormatting sqref="Q7">
    <cfRule type="expression" dxfId="1484" priority="37">
      <formula>Q7&gt;0</formula>
    </cfRule>
    <cfRule type="expression" dxfId="1483" priority="38">
      <formula>Q7&lt;0</formula>
    </cfRule>
  </conditionalFormatting>
  <conditionalFormatting sqref="Q8">
    <cfRule type="expression" dxfId="1482" priority="35">
      <formula>Q8&gt;0</formula>
    </cfRule>
    <cfRule type="expression" dxfId="1481" priority="36">
      <formula>Q8&lt;0</formula>
    </cfRule>
  </conditionalFormatting>
  <conditionalFormatting sqref="F32:F38 F41:F46">
    <cfRule type="expression" dxfId="1480" priority="33">
      <formula>F32&gt;0</formula>
    </cfRule>
    <cfRule type="expression" dxfId="1479" priority="34">
      <formula>F32&lt;0</formula>
    </cfRule>
  </conditionalFormatting>
  <conditionalFormatting sqref="H32:H38 H41:H46">
    <cfRule type="expression" dxfId="1478" priority="31">
      <formula>H32&gt;0</formula>
    </cfRule>
    <cfRule type="expression" dxfId="1477" priority="32">
      <formula>H32&lt;0</formula>
    </cfRule>
  </conditionalFormatting>
  <conditionalFormatting sqref="Q10">
    <cfRule type="expression" dxfId="1476" priority="29">
      <formula>Q10&gt;0</formula>
    </cfRule>
    <cfRule type="expression" dxfId="1475" priority="30">
      <formula>Q10&lt;0</formula>
    </cfRule>
  </conditionalFormatting>
  <conditionalFormatting sqref="J25:J41">
    <cfRule type="expression" dxfId="1474" priority="27">
      <formula>J25&gt;0</formula>
    </cfRule>
    <cfRule type="expression" dxfId="1473" priority="28">
      <formula>J25&lt;0</formula>
    </cfRule>
  </conditionalFormatting>
  <conditionalFormatting sqref="K25:K38">
    <cfRule type="expression" dxfId="1472" priority="25">
      <formula>K25&gt;0</formula>
    </cfRule>
    <cfRule type="expression" dxfId="1471" priority="26">
      <formula>K25&lt;0</formula>
    </cfRule>
  </conditionalFormatting>
  <conditionalFormatting sqref="L25:L38">
    <cfRule type="expression" dxfId="1470" priority="23">
      <formula>L25&gt;0</formula>
    </cfRule>
    <cfRule type="expression" dxfId="1469" priority="24">
      <formula>L25&lt;0</formula>
    </cfRule>
  </conditionalFormatting>
  <conditionalFormatting sqref="F89:F110">
    <cfRule type="expression" dxfId="1468" priority="21">
      <formula>F89&gt;0</formula>
    </cfRule>
    <cfRule type="expression" dxfId="1467" priority="22">
      <formula>F89&lt;0</formula>
    </cfRule>
  </conditionalFormatting>
  <conditionalFormatting sqref="H89:H110">
    <cfRule type="expression" dxfId="1466" priority="19">
      <formula>H89&gt;0</formula>
    </cfRule>
    <cfRule type="expression" dxfId="1465" priority="20">
      <formula>H89&lt;0</formula>
    </cfRule>
  </conditionalFormatting>
  <conditionalFormatting sqref="J89:J102">
    <cfRule type="expression" dxfId="1464" priority="17">
      <formula>J89&gt;0</formula>
    </cfRule>
    <cfRule type="expression" dxfId="1463" priority="18">
      <formula>J89&lt;0</formula>
    </cfRule>
  </conditionalFormatting>
  <conditionalFormatting sqref="K89:K102">
    <cfRule type="expression" dxfId="1462" priority="15">
      <formula>K89&gt;0</formula>
    </cfRule>
    <cfRule type="expression" dxfId="1461" priority="16">
      <formula>K89&lt;0</formula>
    </cfRule>
  </conditionalFormatting>
  <conditionalFormatting sqref="L89:L102">
    <cfRule type="expression" dxfId="1460" priority="13">
      <formula>L89&gt;0</formula>
    </cfRule>
    <cfRule type="expression" dxfId="1459" priority="14">
      <formula>L89&lt;0</formula>
    </cfRule>
  </conditionalFormatting>
  <conditionalFormatting sqref="F25:F28">
    <cfRule type="expression" dxfId="1458" priority="11">
      <formula>F25&gt;0</formula>
    </cfRule>
    <cfRule type="expression" dxfId="1457" priority="12">
      <formula>F25&lt;0</formula>
    </cfRule>
  </conditionalFormatting>
  <conditionalFormatting sqref="H25:H28">
    <cfRule type="expression" dxfId="1456" priority="9">
      <formula>H25&gt;0</formula>
    </cfRule>
    <cfRule type="expression" dxfId="1455" priority="10">
      <formula>H25&lt;0</formula>
    </cfRule>
  </conditionalFormatting>
  <conditionalFormatting sqref="F29:F31">
    <cfRule type="expression" dxfId="1454" priority="7">
      <formula>F29&gt;0</formula>
    </cfRule>
    <cfRule type="expression" dxfId="1453" priority="8">
      <formula>F29&lt;0</formula>
    </cfRule>
  </conditionalFormatting>
  <conditionalFormatting sqref="H29:H31">
    <cfRule type="expression" dxfId="1452" priority="5">
      <formula>H29&gt;0</formula>
    </cfRule>
    <cfRule type="expression" dxfId="1451" priority="6">
      <formula>H29&lt;0</formula>
    </cfRule>
  </conditionalFormatting>
  <conditionalFormatting sqref="F39:F40">
    <cfRule type="expression" dxfId="1450" priority="3">
      <formula>F39&gt;0</formula>
    </cfRule>
    <cfRule type="expression" dxfId="1449" priority="4">
      <formula>F39&lt;0</formula>
    </cfRule>
  </conditionalFormatting>
  <conditionalFormatting sqref="H39:H40">
    <cfRule type="expression" dxfId="1448" priority="1">
      <formula>H39&gt;0</formula>
    </cfRule>
    <cfRule type="expression" dxfId="1447"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134.54</v>
      </c>
      <c r="R4" s="420">
        <v>-3.8699999999999998E-2</v>
      </c>
      <c r="T4" s="688">
        <v>43193</v>
      </c>
      <c r="U4" s="30" t="s">
        <v>944</v>
      </c>
    </row>
    <row r="5" spans="1:21" x14ac:dyDescent="0.25">
      <c r="B5" s="70"/>
      <c r="C5" s="4"/>
      <c r="D5" s="3"/>
      <c r="E5" s="3"/>
      <c r="F5" s="3"/>
      <c r="G5" s="70"/>
      <c r="H5" s="159"/>
      <c r="I5" s="3"/>
      <c r="J5" s="3"/>
      <c r="K5" s="3"/>
      <c r="L5" s="70"/>
      <c r="M5" s="3"/>
      <c r="O5" s="11" t="s">
        <v>67</v>
      </c>
      <c r="Q5" s="3">
        <f>Q4*Q2</f>
        <v>4036.2</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2829.4999999999823</v>
      </c>
      <c r="R7">
        <v>10</v>
      </c>
      <c r="T7" s="1">
        <v>43221</v>
      </c>
      <c r="U7" s="736" t="s">
        <v>1013</v>
      </c>
    </row>
    <row r="8" spans="1:21" x14ac:dyDescent="0.25">
      <c r="B8" s="70"/>
      <c r="C8" s="4"/>
      <c r="D8" s="3"/>
      <c r="E8" s="3"/>
      <c r="F8" s="3"/>
      <c r="G8" s="70"/>
      <c r="H8" s="159"/>
      <c r="I8" s="3"/>
      <c r="J8" s="3"/>
      <c r="K8" s="3"/>
      <c r="L8" s="4"/>
      <c r="M8" s="4"/>
      <c r="O8" s="11" t="s">
        <v>179</v>
      </c>
      <c r="P8" s="33"/>
      <c r="Q8" s="2">
        <f>K29+M29-F29+Q2*Q4</f>
        <v>427.79999999999973</v>
      </c>
      <c r="U8" t="s">
        <v>1014</v>
      </c>
    </row>
    <row r="9" spans="1:21" x14ac:dyDescent="0.25">
      <c r="B9" s="70"/>
      <c r="C9" s="4"/>
      <c r="D9" s="3"/>
      <c r="E9" s="3"/>
      <c r="F9" s="3"/>
      <c r="G9" s="70"/>
      <c r="H9" s="159"/>
      <c r="I9" s="3"/>
      <c r="J9" s="3"/>
      <c r="K9" s="3"/>
      <c r="L9" s="4"/>
      <c r="M9" s="4"/>
      <c r="O9" s="11" t="s">
        <v>204</v>
      </c>
      <c r="Q9" s="132">
        <f>IF(Q2=0, 0, Q8/Q6)</f>
        <v>0.11855670103092776</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3.8650215549279028E-3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15.607888631090487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147.994</v>
      </c>
    </row>
    <row r="20" spans="1:21" x14ac:dyDescent="0.25">
      <c r="B20" s="70"/>
      <c r="C20" s="4"/>
      <c r="D20" s="3"/>
      <c r="E20" s="3"/>
      <c r="F20" s="3"/>
      <c r="G20" s="70"/>
      <c r="H20" s="159"/>
      <c r="I20" s="3"/>
      <c r="J20" s="3"/>
      <c r="K20" s="3"/>
      <c r="L20" s="4"/>
      <c r="M20" s="4"/>
      <c r="O20" s="79">
        <v>1.0900000000000001</v>
      </c>
      <c r="P20" s="79">
        <f t="shared" ref="P20:P39" si="2">O20*$Q$4</f>
        <v>146.64860000000002</v>
      </c>
      <c r="T20" s="1">
        <v>43279</v>
      </c>
      <c r="U20" t="s">
        <v>1116</v>
      </c>
    </row>
    <row r="21" spans="1:21" x14ac:dyDescent="0.25">
      <c r="B21" s="70"/>
      <c r="C21" s="4"/>
      <c r="D21" s="3"/>
      <c r="E21" s="3"/>
      <c r="F21" s="3"/>
      <c r="G21" s="4"/>
      <c r="H21" s="4"/>
      <c r="I21" s="3"/>
      <c r="J21" s="3"/>
      <c r="K21" s="3"/>
      <c r="L21" s="4"/>
      <c r="M21" s="4"/>
      <c r="O21" s="79">
        <v>1.08</v>
      </c>
      <c r="P21" s="79">
        <f t="shared" si="2"/>
        <v>145.3032</v>
      </c>
    </row>
    <row r="22" spans="1:21" x14ac:dyDescent="0.25">
      <c r="B22" s="70"/>
      <c r="C22" s="4"/>
      <c r="D22" s="3"/>
      <c r="E22" s="3"/>
      <c r="F22" s="3"/>
      <c r="G22" s="4"/>
      <c r="H22" s="4"/>
      <c r="I22" s="3"/>
      <c r="J22" s="3"/>
      <c r="K22" s="3"/>
      <c r="L22" s="4"/>
      <c r="M22" s="4"/>
      <c r="O22" s="79">
        <v>1.07</v>
      </c>
      <c r="P22" s="79">
        <f t="shared" si="2"/>
        <v>143.95779999999999</v>
      </c>
    </row>
    <row r="23" spans="1:21" x14ac:dyDescent="0.25">
      <c r="B23" s="70"/>
      <c r="C23" s="4"/>
      <c r="D23" s="3"/>
      <c r="E23" s="3"/>
      <c r="F23" s="3"/>
      <c r="G23" s="4"/>
      <c r="H23" s="4"/>
      <c r="I23" s="3"/>
      <c r="J23" s="3"/>
      <c r="K23" s="3"/>
      <c r="L23" s="4"/>
      <c r="M23" s="4"/>
      <c r="O23" s="79">
        <v>1.06</v>
      </c>
      <c r="P23" s="79">
        <f t="shared" si="2"/>
        <v>142.61240000000001</v>
      </c>
    </row>
    <row r="24" spans="1:21" x14ac:dyDescent="0.25">
      <c r="B24" s="70"/>
      <c r="C24" s="4"/>
      <c r="D24" s="3"/>
      <c r="E24" s="3"/>
      <c r="F24" s="3"/>
      <c r="G24" s="4"/>
      <c r="H24" s="4"/>
      <c r="I24" s="3"/>
      <c r="J24" s="3"/>
      <c r="K24" s="3"/>
      <c r="L24" s="4"/>
      <c r="M24" s="4"/>
      <c r="O24" s="79">
        <v>1.05</v>
      </c>
      <c r="P24" s="79">
        <f t="shared" si="2"/>
        <v>141.267</v>
      </c>
    </row>
    <row r="25" spans="1:21" x14ac:dyDescent="0.25">
      <c r="O25" s="79">
        <v>1.04</v>
      </c>
      <c r="P25" s="79">
        <f t="shared" si="2"/>
        <v>139.92159999999998</v>
      </c>
      <c r="T25" s="154">
        <v>43305</v>
      </c>
      <c r="U25" t="s">
        <v>1147</v>
      </c>
    </row>
    <row r="26" spans="1:21" x14ac:dyDescent="0.25">
      <c r="O26" s="79">
        <v>1.03</v>
      </c>
      <c r="P26" s="79">
        <f t="shared" si="2"/>
        <v>138.5762</v>
      </c>
      <c r="T26" s="65"/>
    </row>
    <row r="27" spans="1:21" x14ac:dyDescent="0.25">
      <c r="O27" s="79">
        <v>1.02</v>
      </c>
      <c r="P27" s="79">
        <f t="shared" si="2"/>
        <v>137.23079999999999</v>
      </c>
      <c r="T27" s="154">
        <v>43313</v>
      </c>
      <c r="U27" t="s">
        <v>1146</v>
      </c>
    </row>
    <row r="28" spans="1:21" x14ac:dyDescent="0.25">
      <c r="O28" s="79">
        <v>1.01</v>
      </c>
      <c r="P28" s="79">
        <f t="shared" si="2"/>
        <v>135.8854</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134.54</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133.19459999999998</v>
      </c>
    </row>
    <row r="31" spans="1:21" x14ac:dyDescent="0.25">
      <c r="O31" s="79">
        <v>0.98</v>
      </c>
      <c r="P31" s="79">
        <f t="shared" si="2"/>
        <v>131.8492</v>
      </c>
      <c r="T31" s="1">
        <v>43474</v>
      </c>
      <c r="U31" t="s">
        <v>1349</v>
      </c>
    </row>
    <row r="32" spans="1:21" x14ac:dyDescent="0.25">
      <c r="O32" s="79">
        <v>0.97</v>
      </c>
      <c r="P32" s="79">
        <f t="shared" si="2"/>
        <v>130.50379999999998</v>
      </c>
    </row>
    <row r="33" spans="1:17" x14ac:dyDescent="0.25">
      <c r="O33" s="79">
        <v>0.96</v>
      </c>
      <c r="P33" s="79">
        <f t="shared" si="2"/>
        <v>129.1584</v>
      </c>
    </row>
    <row r="34" spans="1:17" x14ac:dyDescent="0.25">
      <c r="O34" s="79">
        <v>0.95</v>
      </c>
      <c r="P34" s="79">
        <f t="shared" si="2"/>
        <v>127.81299999999999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126.46759999999999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125.12219999999999</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123.77679999999999</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122.4314</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121.086</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46" priority="97">
      <formula>F7&gt;0</formula>
    </cfRule>
    <cfRule type="expression" dxfId="1445" priority="98">
      <formula>F7&lt;0</formula>
    </cfRule>
  </conditionalFormatting>
  <conditionalFormatting sqref="Q8">
    <cfRule type="expression" dxfId="1444" priority="95">
      <formula>Q8&gt;0</formula>
    </cfRule>
    <cfRule type="expression" dxfId="1443" priority="96">
      <formula>Q8&lt;0</formula>
    </cfRule>
  </conditionalFormatting>
  <conditionalFormatting sqref="F45:F65">
    <cfRule type="expression" dxfId="1442" priority="93">
      <formula>F45&gt;0</formula>
    </cfRule>
    <cfRule type="expression" dxfId="1441" priority="94">
      <formula>F45&lt;0</formula>
    </cfRule>
  </conditionalFormatting>
  <conditionalFormatting sqref="H45:H65">
    <cfRule type="expression" dxfId="1440" priority="91">
      <formula>H45&gt;0</formula>
    </cfRule>
    <cfRule type="expression" dxfId="1439" priority="92">
      <formula>H45&lt;0</formula>
    </cfRule>
  </conditionalFormatting>
  <conditionalFormatting sqref="Q10">
    <cfRule type="expression" dxfId="1438" priority="89">
      <formula>Q10&gt;0</formula>
    </cfRule>
    <cfRule type="expression" dxfId="1437" priority="90">
      <formula>Q10&lt;0</formula>
    </cfRule>
  </conditionalFormatting>
  <conditionalFormatting sqref="K36:K46 K48:K49">
    <cfRule type="expression" dxfId="1436" priority="85">
      <formula>K36&gt;0</formula>
    </cfRule>
    <cfRule type="expression" dxfId="1435" priority="86">
      <formula>K36&lt;0</formula>
    </cfRule>
  </conditionalFormatting>
  <conditionalFormatting sqref="L36">
    <cfRule type="expression" dxfId="1434" priority="83">
      <formula>L36&gt;0</formula>
    </cfRule>
    <cfRule type="expression" dxfId="1433" priority="84">
      <formula>L36&lt;0</formula>
    </cfRule>
  </conditionalFormatting>
  <conditionalFormatting sqref="F139:F153">
    <cfRule type="expression" dxfId="1432" priority="81">
      <formula>F139&gt;0</formula>
    </cfRule>
    <cfRule type="expression" dxfId="1431" priority="82">
      <formula>F139&lt;0</formula>
    </cfRule>
  </conditionalFormatting>
  <conditionalFormatting sqref="H139:H153">
    <cfRule type="expression" dxfId="1430" priority="79">
      <formula>H139&gt;0</formula>
    </cfRule>
    <cfRule type="expression" dxfId="1429" priority="80">
      <formula>H139&lt;0</formula>
    </cfRule>
  </conditionalFormatting>
  <conditionalFormatting sqref="J139:J145">
    <cfRule type="expression" dxfId="1428" priority="77">
      <formula>J139&gt;0</formula>
    </cfRule>
    <cfRule type="expression" dxfId="1427" priority="78">
      <formula>J139&lt;0</formula>
    </cfRule>
  </conditionalFormatting>
  <conditionalFormatting sqref="K139:K145">
    <cfRule type="expression" dxfId="1426" priority="75">
      <formula>K139&gt;0</formula>
    </cfRule>
    <cfRule type="expression" dxfId="1425" priority="76">
      <formula>K139&lt;0</formula>
    </cfRule>
  </conditionalFormatting>
  <conditionalFormatting sqref="L139:L145">
    <cfRule type="expression" dxfId="1424" priority="73">
      <formula>L139&gt;0</formula>
    </cfRule>
    <cfRule type="expression" dxfId="1423" priority="74">
      <formula>L139&lt;0</formula>
    </cfRule>
  </conditionalFormatting>
  <conditionalFormatting sqref="F36:F44">
    <cfRule type="expression" dxfId="1422" priority="71">
      <formula>F36&gt;0</formula>
    </cfRule>
    <cfRule type="expression" dxfId="1421" priority="72">
      <formula>F36&lt;0</formula>
    </cfRule>
  </conditionalFormatting>
  <conditionalFormatting sqref="H36:H44">
    <cfRule type="expression" dxfId="1420" priority="69">
      <formula>H36&gt;0</formula>
    </cfRule>
    <cfRule type="expression" dxfId="1419" priority="70">
      <formula>H36&lt;0</formula>
    </cfRule>
  </conditionalFormatting>
  <conditionalFormatting sqref="F66:F68">
    <cfRule type="expression" dxfId="1418" priority="65">
      <formula>F66&gt;0</formula>
    </cfRule>
    <cfRule type="expression" dxfId="1417" priority="66">
      <formula>F66&lt;0</formula>
    </cfRule>
  </conditionalFormatting>
  <conditionalFormatting sqref="H66:H68">
    <cfRule type="expression" dxfId="1416" priority="63">
      <formula>H66&gt;0</formula>
    </cfRule>
    <cfRule type="expression" dxfId="1415" priority="64">
      <formula>H66&lt;0</formula>
    </cfRule>
  </conditionalFormatting>
  <conditionalFormatting sqref="H72:H74 F72:F74">
    <cfRule type="expression" dxfId="1414" priority="61">
      <formula>F72&gt;0</formula>
    </cfRule>
    <cfRule type="expression" dxfId="1413" priority="62">
      <formula>F72&lt;0</formula>
    </cfRule>
  </conditionalFormatting>
  <conditionalFormatting sqref="H75:H77 F75:F77">
    <cfRule type="expression" dxfId="1412" priority="59">
      <formula>F75&gt;0</formula>
    </cfRule>
    <cfRule type="expression" dxfId="1411" priority="60">
      <formula>F75&lt;0</formula>
    </cfRule>
  </conditionalFormatting>
  <conditionalFormatting sqref="F83:F85 H83:H85">
    <cfRule type="expression" dxfId="1410" priority="57">
      <formula>F83&gt;0</formula>
    </cfRule>
    <cfRule type="expression" dxfId="1409" priority="58">
      <formula>F83&lt;0</formula>
    </cfRule>
  </conditionalFormatting>
  <conditionalFormatting sqref="F82 H82">
    <cfRule type="expression" dxfId="1408" priority="55">
      <formula>F82&gt;0</formula>
    </cfRule>
    <cfRule type="expression" dxfId="1407" priority="56">
      <formula>F82&lt;0</formula>
    </cfRule>
  </conditionalFormatting>
  <conditionalFormatting sqref="F79:F81 H79:H81">
    <cfRule type="expression" dxfId="1406" priority="53">
      <formula>F79&gt;0</formula>
    </cfRule>
    <cfRule type="expression" dxfId="1405" priority="54">
      <formula>F79&lt;0</formula>
    </cfRule>
  </conditionalFormatting>
  <conditionalFormatting sqref="F92:F94 H92:H94">
    <cfRule type="expression" dxfId="1404" priority="51">
      <formula>F92&gt;0</formula>
    </cfRule>
    <cfRule type="expression" dxfId="1403" priority="52">
      <formula>F92&lt;0</formula>
    </cfRule>
  </conditionalFormatting>
  <conditionalFormatting sqref="H87:H89 F87:F91">
    <cfRule type="expression" dxfId="1402" priority="49">
      <formula>F87&gt;0</formula>
    </cfRule>
    <cfRule type="expression" dxfId="1401" priority="50">
      <formula>F87&lt;0</formula>
    </cfRule>
  </conditionalFormatting>
  <conditionalFormatting sqref="F86 H86">
    <cfRule type="expression" dxfId="1400" priority="47">
      <formula>F86&gt;0</formula>
    </cfRule>
    <cfRule type="expression" dxfId="1399" priority="48">
      <formula>F86&lt;0</formula>
    </cfRule>
  </conditionalFormatting>
  <conditionalFormatting sqref="H90:H91">
    <cfRule type="expression" dxfId="1398" priority="45">
      <formula>H90&gt;0</formula>
    </cfRule>
    <cfRule type="expression" dxfId="1397" priority="46">
      <formula>H90&lt;0</formula>
    </cfRule>
  </conditionalFormatting>
  <conditionalFormatting sqref="F97:F99 H97:H99">
    <cfRule type="expression" dxfId="1396" priority="41">
      <formula>F97&gt;0</formula>
    </cfRule>
    <cfRule type="expression" dxfId="1395" priority="42">
      <formula>F97&lt;0</formula>
    </cfRule>
  </conditionalFormatting>
  <conditionalFormatting sqref="F95:F96 H95:H96">
    <cfRule type="expression" dxfId="1394" priority="39">
      <formula>F95&gt;0</formula>
    </cfRule>
    <cfRule type="expression" dxfId="1393" priority="40">
      <formula>F95&lt;0</formula>
    </cfRule>
  </conditionalFormatting>
  <conditionalFormatting sqref="F103 H103">
    <cfRule type="expression" dxfId="1392" priority="35">
      <formula>F103&gt;0</formula>
    </cfRule>
    <cfRule type="expression" dxfId="1391" priority="36">
      <formula>F103&lt;0</formula>
    </cfRule>
  </conditionalFormatting>
  <conditionalFormatting sqref="F101:F102 H101:H102">
    <cfRule type="expression" dxfId="1390" priority="33">
      <formula>F101&gt;0</formula>
    </cfRule>
    <cfRule type="expression" dxfId="1389" priority="34">
      <formula>F101&lt;0</formula>
    </cfRule>
  </conditionalFormatting>
  <conditionalFormatting sqref="F100 H100">
    <cfRule type="expression" dxfId="1388" priority="31">
      <formula>F100&gt;0</formula>
    </cfRule>
    <cfRule type="expression" dxfId="1387" priority="32">
      <formula>F100&lt;0</formula>
    </cfRule>
  </conditionalFormatting>
  <conditionalFormatting sqref="M108">
    <cfRule type="expression" dxfId="1386" priority="29">
      <formula>M108&gt;0</formula>
    </cfRule>
    <cfRule type="expression" dxfId="1385" priority="30">
      <formula>M108&lt;0</formula>
    </cfRule>
  </conditionalFormatting>
  <conditionalFormatting sqref="J69:J71 J78">
    <cfRule type="expression" dxfId="1384" priority="27">
      <formula>J69&gt;0</formula>
    </cfRule>
    <cfRule type="expression" dxfId="1383" priority="28">
      <formula>J69&lt;0</formula>
    </cfRule>
  </conditionalFormatting>
  <conditionalFormatting sqref="J45:J65">
    <cfRule type="expression" dxfId="1382" priority="25">
      <formula>J45&gt;0</formula>
    </cfRule>
    <cfRule type="expression" dxfId="1381" priority="26">
      <formula>J45&lt;0</formula>
    </cfRule>
  </conditionalFormatting>
  <conditionalFormatting sqref="J36:J44">
    <cfRule type="expression" dxfId="1380" priority="23">
      <formula>J36&gt;0</formula>
    </cfRule>
    <cfRule type="expression" dxfId="1379" priority="24">
      <formula>J36&lt;0</formula>
    </cfRule>
  </conditionalFormatting>
  <conditionalFormatting sqref="J66:J68">
    <cfRule type="expression" dxfId="1378" priority="21">
      <formula>J66&gt;0</formula>
    </cfRule>
    <cfRule type="expression" dxfId="1377" priority="22">
      <formula>J66&lt;0</formula>
    </cfRule>
  </conditionalFormatting>
  <conditionalFormatting sqref="J72:J74">
    <cfRule type="expression" dxfId="1376" priority="19">
      <formula>J72&gt;0</formula>
    </cfRule>
    <cfRule type="expression" dxfId="1375" priority="20">
      <formula>J72&lt;0</formula>
    </cfRule>
  </conditionalFormatting>
  <conditionalFormatting sqref="J75:J77">
    <cfRule type="expression" dxfId="1374" priority="17">
      <formula>J75&gt;0</formula>
    </cfRule>
    <cfRule type="expression" dxfId="1373" priority="18">
      <formula>J75&lt;0</formula>
    </cfRule>
  </conditionalFormatting>
  <conditionalFormatting sqref="J83:J85">
    <cfRule type="expression" dxfId="1372" priority="15">
      <formula>J83&gt;0</formula>
    </cfRule>
    <cfRule type="expression" dxfId="1371" priority="16">
      <formula>J83&lt;0</formula>
    </cfRule>
  </conditionalFormatting>
  <conditionalFormatting sqref="J82">
    <cfRule type="expression" dxfId="1370" priority="13">
      <formula>J82&gt;0</formula>
    </cfRule>
    <cfRule type="expression" dxfId="1369" priority="14">
      <formula>J82&lt;0</formula>
    </cfRule>
  </conditionalFormatting>
  <conditionalFormatting sqref="J79:J81">
    <cfRule type="expression" dxfId="1368" priority="11">
      <formula>J79&gt;0</formula>
    </cfRule>
    <cfRule type="expression" dxfId="1367" priority="12">
      <formula>J79&lt;0</formula>
    </cfRule>
  </conditionalFormatting>
  <conditionalFormatting sqref="J92:J94">
    <cfRule type="expression" dxfId="1366" priority="9">
      <formula>J92&gt;0</formula>
    </cfRule>
    <cfRule type="expression" dxfId="1365" priority="10">
      <formula>J92&lt;0</formula>
    </cfRule>
  </conditionalFormatting>
  <conditionalFormatting sqref="J87:J91">
    <cfRule type="expression" dxfId="1364" priority="7">
      <formula>J87&gt;0</formula>
    </cfRule>
    <cfRule type="expression" dxfId="1363" priority="8">
      <formula>J87&lt;0</formula>
    </cfRule>
  </conditionalFormatting>
  <conditionalFormatting sqref="J86">
    <cfRule type="expression" dxfId="1362" priority="5">
      <formula>J86&gt;0</formula>
    </cfRule>
    <cfRule type="expression" dxfId="1361" priority="6">
      <formula>J86&lt;0</formula>
    </cfRule>
  </conditionalFormatting>
  <conditionalFormatting sqref="J97:J99">
    <cfRule type="expression" dxfId="1360" priority="3">
      <formula>J97&gt;0</formula>
    </cfRule>
    <cfRule type="expression" dxfId="1359" priority="4">
      <formula>J97&lt;0</formula>
    </cfRule>
  </conditionalFormatting>
  <conditionalFormatting sqref="J95:J96">
    <cfRule type="expression" dxfId="1358" priority="1">
      <formula>J95&gt;0</formula>
    </cfRule>
    <cfRule type="expression" dxfId="1357"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56" priority="31">
      <formula>F60&gt;0</formula>
    </cfRule>
    <cfRule type="expression" dxfId="1355" priority="32">
      <formula>F60&lt;0</formula>
    </cfRule>
  </conditionalFormatting>
  <conditionalFormatting sqref="Q7">
    <cfRule type="expression" dxfId="1354" priority="29">
      <formula>Q7&gt;0</formula>
    </cfRule>
    <cfRule type="expression" dxfId="1353" priority="30">
      <formula>Q7&lt;0</formula>
    </cfRule>
  </conditionalFormatting>
  <conditionalFormatting sqref="Q8">
    <cfRule type="expression" dxfId="1352" priority="27">
      <formula>Q8&gt;0</formula>
    </cfRule>
    <cfRule type="expression" dxfId="1351" priority="28">
      <formula>Q8&lt;0</formula>
    </cfRule>
  </conditionalFormatting>
  <conditionalFormatting sqref="F32:F59">
    <cfRule type="expression" dxfId="1350" priority="25">
      <formula>F32&gt;0</formula>
    </cfRule>
    <cfRule type="expression" dxfId="1349" priority="26">
      <formula>F32&lt;0</formula>
    </cfRule>
  </conditionalFormatting>
  <conditionalFormatting sqref="H32:H59">
    <cfRule type="expression" dxfId="1348" priority="23">
      <formula>H32&gt;0</formula>
    </cfRule>
    <cfRule type="expression" dxfId="1347" priority="24">
      <formula>H32&lt;0</formula>
    </cfRule>
  </conditionalFormatting>
  <conditionalFormatting sqref="Q10">
    <cfRule type="expression" dxfId="1346" priority="21">
      <formula>Q10&gt;0</formula>
    </cfRule>
    <cfRule type="expression" dxfId="1345" priority="22">
      <formula>Q10&lt;0</formula>
    </cfRule>
  </conditionalFormatting>
  <conditionalFormatting sqref="J25:J38">
    <cfRule type="expression" dxfId="1344" priority="19">
      <formula>J25&gt;0</formula>
    </cfRule>
    <cfRule type="expression" dxfId="1343" priority="20">
      <formula>J25&lt;0</formula>
    </cfRule>
  </conditionalFormatting>
  <conditionalFormatting sqref="K25:K38">
    <cfRule type="expression" dxfId="1342" priority="17">
      <formula>K25&gt;0</formula>
    </cfRule>
    <cfRule type="expression" dxfId="1341" priority="18">
      <formula>K25&lt;0</formula>
    </cfRule>
  </conditionalFormatting>
  <conditionalFormatting sqref="L25:L38">
    <cfRule type="expression" dxfId="1340" priority="15">
      <formula>L25&gt;0</formula>
    </cfRule>
    <cfRule type="expression" dxfId="1339" priority="16">
      <formula>L25&lt;0</formula>
    </cfRule>
  </conditionalFormatting>
  <conditionalFormatting sqref="F89:F110">
    <cfRule type="expression" dxfId="1338" priority="13">
      <formula>F89&gt;0</formula>
    </cfRule>
    <cfRule type="expression" dxfId="1337" priority="14">
      <formula>F89&lt;0</formula>
    </cfRule>
  </conditionalFormatting>
  <conditionalFormatting sqref="H89:H110">
    <cfRule type="expression" dxfId="1336" priority="11">
      <formula>H89&gt;0</formula>
    </cfRule>
    <cfRule type="expression" dxfId="1335" priority="12">
      <formula>H89&lt;0</formula>
    </cfRule>
  </conditionalFormatting>
  <conditionalFormatting sqref="J89:J102">
    <cfRule type="expression" dxfId="1334" priority="9">
      <formula>J89&gt;0</formula>
    </cfRule>
    <cfRule type="expression" dxfId="1333" priority="10">
      <formula>J89&lt;0</formula>
    </cfRule>
  </conditionalFormatting>
  <conditionalFormatting sqref="K89:K102">
    <cfRule type="expression" dxfId="1332" priority="7">
      <formula>K89&gt;0</formula>
    </cfRule>
    <cfRule type="expression" dxfId="1331" priority="8">
      <formula>K89&lt;0</formula>
    </cfRule>
  </conditionalFormatting>
  <conditionalFormatting sqref="L89:L102">
    <cfRule type="expression" dxfId="1330" priority="5">
      <formula>L89&gt;0</formula>
    </cfRule>
    <cfRule type="expression" dxfId="1329" priority="6">
      <formula>L89&lt;0</formula>
    </cfRule>
  </conditionalFormatting>
  <conditionalFormatting sqref="F25:F31">
    <cfRule type="expression" dxfId="1328" priority="3">
      <formula>F25&gt;0</formula>
    </cfRule>
    <cfRule type="expression" dxfId="1327" priority="4">
      <formula>F25&lt;0</formula>
    </cfRule>
  </conditionalFormatting>
  <conditionalFormatting sqref="H25:H31">
    <cfRule type="expression" dxfId="1326" priority="1">
      <formula>H25&gt;0</formula>
    </cfRule>
    <cfRule type="expression" dxfId="132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4" priority="39">
      <formula>F47&gt;0</formula>
    </cfRule>
    <cfRule type="expression" dxfId="1323" priority="40">
      <formula>F47&lt;0</formula>
    </cfRule>
  </conditionalFormatting>
  <conditionalFormatting sqref="Q7">
    <cfRule type="expression" dxfId="1322" priority="37">
      <formula>Q7&gt;0</formula>
    </cfRule>
    <cfRule type="expression" dxfId="1321" priority="38">
      <formula>Q7&lt;0</formula>
    </cfRule>
  </conditionalFormatting>
  <conditionalFormatting sqref="Q8">
    <cfRule type="expression" dxfId="1320" priority="35">
      <formula>Q8&gt;0</formula>
    </cfRule>
    <cfRule type="expression" dxfId="1319" priority="36">
      <formula>Q8&lt;0</formula>
    </cfRule>
  </conditionalFormatting>
  <conditionalFormatting sqref="F30:F33 F38:F46">
    <cfRule type="expression" dxfId="1318" priority="33">
      <formula>F30&gt;0</formula>
    </cfRule>
    <cfRule type="expression" dxfId="1317" priority="34">
      <formula>F30&lt;0</formula>
    </cfRule>
  </conditionalFormatting>
  <conditionalFormatting sqref="H30:H33 H37:H46">
    <cfRule type="expression" dxfId="1316" priority="31">
      <formula>H30&gt;0</formula>
    </cfRule>
    <cfRule type="expression" dxfId="1315" priority="32">
      <formula>H30&lt;0</formula>
    </cfRule>
  </conditionalFormatting>
  <conditionalFormatting sqref="Q10">
    <cfRule type="expression" dxfId="1314" priority="29">
      <formula>Q10&gt;0</formula>
    </cfRule>
    <cfRule type="expression" dxfId="1313" priority="30">
      <formula>Q10&lt;0</formula>
    </cfRule>
  </conditionalFormatting>
  <conditionalFormatting sqref="K25:K38">
    <cfRule type="expression" dxfId="1312" priority="25">
      <formula>K25&gt;0</formula>
    </cfRule>
    <cfRule type="expression" dxfId="1311" priority="26">
      <formula>K25&lt;0</formula>
    </cfRule>
  </conditionalFormatting>
  <conditionalFormatting sqref="L25:L38">
    <cfRule type="expression" dxfId="1310" priority="23">
      <formula>L25&gt;0</formula>
    </cfRule>
    <cfRule type="expression" dxfId="1309" priority="24">
      <formula>L25&lt;0</formula>
    </cfRule>
  </conditionalFormatting>
  <conditionalFormatting sqref="F89:F110">
    <cfRule type="expression" dxfId="1308" priority="21">
      <formula>F89&gt;0</formula>
    </cfRule>
    <cfRule type="expression" dxfId="1307" priority="22">
      <formula>F89&lt;0</formula>
    </cfRule>
  </conditionalFormatting>
  <conditionalFormatting sqref="H89:H110">
    <cfRule type="expression" dxfId="1306" priority="19">
      <formula>H89&gt;0</formula>
    </cfRule>
    <cfRule type="expression" dxfId="1305" priority="20">
      <formula>H89&lt;0</formula>
    </cfRule>
  </conditionalFormatting>
  <conditionalFormatting sqref="J89:J102">
    <cfRule type="expression" dxfId="1304" priority="17">
      <formula>J89&gt;0</formula>
    </cfRule>
    <cfRule type="expression" dxfId="1303" priority="18">
      <formula>J89&lt;0</formula>
    </cfRule>
  </conditionalFormatting>
  <conditionalFormatting sqref="K89:K102">
    <cfRule type="expression" dxfId="1302" priority="15">
      <formula>K89&gt;0</formula>
    </cfRule>
    <cfRule type="expression" dxfId="1301" priority="16">
      <formula>K89&lt;0</formula>
    </cfRule>
  </conditionalFormatting>
  <conditionalFormatting sqref="L89:L102">
    <cfRule type="expression" dxfId="1300" priority="13">
      <formula>L89&gt;0</formula>
    </cfRule>
    <cfRule type="expression" dxfId="1299" priority="14">
      <formula>L89&lt;0</formula>
    </cfRule>
  </conditionalFormatting>
  <conditionalFormatting sqref="F25:F29">
    <cfRule type="expression" dxfId="1298" priority="11">
      <formula>F25&gt;0</formula>
    </cfRule>
    <cfRule type="expression" dxfId="1297" priority="12">
      <formula>F25&lt;0</formula>
    </cfRule>
  </conditionalFormatting>
  <conditionalFormatting sqref="H25:H29">
    <cfRule type="expression" dxfId="1296" priority="9">
      <formula>H25&gt;0</formula>
    </cfRule>
    <cfRule type="expression" dxfId="1295" priority="10">
      <formula>H25&lt;0</formula>
    </cfRule>
  </conditionalFormatting>
  <conditionalFormatting sqref="F34:F37">
    <cfRule type="expression" dxfId="1294" priority="7">
      <formula>F34&gt;0</formula>
    </cfRule>
    <cfRule type="expression" dxfId="1293" priority="8">
      <formula>F34&lt;0</formula>
    </cfRule>
  </conditionalFormatting>
  <conditionalFormatting sqref="H34:H36">
    <cfRule type="expression" dxfId="1292" priority="5">
      <formula>H34&gt;0</formula>
    </cfRule>
    <cfRule type="expression" dxfId="1291" priority="6">
      <formula>H34&lt;0</formula>
    </cfRule>
  </conditionalFormatting>
  <conditionalFormatting sqref="J39">
    <cfRule type="expression" dxfId="1290" priority="3">
      <formula>J39&gt;0</formula>
    </cfRule>
    <cfRule type="expression" dxfId="1289" priority="4">
      <formula>J39&lt;0</formula>
    </cfRule>
  </conditionalFormatting>
  <conditionalFormatting sqref="J25:J38">
    <cfRule type="expression" dxfId="1288" priority="1">
      <formula>J25&gt;0</formula>
    </cfRule>
    <cfRule type="expression" dxfId="1287"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86" priority="57">
      <formula>F27&gt;0</formula>
    </cfRule>
    <cfRule type="expression" dxfId="1285" priority="58">
      <formula>F27&lt;0</formula>
    </cfRule>
  </conditionalFormatting>
  <conditionalFormatting sqref="H28:H33">
    <cfRule type="expression" dxfId="1284" priority="53">
      <formula>H28&gt;0</formula>
    </cfRule>
    <cfRule type="expression" dxfId="1283" priority="54">
      <formula>H28&lt;0</formula>
    </cfRule>
  </conditionalFormatting>
  <conditionalFormatting sqref="F24:F26">
    <cfRule type="expression" dxfId="1282" priority="39">
      <formula>F24&gt;0</formula>
    </cfRule>
    <cfRule type="expression" dxfId="1281" priority="40">
      <formula>F24&lt;0</formula>
    </cfRule>
  </conditionalFormatting>
  <conditionalFormatting sqref="Q8">
    <cfRule type="expression" dxfId="1280" priority="33">
      <formula>Q8&gt;0</formula>
    </cfRule>
    <cfRule type="expression" dxfId="1279" priority="34">
      <formula>Q8&lt;0</formula>
    </cfRule>
  </conditionalFormatting>
  <conditionalFormatting sqref="Q7">
    <cfRule type="expression" dxfId="1278" priority="35">
      <formula>Q7&gt;0</formula>
    </cfRule>
    <cfRule type="expression" dxfId="1277" priority="36">
      <formula>Q7&lt;0</formula>
    </cfRule>
  </conditionalFormatting>
  <conditionalFormatting sqref="F34">
    <cfRule type="expression" dxfId="1276" priority="31">
      <formula>F34&gt;0</formula>
    </cfRule>
    <cfRule type="expression" dxfId="1275" priority="32">
      <formula>F34&lt;0</formula>
    </cfRule>
  </conditionalFormatting>
  <conditionalFormatting sqref="H34">
    <cfRule type="expression" dxfId="1274" priority="29">
      <formula>H34&gt;0</formula>
    </cfRule>
    <cfRule type="expression" dxfId="1273" priority="30">
      <formula>H34&lt;0</formula>
    </cfRule>
  </conditionalFormatting>
  <conditionalFormatting sqref="M36">
    <cfRule type="expression" dxfId="1272" priority="19">
      <formula>M36&gt;0</formula>
    </cfRule>
    <cfRule type="expression" dxfId="1271" priority="20">
      <formula>M36&lt;0</formula>
    </cfRule>
  </conditionalFormatting>
  <conditionalFormatting sqref="Q10">
    <cfRule type="expression" dxfId="1270" priority="15">
      <formula>Q10&gt;0</formula>
    </cfRule>
    <cfRule type="expression" dxfId="1269" priority="16">
      <formula>Q10&lt;0</formula>
    </cfRule>
  </conditionalFormatting>
  <conditionalFormatting sqref="F23">
    <cfRule type="expression" dxfId="1268" priority="13">
      <formula>F23&gt;0</formula>
    </cfRule>
    <cfRule type="expression" dxfId="1267" priority="14">
      <formula>F23&lt;0</formula>
    </cfRule>
  </conditionalFormatting>
  <conditionalFormatting sqref="I25:J25">
    <cfRule type="expression" dxfId="1266" priority="9">
      <formula>I25&gt;0</formula>
    </cfRule>
    <cfRule type="expression" dxfId="1265" priority="10">
      <formula>I25&lt;0</formula>
    </cfRule>
  </conditionalFormatting>
  <conditionalFormatting sqref="I26:J27">
    <cfRule type="expression" dxfId="1264" priority="7">
      <formula>I26&gt;0</formula>
    </cfRule>
    <cfRule type="expression" dxfId="1263" priority="8">
      <formula>I26&lt;0</formula>
    </cfRule>
  </conditionalFormatting>
  <conditionalFormatting sqref="K25:K27">
    <cfRule type="expression" dxfId="1262" priority="5">
      <formula>K25&gt;0</formula>
    </cfRule>
    <cfRule type="expression" dxfId="1261" priority="6">
      <formula>K25&lt;0</formula>
    </cfRule>
  </conditionalFormatting>
  <conditionalFormatting sqref="I23:J23">
    <cfRule type="expression" dxfId="1260" priority="3">
      <formula>I23&gt;0</formula>
    </cfRule>
    <cfRule type="expression" dxfId="125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24.14</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14484</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7812.9400000000496</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6360.6800000000512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0.78301482645028031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4.1425020712510356E-3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13.794285714285715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26.554000000000002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26.312600000000003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26.071200000000001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25.829800000000002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25.588400000000004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25.347000000000001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25.105600000000003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24.8642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24.622800000000002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24.381399999999999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24.14</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23.898600000000002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23.6572</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23.415800000000001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23.174399999999999</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22.933</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22.691599999999998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22.450200000000002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22.2088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21.967400000000001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H39" s="159"/>
      <c r="I39" s="3"/>
      <c r="J39" s="3"/>
      <c r="K39" s="3"/>
      <c r="O39" s="79">
        <v>0.9</v>
      </c>
      <c r="P39" s="79">
        <f t="shared" si="3"/>
        <v>21.726000000000003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2">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2">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8" priority="160">
      <formula>F105&gt;0</formula>
    </cfRule>
    <cfRule type="expression" dxfId="1257" priority="161">
      <formula>F105&lt;0</formula>
    </cfRule>
  </conditionalFormatting>
  <conditionalFormatting sqref="Q7">
    <cfRule type="expression" dxfId="1256" priority="148">
      <formula>Q7&gt;0</formula>
    </cfRule>
    <cfRule type="expression" dxfId="1255" priority="149">
      <formula>Q7&lt;0</formula>
    </cfRule>
  </conditionalFormatting>
  <conditionalFormatting sqref="Q8">
    <cfRule type="expression" dxfId="1254" priority="146">
      <formula>Q8&gt;0</formula>
    </cfRule>
    <cfRule type="expression" dxfId="1253" priority="147">
      <formula>Q8&lt;0</formula>
    </cfRule>
  </conditionalFormatting>
  <conditionalFormatting sqref="F185:F197">
    <cfRule type="expression" dxfId="1252" priority="144">
      <formula>F185&gt;0</formula>
    </cfRule>
    <cfRule type="expression" dxfId="1251" priority="145">
      <formula>F185&lt;0</formula>
    </cfRule>
  </conditionalFormatting>
  <conditionalFormatting sqref="H185:H197">
    <cfRule type="expression" dxfId="1250" priority="142">
      <formula>H185&gt;0</formula>
    </cfRule>
    <cfRule type="expression" dxfId="1249" priority="143">
      <formula>H185&lt;0</formula>
    </cfRule>
  </conditionalFormatting>
  <conditionalFormatting sqref="H201:H204">
    <cfRule type="expression" dxfId="1248" priority="138">
      <formula>H201&gt;0</formula>
    </cfRule>
    <cfRule type="expression" dxfId="1247" priority="139">
      <formula>H201&lt;0</formula>
    </cfRule>
  </conditionalFormatting>
  <conditionalFormatting sqref="F201:F204">
    <cfRule type="expression" dxfId="1246" priority="140">
      <formula>F201&gt;0</formula>
    </cfRule>
    <cfRule type="expression" dxfId="1245" priority="141">
      <formula>F201&lt;0</formula>
    </cfRule>
  </conditionalFormatting>
  <conditionalFormatting sqref="M227">
    <cfRule type="expression" dxfId="1244" priority="136">
      <formula>M227&gt;0</formula>
    </cfRule>
    <cfRule type="expression" dxfId="1243" priority="137">
      <formula>M227&lt;0</formula>
    </cfRule>
  </conditionalFormatting>
  <conditionalFormatting sqref="F57:F58 F65:F102">
    <cfRule type="expression" dxfId="1242" priority="134">
      <formula>F57&gt;0</formula>
    </cfRule>
    <cfRule type="expression" dxfId="1241" priority="135">
      <formula>F57&lt;0</formula>
    </cfRule>
  </conditionalFormatting>
  <conditionalFormatting sqref="H57:H58 H65:H102">
    <cfRule type="expression" dxfId="1240" priority="132">
      <formula>H57&gt;0</formula>
    </cfRule>
    <cfRule type="expression" dxfId="1239" priority="133">
      <formula>H57&lt;0</formula>
    </cfRule>
  </conditionalFormatting>
  <conditionalFormatting sqref="Q10">
    <cfRule type="expression" dxfId="1238" priority="130">
      <formula>Q10&gt;0</formula>
    </cfRule>
    <cfRule type="expression" dxfId="1237" priority="131">
      <formula>Q10&lt;0</formula>
    </cfRule>
  </conditionalFormatting>
  <conditionalFormatting sqref="F59:F64">
    <cfRule type="expression" dxfId="1236" priority="128">
      <formula>F59&gt;0</formula>
    </cfRule>
    <cfRule type="expression" dxfId="1235" priority="129">
      <formula>F59&lt;0</formula>
    </cfRule>
  </conditionalFormatting>
  <conditionalFormatting sqref="H59:H64">
    <cfRule type="expression" dxfId="1234" priority="126">
      <formula>H59&gt;0</formula>
    </cfRule>
    <cfRule type="expression" dxfId="1233" priority="127">
      <formula>H59&lt;0</formula>
    </cfRule>
  </conditionalFormatting>
  <conditionalFormatting sqref="K62:K69">
    <cfRule type="expression" dxfId="1232" priority="124">
      <formula>K62&gt;0</formula>
    </cfRule>
    <cfRule type="expression" dxfId="1231" priority="125">
      <formula>K62&lt;0</formula>
    </cfRule>
  </conditionalFormatting>
  <conditionalFormatting sqref="K70:K102">
    <cfRule type="expression" dxfId="1230" priority="122">
      <formula>K70&gt;0</formula>
    </cfRule>
    <cfRule type="expression" dxfId="1229" priority="123">
      <formula>K70&lt;0</formula>
    </cfRule>
  </conditionalFormatting>
  <conditionalFormatting sqref="F103:F104">
    <cfRule type="expression" dxfId="1228" priority="119">
      <formula>F103&gt;0</formula>
    </cfRule>
    <cfRule type="expression" dxfId="1227" priority="120">
      <formula>F103&lt;0</formula>
    </cfRule>
  </conditionalFormatting>
  <conditionalFormatting sqref="H103:H104">
    <cfRule type="expression" dxfId="1226" priority="117">
      <formula>H103&gt;0</formula>
    </cfRule>
    <cfRule type="expression" dxfId="1225" priority="118">
      <formula>H103&lt;0</formula>
    </cfRule>
  </conditionalFormatting>
  <conditionalFormatting sqref="K103:K104">
    <cfRule type="expression" dxfId="1224" priority="115">
      <formula>K103&gt;0</formula>
    </cfRule>
    <cfRule type="expression" dxfId="1223" priority="116">
      <formula>K103&lt;0</formula>
    </cfRule>
  </conditionalFormatting>
  <conditionalFormatting sqref="F113:F115 H113:H115 K113:K115">
    <cfRule type="expression" dxfId="1222" priority="111">
      <formula>F113&gt;0</formula>
    </cfRule>
    <cfRule type="expression" dxfId="1221" priority="112">
      <formula>F113&lt;0</formula>
    </cfRule>
  </conditionalFormatting>
  <conditionalFormatting sqref="L105:L111 L182">
    <cfRule type="expression" dxfId="1220" priority="109">
      <formula>L105&gt;0</formula>
    </cfRule>
    <cfRule type="expression" dxfId="1219" priority="110">
      <formula>L105&lt;0</formula>
    </cfRule>
  </conditionalFormatting>
  <conditionalFormatting sqref="L62:L69">
    <cfRule type="expression" dxfId="1218" priority="107">
      <formula>L62&gt;0</formula>
    </cfRule>
    <cfRule type="expression" dxfId="1217" priority="108">
      <formula>L62&lt;0</formula>
    </cfRule>
  </conditionalFormatting>
  <conditionalFormatting sqref="L70:L102">
    <cfRule type="expression" dxfId="1216" priority="105">
      <formula>L70&gt;0</formula>
    </cfRule>
    <cfRule type="expression" dxfId="1215" priority="106">
      <formula>L70&lt;0</formula>
    </cfRule>
  </conditionalFormatting>
  <conditionalFormatting sqref="L103:L104">
    <cfRule type="expression" dxfId="1214" priority="103">
      <formula>L103&gt;0</formula>
    </cfRule>
    <cfRule type="expression" dxfId="1213" priority="104">
      <formula>L103&lt;0</formula>
    </cfRule>
  </conditionalFormatting>
  <conditionalFormatting sqref="L113:L115">
    <cfRule type="expression" dxfId="1212" priority="101">
      <formula>L113&gt;0</formula>
    </cfRule>
    <cfRule type="expression" dxfId="1211" priority="102">
      <formula>L113&lt;0</formula>
    </cfRule>
  </conditionalFormatting>
  <conditionalFormatting sqref="F122:F125 H122:H125">
    <cfRule type="expression" dxfId="1210" priority="99">
      <formula>F122&gt;0</formula>
    </cfRule>
    <cfRule type="expression" dxfId="1209" priority="100">
      <formula>F122&lt;0</formula>
    </cfRule>
  </conditionalFormatting>
  <conditionalFormatting sqref="K119:K121 F119:F121 H119:H121">
    <cfRule type="expression" dxfId="1208" priority="95">
      <formula>F119&gt;0</formula>
    </cfRule>
    <cfRule type="expression" dxfId="1207" priority="96">
      <formula>F119&lt;0</formula>
    </cfRule>
  </conditionalFormatting>
  <conditionalFormatting sqref="L119:L120">
    <cfRule type="expression" dxfId="1206" priority="93">
      <formula>L119&gt;0</formula>
    </cfRule>
    <cfRule type="expression" dxfId="1205" priority="94">
      <formula>L119&lt;0</formula>
    </cfRule>
  </conditionalFormatting>
  <conditionalFormatting sqref="K116:K118 F116:F118 H116:H118">
    <cfRule type="expression" dxfId="1204" priority="91">
      <formula>F116&gt;0</formula>
    </cfRule>
    <cfRule type="expression" dxfId="1203" priority="92">
      <formula>F116&lt;0</formula>
    </cfRule>
  </conditionalFormatting>
  <conditionalFormatting sqref="L117:L118">
    <cfRule type="expression" dxfId="1202" priority="89">
      <formula>L117&gt;0</formula>
    </cfRule>
    <cfRule type="expression" dxfId="1201" priority="90">
      <formula>L117&lt;0</formula>
    </cfRule>
  </conditionalFormatting>
  <conditionalFormatting sqref="H127:H130 F127:F130">
    <cfRule type="expression" dxfId="1200" priority="83">
      <formula>F127&gt;0</formula>
    </cfRule>
    <cfRule type="expression" dxfId="1199" priority="84">
      <formula>F127&lt;0</formula>
    </cfRule>
  </conditionalFormatting>
  <conditionalFormatting sqref="H131:H134 F131:F134">
    <cfRule type="expression" dxfId="1198" priority="79">
      <formula>F131&gt;0</formula>
    </cfRule>
    <cfRule type="expression" dxfId="1197" priority="80">
      <formula>F131&lt;0</formula>
    </cfRule>
  </conditionalFormatting>
  <conditionalFormatting sqref="F136:F141 H136:H141 K136:K141">
    <cfRule type="expression" dxfId="1196" priority="75">
      <formula>F136&gt;0</formula>
    </cfRule>
    <cfRule type="expression" dxfId="1195" priority="76">
      <formula>F136&lt;0</formula>
    </cfRule>
  </conditionalFormatting>
  <conditionalFormatting sqref="L140:L141">
    <cfRule type="expression" dxfId="1194" priority="69">
      <formula>L140&gt;0</formula>
    </cfRule>
    <cfRule type="expression" dxfId="1193" priority="70">
      <formula>L140&lt;0</formula>
    </cfRule>
  </conditionalFormatting>
  <conditionalFormatting sqref="F142:F144 H142:H144 K142:K145">
    <cfRule type="expression" dxfId="1192" priority="67">
      <formula>F142&gt;0</formula>
    </cfRule>
    <cfRule type="expression" dxfId="1191" priority="68">
      <formula>F142&lt;0</formula>
    </cfRule>
  </conditionalFormatting>
  <conditionalFormatting sqref="F145:F147 H145:H147 K146:K147">
    <cfRule type="expression" dxfId="1190" priority="63">
      <formula>F145&gt;0</formula>
    </cfRule>
    <cfRule type="expression" dxfId="1189" priority="64">
      <formula>F145&lt;0</formula>
    </cfRule>
  </conditionalFormatting>
  <conditionalFormatting sqref="F148:F150 H148:H150 K148:K150">
    <cfRule type="expression" dxfId="1188" priority="59">
      <formula>F148&gt;0</formula>
    </cfRule>
    <cfRule type="expression" dxfId="1187" priority="60">
      <formula>F148&lt;0</formula>
    </cfRule>
  </conditionalFormatting>
  <conditionalFormatting sqref="F151:F153 H151:H153 K151:K153">
    <cfRule type="expression" dxfId="1186" priority="55">
      <formula>F151&gt;0</formula>
    </cfRule>
    <cfRule type="expression" dxfId="1185" priority="56">
      <formula>F151&lt;0</formula>
    </cfRule>
  </conditionalFormatting>
  <conditionalFormatting sqref="F154:F156 H154:H156 K154:K156">
    <cfRule type="expression" dxfId="1184" priority="51">
      <formula>F154&gt;0</formula>
    </cfRule>
    <cfRule type="expression" dxfId="1183" priority="52">
      <formula>F154&lt;0</formula>
    </cfRule>
  </conditionalFormatting>
  <conditionalFormatting sqref="K158:K160 H158:H160 F158:F160">
    <cfRule type="expression" dxfId="1182" priority="47">
      <formula>F158&gt;0</formula>
    </cfRule>
    <cfRule type="expression" dxfId="1181" priority="48">
      <formula>F158&lt;0</formula>
    </cfRule>
  </conditionalFormatting>
  <conditionalFormatting sqref="K161 H161 F161">
    <cfRule type="expression" dxfId="1180" priority="43">
      <formula>F161&gt;0</formula>
    </cfRule>
    <cfRule type="expression" dxfId="1179" priority="44">
      <formula>F161&lt;0</formula>
    </cfRule>
  </conditionalFormatting>
  <conditionalFormatting sqref="H162:H164 F162:F164 K162:K164">
    <cfRule type="expression" dxfId="1178" priority="39">
      <formula>F162&gt;0</formula>
    </cfRule>
    <cfRule type="expression" dxfId="1177" priority="40">
      <formula>F162&lt;0</formula>
    </cfRule>
  </conditionalFormatting>
  <conditionalFormatting sqref="H166:H168 F166:F168 K166:K168">
    <cfRule type="expression" dxfId="1176" priority="31">
      <formula>F166&gt;0</formula>
    </cfRule>
    <cfRule type="expression" dxfId="1175" priority="32">
      <formula>F166&lt;0</formula>
    </cfRule>
  </conditionalFormatting>
  <conditionalFormatting sqref="K165 H165 F165">
    <cfRule type="expression" dxfId="1174" priority="27">
      <formula>F165&gt;0</formula>
    </cfRule>
    <cfRule type="expression" dxfId="1173" priority="28">
      <formula>F165&lt;0</formula>
    </cfRule>
  </conditionalFormatting>
  <conditionalFormatting sqref="K169:K170 H169:H170 F169:F170">
    <cfRule type="expression" dxfId="1172" priority="23">
      <formula>F169&gt;0</formula>
    </cfRule>
    <cfRule type="expression" dxfId="1171" priority="24">
      <formula>F169&lt;0</formula>
    </cfRule>
  </conditionalFormatting>
  <conditionalFormatting sqref="L170">
    <cfRule type="expression" dxfId="1170" priority="21">
      <formula>L170&gt;0</formula>
    </cfRule>
    <cfRule type="expression" dxfId="1169" priority="22">
      <formula>L170&lt;0</formula>
    </cfRule>
  </conditionalFormatting>
  <conditionalFormatting sqref="K171:K173 H171:H173 F171:F173">
    <cfRule type="expression" dxfId="1168" priority="19">
      <formula>F171&gt;0</formula>
    </cfRule>
    <cfRule type="expression" dxfId="1167" priority="20">
      <formula>F171&lt;0</formula>
    </cfRule>
  </conditionalFormatting>
  <conditionalFormatting sqref="L172">
    <cfRule type="expression" dxfId="1166" priority="17">
      <formula>L172&gt;0</formula>
    </cfRule>
    <cfRule type="expression" dxfId="1165" priority="18">
      <formula>L172&lt;0</formula>
    </cfRule>
  </conditionalFormatting>
  <conditionalFormatting sqref="K174 H174 F174">
    <cfRule type="expression" dxfId="1164" priority="15">
      <formula>F174&gt;0</formula>
    </cfRule>
    <cfRule type="expression" dxfId="1163" priority="16">
      <formula>F174&lt;0</formula>
    </cfRule>
  </conditionalFormatting>
  <conditionalFormatting sqref="L174">
    <cfRule type="expression" dxfId="1162" priority="13">
      <formula>L174&gt;0</formula>
    </cfRule>
    <cfRule type="expression" dxfId="1161" priority="14">
      <formula>L174&lt;0</formula>
    </cfRule>
  </conditionalFormatting>
  <conditionalFormatting sqref="K179:K180 H179:H180 F179:F180">
    <cfRule type="expression" dxfId="1160" priority="11">
      <formula>F179&gt;0</formula>
    </cfRule>
    <cfRule type="expression" dxfId="1159" priority="12">
      <formula>F179&lt;0</formula>
    </cfRule>
  </conditionalFormatting>
  <conditionalFormatting sqref="L180">
    <cfRule type="expression" dxfId="1158" priority="9">
      <formula>L180&gt;0</formula>
    </cfRule>
    <cfRule type="expression" dxfId="1157" priority="10">
      <formula>L180&lt;0</formula>
    </cfRule>
  </conditionalFormatting>
  <conditionalFormatting sqref="K178 H178 F178">
    <cfRule type="expression" dxfId="1156" priority="7">
      <formula>F178&gt;0</formula>
    </cfRule>
    <cfRule type="expression" dxfId="1155" priority="8">
      <formula>F178&lt;0</formula>
    </cfRule>
  </conditionalFormatting>
  <conditionalFormatting sqref="L178">
    <cfRule type="expression" dxfId="1154" priority="5">
      <formula>L178&gt;0</formula>
    </cfRule>
    <cfRule type="expression" dxfId="1153" priority="6">
      <formula>L178&lt;0</formula>
    </cfRule>
  </conditionalFormatting>
  <conditionalFormatting sqref="K175:K177 H175:H177 F175:F177">
    <cfRule type="expression" dxfId="1152" priority="3">
      <formula>F175&gt;0</formula>
    </cfRule>
    <cfRule type="expression" dxfId="1151" priority="4">
      <formula>F175&lt;0</formula>
    </cfRule>
  </conditionalFormatting>
  <conditionalFormatting sqref="L176">
    <cfRule type="expression" dxfId="1150" priority="1">
      <formula>L176&gt;0</formula>
    </cfRule>
    <cfRule type="expression" dxfId="1149"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8" priority="9">
      <formula>F39&gt;0</formula>
    </cfRule>
    <cfRule type="expression" dxfId="1147" priority="10">
      <formula>F39&lt;0</formula>
    </cfRule>
  </conditionalFormatting>
  <conditionalFormatting sqref="F25:F38">
    <cfRule type="expression" dxfId="1146" priority="7">
      <formula>F25&gt;0</formula>
    </cfRule>
    <cfRule type="expression" dxfId="1145" priority="8">
      <formula>F25&lt;0</formula>
    </cfRule>
  </conditionalFormatting>
  <conditionalFormatting sqref="H25:H38">
    <cfRule type="expression" dxfId="1144" priority="5">
      <formula>H25&gt;0</formula>
    </cfRule>
    <cfRule type="expression" dxfId="1143" priority="6">
      <formula>H25&lt;0</formula>
    </cfRule>
  </conditionalFormatting>
  <conditionalFormatting sqref="Q7">
    <cfRule type="expression" dxfId="1142" priority="3">
      <formula>Q7&gt;0</formula>
    </cfRule>
    <cfRule type="expression" dxfId="1141" priority="4">
      <formula>Q7&lt;0</formula>
    </cfRule>
  </conditionalFormatting>
  <conditionalFormatting sqref="Q8">
    <cfRule type="expression" dxfId="1140" priority="1">
      <formula>Q8&gt;0</formula>
    </cfRule>
    <cfRule type="expression" dxfId="113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8" priority="29">
      <formula>F29&gt;0</formula>
    </cfRule>
    <cfRule type="expression" dxfId="1137" priority="30">
      <formula>F29&lt;0</formula>
    </cfRule>
  </conditionalFormatting>
  <conditionalFormatting sqref="Q7">
    <cfRule type="expression" dxfId="1136" priority="27">
      <formula>Q7&gt;0</formula>
    </cfRule>
    <cfRule type="expression" dxfId="1135" priority="28">
      <formula>Q7&lt;0</formula>
    </cfRule>
  </conditionalFormatting>
  <conditionalFormatting sqref="Q8">
    <cfRule type="expression" dxfId="1134" priority="25">
      <formula>Q8&gt;0</formula>
    </cfRule>
    <cfRule type="expression" dxfId="1133" priority="26">
      <formula>Q8&lt;0</formula>
    </cfRule>
  </conditionalFormatting>
  <conditionalFormatting sqref="F96:F110">
    <cfRule type="expression" dxfId="1132" priority="19">
      <formula>F96&gt;0</formula>
    </cfRule>
    <cfRule type="expression" dxfId="1131" priority="20">
      <formula>F96&lt;0</formula>
    </cfRule>
  </conditionalFormatting>
  <conditionalFormatting sqref="H96:H110">
    <cfRule type="expression" dxfId="1130" priority="17">
      <formula>H96&gt;0</formula>
    </cfRule>
    <cfRule type="expression" dxfId="1129" priority="18">
      <formula>H96&lt;0</formula>
    </cfRule>
  </conditionalFormatting>
  <conditionalFormatting sqref="Q10">
    <cfRule type="expression" dxfId="1128" priority="15">
      <formula>Q10&gt;0</formula>
    </cfRule>
    <cfRule type="expression" dxfId="1127" priority="16">
      <formula>Q10&lt;0</formula>
    </cfRule>
  </conditionalFormatting>
  <conditionalFormatting sqref="L29:L38">
    <cfRule type="expression" dxfId="1126" priority="9">
      <formula>L29&gt;0</formula>
    </cfRule>
    <cfRule type="expression" dxfId="1125" priority="10">
      <formula>L29&lt;0</formula>
    </cfRule>
  </conditionalFormatting>
  <conditionalFormatting sqref="F27:F29 H27:H29 J25:K29">
    <cfRule type="expression" dxfId="1124" priority="7">
      <formula>F25&gt;0</formula>
    </cfRule>
    <cfRule type="expression" dxfId="1123" priority="8">
      <formula>F25&lt;0</formula>
    </cfRule>
  </conditionalFormatting>
  <conditionalFormatting sqref="L25:L29">
    <cfRule type="expression" dxfId="1122" priority="5">
      <formula>L25&gt;0</formula>
    </cfRule>
    <cfRule type="expression" dxfId="1121" priority="6">
      <formula>L25&lt;0</formula>
    </cfRule>
  </conditionalFormatting>
  <conditionalFormatting sqref="F25:F26">
    <cfRule type="expression" dxfId="1120" priority="3">
      <formula>F25&gt;0</formula>
    </cfRule>
    <cfRule type="expression" dxfId="1119" priority="4">
      <formula>F25&lt;0</formula>
    </cfRule>
  </conditionalFormatting>
  <conditionalFormatting sqref="H25:H26">
    <cfRule type="expression" dxfId="1118" priority="1">
      <formula>H25&gt;0</formula>
    </cfRule>
    <cfRule type="expression" dxfId="111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27.36</v>
      </c>
      <c r="R4" s="420">
        <v>1.2699999999999999E-2</v>
      </c>
      <c r="T4" s="688"/>
      <c r="U4" s="30"/>
    </row>
    <row r="5" spans="1:21" x14ac:dyDescent="0.25">
      <c r="B5" s="70"/>
      <c r="C5" s="4"/>
      <c r="D5" s="3"/>
      <c r="E5" s="3"/>
      <c r="F5" s="3"/>
      <c r="G5" s="70"/>
      <c r="H5" s="159"/>
      <c r="I5" s="3"/>
      <c r="J5" s="3"/>
      <c r="K5" s="3"/>
      <c r="L5" s="4"/>
      <c r="M5" s="4"/>
      <c r="O5" s="11" t="s">
        <v>67</v>
      </c>
      <c r="Q5" s="3">
        <f>Q4*Q2</f>
        <v>10944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-526</v>
      </c>
      <c r="R7">
        <v>200</v>
      </c>
      <c r="T7" s="1"/>
    </row>
    <row r="8" spans="1:21" x14ac:dyDescent="0.25">
      <c r="B8" s="70"/>
      <c r="C8" s="4"/>
      <c r="D8" s="3"/>
      <c r="E8" s="3"/>
      <c r="F8" s="3"/>
      <c r="G8" s="70"/>
      <c r="H8" s="159"/>
      <c r="I8" s="3"/>
      <c r="J8" s="3"/>
      <c r="K8" s="3"/>
      <c r="L8" s="4"/>
      <c r="M8" s="4"/>
      <c r="O8" s="11" t="s">
        <v>179</v>
      </c>
      <c r="P8" s="33"/>
      <c r="Q8" s="2">
        <f>K18+M18-F18+Q2*Q4</f>
        <v>-526</v>
      </c>
    </row>
    <row r="9" spans="1:21" x14ac:dyDescent="0.25">
      <c r="B9" s="4"/>
      <c r="C9" s="4"/>
      <c r="D9" s="3"/>
      <c r="E9" s="3"/>
      <c r="F9" s="3"/>
      <c r="G9" s="4"/>
      <c r="H9" s="159"/>
      <c r="I9" s="3"/>
      <c r="J9" s="3"/>
      <c r="K9" s="3"/>
      <c r="L9" s="4"/>
      <c r="M9" s="4"/>
      <c r="O9" s="11" t="s">
        <v>204</v>
      </c>
      <c r="Q9" s="132">
        <f>IF(Q2=0, 0, Q8/Q6)</f>
        <v>-4.5858761987794247E-2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3.2163742690058478E-2</v>
      </c>
      <c r="R11">
        <f>0.88/4</f>
        <v>0.22</v>
      </c>
    </row>
    <row r="12" spans="1:21" x14ac:dyDescent="0.25">
      <c r="H12" s="68"/>
      <c r="O12" s="11" t="s">
        <v>921</v>
      </c>
      <c r="Q12" s="1"/>
    </row>
    <row r="13" spans="1:21" x14ac:dyDescent="0.25">
      <c r="H13" s="68"/>
      <c r="O13" s="11" t="s">
        <v>947</v>
      </c>
      <c r="Q13" s="2">
        <f>Q4/4.4</f>
        <v>6.2181818181818178</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30.096</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29.822400000000002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29.5488</v>
      </c>
    </row>
    <row r="20" spans="1:16" x14ac:dyDescent="0.25">
      <c r="O20" s="79">
        <v>1.07</v>
      </c>
      <c r="P20" s="79">
        <f t="shared" si="0"/>
        <v>29.275200000000002</v>
      </c>
    </row>
    <row r="21" spans="1:16" x14ac:dyDescent="0.25">
      <c r="O21" s="79">
        <v>1.06</v>
      </c>
      <c r="P21" s="79">
        <f t="shared" si="0"/>
        <v>29.0016</v>
      </c>
    </row>
    <row r="22" spans="1:16" x14ac:dyDescent="0.25">
      <c r="O22" s="79">
        <v>1.05</v>
      </c>
      <c r="P22" s="79">
        <f t="shared" si="0"/>
        <v>28.728000000000002</v>
      </c>
    </row>
    <row r="23" spans="1:16" x14ac:dyDescent="0.25">
      <c r="O23" s="79">
        <v>1.04</v>
      </c>
      <c r="P23" s="79">
        <f t="shared" si="0"/>
        <v>28.4544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28.180800000000001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27.9072</v>
      </c>
    </row>
    <row r="26" spans="1:16" x14ac:dyDescent="0.25">
      <c r="B26" s="162"/>
      <c r="C26" s="10"/>
      <c r="D26" s="39"/>
      <c r="E26" s="39"/>
      <c r="F26" s="39"/>
      <c r="G26" s="39"/>
      <c r="H26" s="177"/>
      <c r="I26" s="39"/>
      <c r="J26" s="39"/>
      <c r="K26" s="39"/>
      <c r="L26" s="39"/>
      <c r="O26" s="79">
        <v>1.01</v>
      </c>
      <c r="P26" s="79">
        <f t="shared" si="0"/>
        <v>27.633600000000001</v>
      </c>
    </row>
    <row r="27" spans="1:16" x14ac:dyDescent="0.25">
      <c r="B27" s="162"/>
      <c r="C27" s="10"/>
      <c r="D27" s="39"/>
      <c r="E27" s="39"/>
      <c r="F27" s="39"/>
      <c r="G27" s="39"/>
      <c r="H27" s="177"/>
      <c r="I27" s="39"/>
      <c r="J27" s="39"/>
      <c r="K27" s="39"/>
      <c r="L27" s="39"/>
      <c r="O27" s="79">
        <v>1</v>
      </c>
      <c r="P27" s="79">
        <f t="shared" si="0"/>
        <v>27.36</v>
      </c>
    </row>
    <row r="28" spans="1:16" x14ac:dyDescent="0.25">
      <c r="B28" s="162"/>
      <c r="C28" s="10"/>
      <c r="D28" s="39"/>
      <c r="E28" s="39"/>
      <c r="F28" s="39"/>
      <c r="G28" s="39"/>
      <c r="H28" s="177"/>
      <c r="I28" s="39"/>
      <c r="J28" s="39"/>
      <c r="K28" s="39"/>
      <c r="L28" s="39"/>
      <c r="O28" s="79">
        <v>0.99</v>
      </c>
      <c r="P28" s="79">
        <f t="shared" si="0"/>
        <v>27.086399999999998</v>
      </c>
    </row>
    <row r="29" spans="1:16" x14ac:dyDescent="0.25">
      <c r="B29" s="162"/>
      <c r="C29" s="10"/>
      <c r="D29" s="39"/>
      <c r="E29" s="39"/>
      <c r="F29" s="39"/>
      <c r="G29" s="39"/>
      <c r="H29" s="177"/>
      <c r="I29" s="39"/>
      <c r="J29" s="39"/>
      <c r="K29" s="39"/>
      <c r="L29" s="39"/>
      <c r="O29" s="79">
        <v>0.98</v>
      </c>
      <c r="P29" s="79">
        <f t="shared" si="0"/>
        <v>26.812799999999999</v>
      </c>
    </row>
    <row r="30" spans="1:16" x14ac:dyDescent="0.25">
      <c r="B30" s="162"/>
      <c r="C30" s="10"/>
      <c r="D30" s="39"/>
      <c r="E30" s="39"/>
      <c r="F30" s="39"/>
      <c r="G30" s="39"/>
      <c r="H30" s="177"/>
      <c r="I30" s="39"/>
      <c r="J30" s="39"/>
      <c r="K30" s="39"/>
      <c r="L30" s="39"/>
      <c r="O30" s="79">
        <v>0.97</v>
      </c>
      <c r="P30" s="79">
        <f t="shared" si="0"/>
        <v>26.539199999999997</v>
      </c>
    </row>
    <row r="31" spans="1:16" x14ac:dyDescent="0.25">
      <c r="B31" s="162"/>
      <c r="C31" s="10"/>
      <c r="D31" s="39"/>
      <c r="E31" s="39"/>
      <c r="F31" s="39"/>
      <c r="G31" s="39"/>
      <c r="H31" s="177"/>
      <c r="I31" s="39"/>
      <c r="J31" s="39"/>
      <c r="K31" s="39"/>
      <c r="L31" s="39"/>
      <c r="O31" s="79">
        <v>0.96</v>
      </c>
      <c r="P31" s="79">
        <f t="shared" si="0"/>
        <v>26.265599999999999</v>
      </c>
    </row>
    <row r="32" spans="1:16" x14ac:dyDescent="0.25">
      <c r="B32" s="162"/>
      <c r="C32" s="10"/>
      <c r="D32" s="39"/>
      <c r="E32" s="39"/>
      <c r="F32" s="39"/>
      <c r="G32" s="39"/>
      <c r="H32" s="177"/>
      <c r="I32" s="39"/>
      <c r="J32" s="39"/>
      <c r="K32" s="39"/>
      <c r="L32" s="39"/>
      <c r="O32" s="79">
        <v>0.95</v>
      </c>
      <c r="P32" s="79">
        <f t="shared" si="0"/>
        <v>25.991999999999997</v>
      </c>
    </row>
    <row r="33" spans="2:17" x14ac:dyDescent="0.25">
      <c r="B33" s="162"/>
      <c r="C33" s="10"/>
      <c r="D33" s="39"/>
      <c r="E33" s="39"/>
      <c r="F33" s="39"/>
      <c r="G33" s="39"/>
      <c r="H33" s="177"/>
      <c r="I33" s="39"/>
      <c r="J33" s="39"/>
      <c r="K33" s="39"/>
      <c r="L33" s="39"/>
      <c r="O33" s="79">
        <v>0.94</v>
      </c>
      <c r="P33" s="79">
        <f t="shared" si="0"/>
        <v>25.718399999999999</v>
      </c>
    </row>
    <row r="34" spans="2:17" x14ac:dyDescent="0.25">
      <c r="B34" s="162"/>
      <c r="C34" s="10"/>
      <c r="D34" s="39"/>
      <c r="E34" s="39"/>
      <c r="F34" s="39"/>
      <c r="G34" s="39"/>
      <c r="H34" s="177"/>
      <c r="I34" s="39"/>
      <c r="J34" s="39"/>
      <c r="K34" s="39"/>
      <c r="L34" s="39"/>
      <c r="O34" s="79">
        <v>0.93</v>
      </c>
      <c r="P34" s="79">
        <f t="shared" si="0"/>
        <v>25.444800000000001</v>
      </c>
    </row>
    <row r="35" spans="2:17" x14ac:dyDescent="0.25">
      <c r="B35" s="162"/>
      <c r="C35" s="10"/>
      <c r="D35" s="39"/>
      <c r="E35" s="39"/>
      <c r="F35" s="39"/>
      <c r="G35" s="39"/>
      <c r="H35" s="177"/>
      <c r="I35" s="39"/>
      <c r="J35" s="39"/>
      <c r="K35" s="39"/>
      <c r="L35" s="39"/>
      <c r="O35" s="79">
        <v>0.92</v>
      </c>
      <c r="P35" s="79">
        <f t="shared" si="0"/>
        <v>25.171199999999999</v>
      </c>
    </row>
    <row r="36" spans="2:17" x14ac:dyDescent="0.25">
      <c r="B36" s="162"/>
      <c r="C36" s="10"/>
      <c r="D36" s="39"/>
      <c r="E36" s="39"/>
      <c r="F36" s="39"/>
      <c r="G36" s="39"/>
      <c r="H36" s="177"/>
      <c r="I36" s="39"/>
      <c r="J36" s="39"/>
      <c r="K36" s="39"/>
      <c r="L36" s="39"/>
      <c r="O36" s="79">
        <v>0.91</v>
      </c>
      <c r="P36" s="79">
        <f t="shared" si="0"/>
        <v>24.897600000000001</v>
      </c>
    </row>
    <row r="37" spans="2:17" x14ac:dyDescent="0.25">
      <c r="B37" s="162"/>
      <c r="C37" s="10"/>
      <c r="D37" s="39"/>
      <c r="E37" s="39"/>
      <c r="F37" s="39"/>
      <c r="G37" s="39"/>
      <c r="H37" s="177"/>
      <c r="I37" s="39"/>
      <c r="J37" s="39"/>
      <c r="K37" s="39"/>
      <c r="L37" s="39"/>
      <c r="O37" s="79">
        <v>0.9</v>
      </c>
      <c r="P37" s="79">
        <f t="shared" si="0"/>
        <v>24.623999999999999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6" priority="43">
      <formula>F54&gt;0</formula>
    </cfRule>
    <cfRule type="expression" dxfId="1115" priority="44">
      <formula>F54&lt;0</formula>
    </cfRule>
  </conditionalFormatting>
  <conditionalFormatting sqref="Q7">
    <cfRule type="expression" dxfId="1114" priority="41">
      <formula>Q7&gt;0</formula>
    </cfRule>
    <cfRule type="expression" dxfId="1113" priority="42">
      <formula>Q7&lt;0</formula>
    </cfRule>
  </conditionalFormatting>
  <conditionalFormatting sqref="Q8">
    <cfRule type="expression" dxfId="1112" priority="39">
      <formula>Q8&gt;0</formula>
    </cfRule>
    <cfRule type="expression" dxfId="1111" priority="40">
      <formula>Q8&lt;0</formula>
    </cfRule>
  </conditionalFormatting>
  <conditionalFormatting sqref="F33:F36 F38:F53">
    <cfRule type="expression" dxfId="1110" priority="37">
      <formula>F33&gt;0</formula>
    </cfRule>
    <cfRule type="expression" dxfId="1109" priority="38">
      <formula>F33&lt;0</formula>
    </cfRule>
  </conditionalFormatting>
  <conditionalFormatting sqref="H33:H36 H38:H53">
    <cfRule type="expression" dxfId="1108" priority="35">
      <formula>H33&gt;0</formula>
    </cfRule>
    <cfRule type="expression" dxfId="1107" priority="36">
      <formula>H33&lt;0</formula>
    </cfRule>
  </conditionalFormatting>
  <conditionalFormatting sqref="Q10">
    <cfRule type="expression" dxfId="1106" priority="33">
      <formula>Q10&gt;0</formula>
    </cfRule>
    <cfRule type="expression" dxfId="1105" priority="34">
      <formula>Q10&lt;0</formula>
    </cfRule>
  </conditionalFormatting>
  <conditionalFormatting sqref="J25:J37">
    <cfRule type="expression" dxfId="1104" priority="31">
      <formula>J25&gt;0</formula>
    </cfRule>
    <cfRule type="expression" dxfId="1103" priority="32">
      <formula>J25&lt;0</formula>
    </cfRule>
  </conditionalFormatting>
  <conditionalFormatting sqref="K25:K38">
    <cfRule type="expression" dxfId="1102" priority="29">
      <formula>K25&gt;0</formula>
    </cfRule>
    <cfRule type="expression" dxfId="1101" priority="30">
      <formula>K25&lt;0</formula>
    </cfRule>
  </conditionalFormatting>
  <conditionalFormatting sqref="L25">
    <cfRule type="expression" dxfId="1100" priority="27">
      <formula>L25&gt;0</formula>
    </cfRule>
    <cfRule type="expression" dxfId="1099" priority="28">
      <formula>L25&lt;0</formula>
    </cfRule>
  </conditionalFormatting>
  <conditionalFormatting sqref="F89:F110">
    <cfRule type="expression" dxfId="1098" priority="25">
      <formula>F89&gt;0</formula>
    </cfRule>
    <cfRule type="expression" dxfId="1097" priority="26">
      <formula>F89&lt;0</formula>
    </cfRule>
  </conditionalFormatting>
  <conditionalFormatting sqref="H89:H110">
    <cfRule type="expression" dxfId="1096" priority="23">
      <formula>H89&gt;0</formula>
    </cfRule>
    <cfRule type="expression" dxfId="1095" priority="24">
      <formula>H89&lt;0</formula>
    </cfRule>
  </conditionalFormatting>
  <conditionalFormatting sqref="J89:J102">
    <cfRule type="expression" dxfId="1094" priority="21">
      <formula>J89&gt;0</formula>
    </cfRule>
    <cfRule type="expression" dxfId="1093" priority="22">
      <formula>J89&lt;0</formula>
    </cfRule>
  </conditionalFormatting>
  <conditionalFormatting sqref="K89:K102">
    <cfRule type="expression" dxfId="1092" priority="19">
      <formula>K89&gt;0</formula>
    </cfRule>
    <cfRule type="expression" dxfId="1091" priority="20">
      <formula>K89&lt;0</formula>
    </cfRule>
  </conditionalFormatting>
  <conditionalFormatting sqref="L89:L102">
    <cfRule type="expression" dxfId="1090" priority="17">
      <formula>L89&gt;0</formula>
    </cfRule>
    <cfRule type="expression" dxfId="1089" priority="18">
      <formula>L89&lt;0</formula>
    </cfRule>
  </conditionalFormatting>
  <conditionalFormatting sqref="F29:F32">
    <cfRule type="expression" dxfId="1088" priority="15">
      <formula>F29&gt;0</formula>
    </cfRule>
    <cfRule type="expression" dxfId="1087" priority="16">
      <formula>F29&lt;0</formula>
    </cfRule>
  </conditionalFormatting>
  <conditionalFormatting sqref="H29:H32">
    <cfRule type="expression" dxfId="1086" priority="13">
      <formula>H29&gt;0</formula>
    </cfRule>
    <cfRule type="expression" dxfId="1085" priority="14">
      <formula>H29&lt;0</formula>
    </cfRule>
  </conditionalFormatting>
  <conditionalFormatting sqref="F25:F28">
    <cfRule type="expression" dxfId="1084" priority="11">
      <formula>F25&gt;0</formula>
    </cfRule>
    <cfRule type="expression" dxfId="1083" priority="12">
      <formula>F25&lt;0</formula>
    </cfRule>
  </conditionalFormatting>
  <conditionalFormatting sqref="H25:H28">
    <cfRule type="expression" dxfId="1082" priority="9">
      <formula>H25&gt;0</formula>
    </cfRule>
    <cfRule type="expression" dxfId="1081" priority="10">
      <formula>H25&lt;0</formula>
    </cfRule>
  </conditionalFormatting>
  <conditionalFormatting sqref="F37">
    <cfRule type="expression" dxfId="1080" priority="7">
      <formula>F37&gt;0</formula>
    </cfRule>
    <cfRule type="expression" dxfId="1079" priority="8">
      <formula>F37&lt;0</formula>
    </cfRule>
  </conditionalFormatting>
  <conditionalFormatting sqref="H37">
    <cfRule type="expression" dxfId="1078" priority="5">
      <formula>H37&gt;0</formula>
    </cfRule>
    <cfRule type="expression" dxfId="1077" priority="6">
      <formula>H37&lt;0</formula>
    </cfRule>
  </conditionalFormatting>
  <conditionalFormatting sqref="J49">
    <cfRule type="expression" dxfId="1076" priority="3">
      <formula>J49&gt;0</formula>
    </cfRule>
    <cfRule type="expression" dxfId="1075" priority="4">
      <formula>J49&lt;0</formula>
    </cfRule>
  </conditionalFormatting>
  <conditionalFormatting sqref="J38:J48">
    <cfRule type="expression" dxfId="1074" priority="1">
      <formula>J38&gt;0</formula>
    </cfRule>
    <cfRule type="expression" dxfId="1073"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2" priority="41">
      <formula>F60&gt;0</formula>
    </cfRule>
    <cfRule type="expression" dxfId="1071" priority="42">
      <formula>F60&lt;0</formula>
    </cfRule>
  </conditionalFormatting>
  <conditionalFormatting sqref="Q7">
    <cfRule type="expression" dxfId="1070" priority="39">
      <formula>Q7&gt;0</formula>
    </cfRule>
    <cfRule type="expression" dxfId="1069" priority="40">
      <formula>Q7&lt;0</formula>
    </cfRule>
  </conditionalFormatting>
  <conditionalFormatting sqref="Q8">
    <cfRule type="expression" dxfId="1068" priority="37">
      <formula>Q8&gt;0</formula>
    </cfRule>
    <cfRule type="expression" dxfId="1067" priority="38">
      <formula>Q8&lt;0</formula>
    </cfRule>
  </conditionalFormatting>
  <conditionalFormatting sqref="F25:F29 F34:F59">
    <cfRule type="expression" dxfId="1066" priority="35">
      <formula>F25&gt;0</formula>
    </cfRule>
    <cfRule type="expression" dxfId="1065" priority="36">
      <formula>F25&lt;0</formula>
    </cfRule>
  </conditionalFormatting>
  <conditionalFormatting sqref="H25:H29 H34:H59">
    <cfRule type="expression" dxfId="1064" priority="33">
      <formula>H25&gt;0</formula>
    </cfRule>
    <cfRule type="expression" dxfId="1063" priority="34">
      <formula>H25&lt;0</formula>
    </cfRule>
  </conditionalFormatting>
  <conditionalFormatting sqref="F89:F110">
    <cfRule type="expression" dxfId="1062" priority="31">
      <formula>F89&gt;0</formula>
    </cfRule>
    <cfRule type="expression" dxfId="1061" priority="32">
      <formula>F89&lt;0</formula>
    </cfRule>
  </conditionalFormatting>
  <conditionalFormatting sqref="H89:H110">
    <cfRule type="expression" dxfId="1060" priority="29">
      <formula>H89&gt;0</formula>
    </cfRule>
    <cfRule type="expression" dxfId="1059" priority="30">
      <formula>H89&lt;0</formula>
    </cfRule>
  </conditionalFormatting>
  <conditionalFormatting sqref="Q10">
    <cfRule type="expression" dxfId="1058" priority="27">
      <formula>Q10&gt;0</formula>
    </cfRule>
    <cfRule type="expression" dxfId="1057" priority="28">
      <formula>Q10&lt;0</formula>
    </cfRule>
  </conditionalFormatting>
  <conditionalFormatting sqref="J25:J32 J34:J38">
    <cfRule type="expression" dxfId="1056" priority="25">
      <formula>J25&gt;0</formula>
    </cfRule>
    <cfRule type="expression" dxfId="1055" priority="26">
      <formula>J25&lt;0</formula>
    </cfRule>
  </conditionalFormatting>
  <conditionalFormatting sqref="K25:K30">
    <cfRule type="expression" dxfId="1054" priority="23">
      <formula>K25&gt;0</formula>
    </cfRule>
    <cfRule type="expression" dxfId="1053" priority="24">
      <formula>K25&lt;0</formula>
    </cfRule>
  </conditionalFormatting>
  <conditionalFormatting sqref="L25:L38">
    <cfRule type="expression" dxfId="1052" priority="21">
      <formula>L25&gt;0</formula>
    </cfRule>
    <cfRule type="expression" dxfId="1051" priority="22">
      <formula>L25&lt;0</formula>
    </cfRule>
  </conditionalFormatting>
  <conditionalFormatting sqref="F30:F33">
    <cfRule type="expression" dxfId="1050" priority="19">
      <formula>F30&gt;0</formula>
    </cfRule>
    <cfRule type="expression" dxfId="1049" priority="20">
      <formula>F30&lt;0</formula>
    </cfRule>
  </conditionalFormatting>
  <conditionalFormatting sqref="H30:H33">
    <cfRule type="expression" dxfId="1048" priority="17">
      <formula>H30&gt;0</formula>
    </cfRule>
    <cfRule type="expression" dxfId="1047" priority="18">
      <formula>H30&lt;0</formula>
    </cfRule>
  </conditionalFormatting>
  <conditionalFormatting sqref="L39:L44">
    <cfRule type="expression" dxfId="1046" priority="9">
      <formula>L39&gt;0</formula>
    </cfRule>
    <cfRule type="expression" dxfId="1045" priority="10">
      <formula>L39&lt;0</formula>
    </cfRule>
  </conditionalFormatting>
  <conditionalFormatting sqref="L45:L46">
    <cfRule type="expression" dxfId="1044" priority="7">
      <formula>L45&gt;0</formula>
    </cfRule>
    <cfRule type="expression" dxfId="1043" priority="8">
      <formula>L45&lt;0</formula>
    </cfRule>
  </conditionalFormatting>
  <conditionalFormatting sqref="L47">
    <cfRule type="expression" dxfId="1042" priority="5">
      <formula>L47&gt;0</formula>
    </cfRule>
    <cfRule type="expression" dxfId="1041" priority="6">
      <formula>L47&lt;0</formula>
    </cfRule>
  </conditionalFormatting>
  <conditionalFormatting sqref="L51">
    <cfRule type="expression" dxfId="1040" priority="3">
      <formula>L51&gt;0</formula>
    </cfRule>
    <cfRule type="expression" dxfId="1039" priority="4">
      <formula>L51&lt;0</formula>
    </cfRule>
  </conditionalFormatting>
  <conditionalFormatting sqref="L54">
    <cfRule type="expression" dxfId="1038" priority="1">
      <formula>L54&gt;0</formula>
    </cfRule>
    <cfRule type="expression" dxfId="103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1392</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6" priority="69">
      <formula>Q7&gt;0</formula>
    </cfRule>
    <cfRule type="expression" dxfId="1035" priority="70">
      <formula>Q7&lt;0</formula>
    </cfRule>
  </conditionalFormatting>
  <conditionalFormatting sqref="Q8">
    <cfRule type="expression" dxfId="1034" priority="67">
      <formula>Q8&gt;0</formula>
    </cfRule>
    <cfRule type="expression" dxfId="1033" priority="68">
      <formula>Q8&lt;0</formula>
    </cfRule>
  </conditionalFormatting>
  <conditionalFormatting sqref="F27 F29:F38">
    <cfRule type="expression" dxfId="1032" priority="65">
      <formula>F27&gt;0</formula>
    </cfRule>
    <cfRule type="expression" dxfId="1031" priority="66">
      <formula>F27&lt;0</formula>
    </cfRule>
  </conditionalFormatting>
  <conditionalFormatting sqref="H29:H38">
    <cfRule type="expression" dxfId="1030" priority="63">
      <formula>H29&gt;0</formula>
    </cfRule>
    <cfRule type="expression" dxfId="1029" priority="64">
      <formula>H29&lt;0</formula>
    </cfRule>
  </conditionalFormatting>
  <conditionalFormatting sqref="H25:H27">
    <cfRule type="expression" dxfId="1028" priority="43">
      <formula>H25&gt;0</formula>
    </cfRule>
    <cfRule type="expression" dxfId="1027" priority="44">
      <formula>H25&lt;0</formula>
    </cfRule>
  </conditionalFormatting>
  <conditionalFormatting sqref="Q10">
    <cfRule type="expression" dxfId="1026" priority="57">
      <formula>Q10&gt;0</formula>
    </cfRule>
    <cfRule type="expression" dxfId="1025" priority="58">
      <formula>Q10&lt;0</formula>
    </cfRule>
  </conditionalFormatting>
  <conditionalFormatting sqref="F25:F26">
    <cfRule type="expression" dxfId="1024" priority="45">
      <formula>F25&gt;0</formula>
    </cfRule>
    <cfRule type="expression" dxfId="1023" priority="46">
      <formula>F25&lt;0</formula>
    </cfRule>
  </conditionalFormatting>
  <conditionalFormatting sqref="J65:K72">
    <cfRule type="expression" dxfId="1022" priority="39">
      <formula>J65&gt;0</formula>
    </cfRule>
    <cfRule type="expression" dxfId="1021" priority="40">
      <formula>J65&lt;0</formula>
    </cfRule>
  </conditionalFormatting>
  <conditionalFormatting sqref="F65:F83 F89">
    <cfRule type="expression" dxfId="1020" priority="37">
      <formula>F65&gt;0</formula>
    </cfRule>
    <cfRule type="expression" dxfId="1019" priority="38">
      <formula>F65&lt;0</formula>
    </cfRule>
  </conditionalFormatting>
  <conditionalFormatting sqref="H65:H83 H89">
    <cfRule type="expression" dxfId="1018" priority="35">
      <formula>H65&gt;0</formula>
    </cfRule>
    <cfRule type="expression" dxfId="1017" priority="36">
      <formula>H65&lt;0</formula>
    </cfRule>
  </conditionalFormatting>
  <conditionalFormatting sqref="J76:J78">
    <cfRule type="expression" dxfId="1016" priority="33">
      <formula>J76&gt;0</formula>
    </cfRule>
    <cfRule type="expression" dxfId="1015" priority="34">
      <formula>J76&lt;0</formula>
    </cfRule>
  </conditionalFormatting>
  <conditionalFormatting sqref="K76:K78">
    <cfRule type="expression" dxfId="1014" priority="31">
      <formula>K76&gt;0</formula>
    </cfRule>
    <cfRule type="expression" dxfId="1013" priority="32">
      <formula>K76&lt;0</formula>
    </cfRule>
  </conditionalFormatting>
  <conditionalFormatting sqref="L65:L78">
    <cfRule type="expression" dxfId="1012" priority="29">
      <formula>L65&gt;0</formula>
    </cfRule>
    <cfRule type="expression" dxfId="1011" priority="30">
      <formula>L65&lt;0</formula>
    </cfRule>
  </conditionalFormatting>
  <conditionalFormatting sqref="F84:F88">
    <cfRule type="expression" dxfId="1010" priority="27">
      <formula>F84&gt;0</formula>
    </cfRule>
    <cfRule type="expression" dxfId="1009" priority="28">
      <formula>F84&lt;0</formula>
    </cfRule>
  </conditionalFormatting>
  <conditionalFormatting sqref="H84:H88">
    <cfRule type="expression" dxfId="1008" priority="25">
      <formula>H84&gt;0</formula>
    </cfRule>
    <cfRule type="expression" dxfId="1007" priority="26">
      <formula>H84&lt;0</formula>
    </cfRule>
  </conditionalFormatting>
  <conditionalFormatting sqref="M65:M78">
    <cfRule type="expression" dxfId="1006" priority="23">
      <formula>M65&gt;0</formula>
    </cfRule>
    <cfRule type="expression" dxfId="1005" priority="24">
      <formula>M65&lt;0</formula>
    </cfRule>
  </conditionalFormatting>
  <conditionalFormatting sqref="M26:M31">
    <cfRule type="expression" dxfId="1004" priority="21">
      <formula>M26&gt;0</formula>
    </cfRule>
    <cfRule type="expression" dxfId="1003" priority="22">
      <formula>M26&lt;0</formula>
    </cfRule>
  </conditionalFormatting>
  <conditionalFormatting sqref="F93:F105">
    <cfRule type="expression" dxfId="1002" priority="19">
      <formula>F93&gt;0</formula>
    </cfRule>
    <cfRule type="expression" dxfId="1001" priority="20">
      <formula>F93&lt;0</formula>
    </cfRule>
  </conditionalFormatting>
  <conditionalFormatting sqref="H93:H105">
    <cfRule type="expression" dxfId="1000" priority="17">
      <formula>H93&gt;0</formula>
    </cfRule>
    <cfRule type="expression" dxfId="999" priority="18">
      <formula>H93&lt;0</formula>
    </cfRule>
  </conditionalFormatting>
  <conditionalFormatting sqref="H92">
    <cfRule type="expression" dxfId="998" priority="13">
      <formula>H92&gt;0</formula>
    </cfRule>
    <cfRule type="expression" dxfId="997" priority="14">
      <formula>H92&lt;0</formula>
    </cfRule>
  </conditionalFormatting>
  <conditionalFormatting sqref="F92">
    <cfRule type="expression" dxfId="996" priority="15">
      <formula>F92&gt;0</formula>
    </cfRule>
    <cfRule type="expression" dxfId="995" priority="16">
      <formula>F92&lt;0</formula>
    </cfRule>
  </conditionalFormatting>
  <conditionalFormatting sqref="M93:M98">
    <cfRule type="expression" dxfId="994" priority="11">
      <formula>M93&gt;0</formula>
    </cfRule>
    <cfRule type="expression" dxfId="993" priority="12">
      <formula>M93&lt;0</formula>
    </cfRule>
  </conditionalFormatting>
  <conditionalFormatting sqref="K25:K27">
    <cfRule type="expression" dxfId="992" priority="9">
      <formula>K25&gt;0</formula>
    </cfRule>
    <cfRule type="expression" dxfId="991" priority="10">
      <formula>K25&lt;0</formula>
    </cfRule>
  </conditionalFormatting>
  <conditionalFormatting sqref="K28">
    <cfRule type="expression" dxfId="990" priority="7">
      <formula>K28&gt;0</formula>
    </cfRule>
    <cfRule type="expression" dxfId="989" priority="8">
      <formula>K28&lt;0</formula>
    </cfRule>
  </conditionalFormatting>
  <conditionalFormatting sqref="H28">
    <cfRule type="expression" dxfId="988" priority="3">
      <formula>H28&gt;0</formula>
    </cfRule>
    <cfRule type="expression" dxfId="987" priority="4">
      <formula>H28&lt;0</formula>
    </cfRule>
  </conditionalFormatting>
  <conditionalFormatting sqref="F28">
    <cfRule type="expression" dxfId="986" priority="5">
      <formula>F28&gt;0</formula>
    </cfRule>
    <cfRule type="expression" dxfId="985" priority="6">
      <formula>F28&lt;0</formula>
    </cfRule>
  </conditionalFormatting>
  <conditionalFormatting sqref="K29">
    <cfRule type="expression" dxfId="984" priority="1">
      <formula>K29&gt;0</formula>
    </cfRule>
    <cfRule type="expression" dxfId="98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C24-H24</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544</v>
      </c>
      <c r="AJ2">
        <f>$Q$2*$Q$4</f>
        <v>4972</v>
      </c>
      <c r="AK2">
        <f ca="1">AJ2*EXP(-$X$2 * AI2/365.25)</f>
        <v>24837.739937031674</v>
      </c>
      <c r="AM2" s="2">
        <f>Q10</f>
        <v>0</v>
      </c>
      <c r="AO2">
        <f ca="1" xml:space="preserve"> (SUM(AB:AB) - SUM(AE:AE) - SUM(AH:AH) - SUM(AK:AK))/SUM(AB:AB)</f>
        <v>-1.5627391601706095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31.589699999999976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544</v>
      </c>
      <c r="AJ3">
        <f t="shared" ref="AJ3:AJ17" si="11">$Q$2*$Q$4</f>
        <v>4972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24.86</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544</v>
      </c>
      <c r="AJ4">
        <f t="shared" si="11"/>
        <v>4972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4972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544</v>
      </c>
      <c r="AJ5">
        <f t="shared" si="11"/>
        <v>4972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6317.9399999999951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544</v>
      </c>
      <c r="AJ6">
        <f t="shared" si="11"/>
        <v>4972</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-1345.9399999999951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544</v>
      </c>
      <c r="AJ7">
        <f t="shared" si="11"/>
        <v>4972</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-1345.9399999999951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544</v>
      </c>
      <c r="AJ8">
        <f t="shared" si="11"/>
        <v>4972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-0.21303462837570411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544</v>
      </c>
      <c r="AJ9">
        <f t="shared" si="11"/>
        <v>4972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M90</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544</v>
      </c>
      <c r="AJ10">
        <f t="shared" si="11"/>
        <v>4972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4.1834271922767501E-2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544</v>
      </c>
      <c r="AJ11">
        <f t="shared" si="11"/>
        <v>4972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1395</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544</v>
      </c>
      <c r="AJ12">
        <f t="shared" si="11"/>
        <v>4972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14.623529411764705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544</v>
      </c>
      <c r="AJ13">
        <f t="shared" si="11"/>
        <v>4972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544</v>
      </c>
      <c r="AJ14">
        <f t="shared" si="11"/>
        <v>4972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544</v>
      </c>
      <c r="AJ15">
        <f t="shared" si="11"/>
        <v>4972</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544</v>
      </c>
      <c r="AJ16">
        <f t="shared" si="11"/>
        <v>4972</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544</v>
      </c>
      <c r="AJ17">
        <f t="shared" si="11"/>
        <v>4972</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70">
        <v>43336</v>
      </c>
      <c r="C19" s="7">
        <v>200</v>
      </c>
      <c r="D19" s="43">
        <v>23.15</v>
      </c>
      <c r="E19" s="43">
        <v>0</v>
      </c>
      <c r="F19" s="43">
        <f t="shared" si="12"/>
        <v>4630</v>
      </c>
      <c r="O19" s="79">
        <v>1.1000000000000001</v>
      </c>
      <c r="P19" s="79">
        <f>O19*$Q$4</f>
        <v>27.346</v>
      </c>
      <c r="W19" s="132"/>
    </row>
    <row r="20" spans="1:39" x14ac:dyDescent="0.25">
      <c r="B20" s="363">
        <v>43440</v>
      </c>
      <c r="C20" s="7">
        <v>100</v>
      </c>
      <c r="D20" s="43">
        <v>23.38</v>
      </c>
      <c r="E20" s="43">
        <v>0</v>
      </c>
      <c r="F20" s="43">
        <f t="shared" si="12"/>
        <v>2338</v>
      </c>
      <c r="G20" s="4"/>
      <c r="H20" s="68"/>
      <c r="O20" s="79">
        <v>1.0900000000000001</v>
      </c>
      <c r="P20" s="79">
        <f t="shared" ref="P20:P39" si="13">O20*$Q$4</f>
        <v>27.0974</v>
      </c>
      <c r="T20" s="1">
        <v>43244</v>
      </c>
      <c r="U20" t="s">
        <v>1072</v>
      </c>
      <c r="W20" s="132"/>
    </row>
    <row r="21" spans="1:39" x14ac:dyDescent="0.25">
      <c r="B21" s="70"/>
      <c r="C21" s="4"/>
      <c r="D21" s="3"/>
      <c r="E21" s="3"/>
      <c r="F21" s="3"/>
      <c r="O21" s="79">
        <v>1.08</v>
      </c>
      <c r="P21" s="79">
        <f t="shared" si="13"/>
        <v>26.848800000000001</v>
      </c>
      <c r="W21" s="132"/>
    </row>
    <row r="22" spans="1:39" x14ac:dyDescent="0.25">
      <c r="C22" s="4"/>
      <c r="D22" s="3"/>
      <c r="E22" s="3"/>
      <c r="F22" s="3"/>
      <c r="H22" s="68"/>
      <c r="O22" s="79">
        <v>1.07</v>
      </c>
      <c r="P22" s="79">
        <f t="shared" si="13"/>
        <v>26.600200000000001</v>
      </c>
      <c r="T22" s="688">
        <v>43288</v>
      </c>
      <c r="U22" t="s">
        <v>1153</v>
      </c>
      <c r="W22" s="132"/>
    </row>
    <row r="23" spans="1:39" x14ac:dyDescent="0.25">
      <c r="O23" s="79">
        <v>1.06</v>
      </c>
      <c r="P23" s="79">
        <f t="shared" si="13"/>
        <v>26.351600000000001</v>
      </c>
      <c r="T23" s="703"/>
      <c r="W23" s="132"/>
    </row>
    <row r="24" spans="1:39" x14ac:dyDescent="0.25">
      <c r="A24" s="31" t="s">
        <v>81</v>
      </c>
      <c r="B24" s="14"/>
      <c r="C24" s="14">
        <f>SUM(C2:C22)</f>
        <v>1797</v>
      </c>
      <c r="D24" s="18"/>
      <c r="E24" s="18"/>
      <c r="F24" s="18">
        <f>SUM(F2:F22)</f>
        <v>45811.7</v>
      </c>
      <c r="G24" s="14"/>
      <c r="H24" s="69">
        <f>SUM(H2:H15)</f>
        <v>1597</v>
      </c>
      <c r="I24" s="18"/>
      <c r="J24" s="18"/>
      <c r="K24" s="18">
        <f>SUM(K2:K15)</f>
        <v>38999.760000000002</v>
      </c>
      <c r="L24" s="14"/>
      <c r="M24" s="18">
        <f>SUM(M2:M10)</f>
        <v>494</v>
      </c>
      <c r="O24" s="79">
        <v>1.05</v>
      </c>
      <c r="P24" s="79">
        <f t="shared" si="13"/>
        <v>26.103000000000002</v>
      </c>
      <c r="T24" s="703"/>
      <c r="W24" s="132"/>
    </row>
    <row r="25" spans="1:39" ht="15.75" thickBot="1" x14ac:dyDescent="0.3">
      <c r="A25" s="275" t="s">
        <v>191</v>
      </c>
      <c r="B25" s="276"/>
      <c r="C25" s="277">
        <f>SumByColor($A$25,C2:C23)</f>
        <v>1497</v>
      </c>
      <c r="D25" s="277"/>
      <c r="E25" s="277"/>
      <c r="F25" s="278">
        <f>SumByColor($A$25,F2:F23)</f>
        <v>34997</v>
      </c>
      <c r="G25" s="277"/>
      <c r="H25" s="277">
        <f>SumByColor($A$25,H2:H23)</f>
        <v>1597</v>
      </c>
      <c r="I25" s="277"/>
      <c r="J25" s="277"/>
      <c r="K25" s="278">
        <f>SumByColor($A$25,K2:K23)</f>
        <v>39000</v>
      </c>
      <c r="L25" s="277"/>
      <c r="M25" s="278">
        <f>SumByColor($A$25,M2:M23)</f>
        <v>494</v>
      </c>
      <c r="O25" s="79">
        <v>1.04</v>
      </c>
      <c r="P25" s="79">
        <f t="shared" si="13"/>
        <v>25.854400000000002</v>
      </c>
      <c r="T25" s="688">
        <v>43318</v>
      </c>
      <c r="U25" t="s">
        <v>1158</v>
      </c>
      <c r="W25" s="132"/>
    </row>
    <row r="26" spans="1:39" x14ac:dyDescent="0.25">
      <c r="O26" s="79">
        <v>1.03</v>
      </c>
      <c r="P26" s="79">
        <f t="shared" si="13"/>
        <v>25.605799999999999</v>
      </c>
      <c r="T26" s="703"/>
      <c r="W26" s="132"/>
    </row>
    <row r="27" spans="1:39" x14ac:dyDescent="0.25">
      <c r="O27" s="79">
        <v>1.02</v>
      </c>
      <c r="P27" s="79">
        <f t="shared" si="13"/>
        <v>25.357199999999999</v>
      </c>
      <c r="T27" s="1">
        <v>43342</v>
      </c>
      <c r="U27" t="s">
        <v>1256</v>
      </c>
      <c r="W27" s="132"/>
    </row>
    <row r="28" spans="1:39" x14ac:dyDescent="0.25">
      <c r="O28" s="79">
        <v>1.01</v>
      </c>
      <c r="P28" s="79">
        <f t="shared" si="13"/>
        <v>25.108599999999999</v>
      </c>
      <c r="U28" s="400" t="s">
        <v>1257</v>
      </c>
      <c r="W28" s="132"/>
    </row>
    <row r="29" spans="1:39" x14ac:dyDescent="0.25">
      <c r="O29" s="79">
        <v>1</v>
      </c>
      <c r="P29" s="79">
        <f t="shared" si="13"/>
        <v>24.86</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24.6114</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24.3628</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24.1142</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23.865599999999997</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23.616999999999997</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23.368399999999998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23.119800000000001</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22.871200000000002</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22.622599999999998</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22.373999999999999</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 t="shared" ref="F80:F85" si="24">C80*(E80-D80)</f>
        <v>-1974.8999999999996</v>
      </c>
      <c r="G80" s="39">
        <f t="shared" ref="G80:G85" si="25">D80*C80</f>
        <v>8901.9</v>
      </c>
      <c r="H80" s="177">
        <f t="shared" ref="H80:H85" si="26">(E80-D80)/D80</f>
        <v>-0.22185151484514537</v>
      </c>
      <c r="I80" s="39"/>
      <c r="J80" s="39"/>
      <c r="K80" s="39"/>
      <c r="L80" s="39">
        <v>13.58</v>
      </c>
    </row>
    <row r="81" spans="1:13" x14ac:dyDescent="0.25">
      <c r="A81" s="4">
        <v>300</v>
      </c>
      <c r="B81" s="162">
        <v>43490</v>
      </c>
      <c r="C81" s="7">
        <v>300</v>
      </c>
      <c r="D81" s="43">
        <v>29.413</v>
      </c>
      <c r="E81" s="39">
        <v>22.29</v>
      </c>
      <c r="F81" s="39">
        <f t="shared" si="24"/>
        <v>-2136.9000000000005</v>
      </c>
      <c r="G81" s="39">
        <f t="shared" si="25"/>
        <v>8823.9</v>
      </c>
      <c r="H81" s="177">
        <f t="shared" si="26"/>
        <v>-0.24217182878319113</v>
      </c>
      <c r="I81" s="39"/>
      <c r="J81" s="39"/>
      <c r="K81" s="39"/>
      <c r="L81" s="39">
        <v>12.91</v>
      </c>
    </row>
    <row r="82" spans="1:13" x14ac:dyDescent="0.25">
      <c r="A82" s="4">
        <v>300</v>
      </c>
      <c r="B82" s="162">
        <v>43535</v>
      </c>
      <c r="C82" s="10">
        <v>300</v>
      </c>
      <c r="D82" s="39">
        <v>29.41</v>
      </c>
      <c r="E82" s="39">
        <v>22.23</v>
      </c>
      <c r="F82" s="39">
        <f t="shared" si="24"/>
        <v>-2154</v>
      </c>
      <c r="G82" s="39">
        <f t="shared" si="25"/>
        <v>8823</v>
      </c>
      <c r="H82" s="177">
        <f t="shared" si="26"/>
        <v>-0.24413464807888471</v>
      </c>
      <c r="I82" s="39"/>
      <c r="J82" s="39"/>
      <c r="K82" s="39"/>
      <c r="L82" s="39">
        <v>13.08</v>
      </c>
    </row>
    <row r="83" spans="1:13" x14ac:dyDescent="0.25">
      <c r="A83" s="4">
        <v>300</v>
      </c>
      <c r="B83" s="162">
        <v>43583</v>
      </c>
      <c r="C83" s="7">
        <v>300</v>
      </c>
      <c r="D83" s="43">
        <v>29.152999999999999</v>
      </c>
      <c r="E83" s="39">
        <v>21.9</v>
      </c>
      <c r="F83" s="39">
        <f t="shared" si="24"/>
        <v>-2175.9</v>
      </c>
      <c r="G83" s="39">
        <f t="shared" si="25"/>
        <v>8745.9</v>
      </c>
      <c r="H83" s="177">
        <f t="shared" si="26"/>
        <v>-0.24879086200391043</v>
      </c>
      <c r="I83" s="39"/>
      <c r="J83" s="39"/>
      <c r="K83" s="39"/>
      <c r="L83" s="39"/>
    </row>
    <row r="84" spans="1:13" x14ac:dyDescent="0.25">
      <c r="A84" s="4">
        <v>300</v>
      </c>
      <c r="B84" s="162">
        <v>43614</v>
      </c>
      <c r="C84" s="10">
        <v>300</v>
      </c>
      <c r="D84" s="39">
        <v>29.15</v>
      </c>
      <c r="E84" s="39">
        <v>21.75</v>
      </c>
      <c r="F84" s="39">
        <f t="shared" si="24"/>
        <v>-2219.9999999999995</v>
      </c>
      <c r="G84" s="39">
        <f t="shared" si="25"/>
        <v>8745</v>
      </c>
      <c r="H84" s="177">
        <f t="shared" si="26"/>
        <v>-0.25385934819897082</v>
      </c>
      <c r="I84" s="39"/>
      <c r="J84" s="39"/>
      <c r="K84" s="39"/>
      <c r="L84" s="39">
        <v>12.79</v>
      </c>
    </row>
    <row r="85" spans="1:13" x14ac:dyDescent="0.25">
      <c r="A85" s="4">
        <v>200</v>
      </c>
      <c r="B85" s="162">
        <v>43641</v>
      </c>
      <c r="C85" s="183">
        <v>200</v>
      </c>
      <c r="D85" s="184">
        <v>31.59</v>
      </c>
      <c r="E85" s="39">
        <v>24.2</v>
      </c>
      <c r="F85" s="39">
        <f t="shared" si="24"/>
        <v>-1478</v>
      </c>
      <c r="G85" s="39">
        <f t="shared" si="25"/>
        <v>6318</v>
      </c>
      <c r="H85" s="177">
        <f t="shared" si="26"/>
        <v>-0.23393478949034507</v>
      </c>
      <c r="I85" s="39"/>
      <c r="J85" s="39"/>
      <c r="K85" s="39"/>
      <c r="L85" s="39"/>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t="s">
        <v>65</v>
      </c>
      <c r="M90" s="2">
        <f>M108+K108-F108</f>
        <v>0</v>
      </c>
    </row>
    <row r="91" spans="1:13" x14ac:dyDescent="0.25">
      <c r="A91" s="435" t="s">
        <v>1</v>
      </c>
      <c r="B91" s="435" t="s">
        <v>2</v>
      </c>
      <c r="C91" s="435" t="s">
        <v>4</v>
      </c>
      <c r="D91" s="436" t="s">
        <v>5</v>
      </c>
      <c r="E91" s="436" t="s">
        <v>94</v>
      </c>
      <c r="F91" s="436" t="s">
        <v>60</v>
      </c>
      <c r="G91" s="435" t="s">
        <v>3</v>
      </c>
      <c r="H91" s="435" t="s">
        <v>6</v>
      </c>
      <c r="I91" s="436" t="s">
        <v>7</v>
      </c>
      <c r="J91" s="436" t="s">
        <v>95</v>
      </c>
      <c r="K91" s="436" t="s">
        <v>61</v>
      </c>
      <c r="L91" s="435" t="s">
        <v>37</v>
      </c>
      <c r="M91" s="435" t="s">
        <v>38</v>
      </c>
    </row>
    <row r="92" spans="1:13" x14ac:dyDescent="0.25">
      <c r="A92" s="437" t="s">
        <v>799</v>
      </c>
      <c r="B92" s="421"/>
      <c r="C92" s="422"/>
      <c r="D92" s="424"/>
      <c r="E92" s="424"/>
      <c r="F92" s="424"/>
      <c r="G92" s="421"/>
      <c r="H92" s="438"/>
      <c r="I92" s="424"/>
      <c r="J92" s="424"/>
      <c r="K92" s="424"/>
      <c r="L92" s="421"/>
      <c r="M92" s="424"/>
    </row>
    <row r="93" spans="1:13" x14ac:dyDescent="0.25">
      <c r="A93" s="439" t="s">
        <v>71</v>
      </c>
      <c r="B93" s="421"/>
      <c r="C93" s="422"/>
      <c r="D93" s="424"/>
      <c r="E93" s="424"/>
      <c r="F93" s="424"/>
      <c r="G93" s="421"/>
      <c r="H93" s="438"/>
      <c r="I93" s="424"/>
      <c r="J93" s="424"/>
      <c r="K93" s="424"/>
      <c r="L93" s="422"/>
      <c r="M93" s="422"/>
    </row>
    <row r="94" spans="1:13" x14ac:dyDescent="0.25">
      <c r="A94" s="422"/>
      <c r="B94" s="421"/>
      <c r="C94" s="422"/>
      <c r="D94" s="424"/>
      <c r="E94" s="424"/>
      <c r="F94" s="424"/>
      <c r="G94" s="421"/>
      <c r="H94" s="438"/>
      <c r="I94" s="424"/>
      <c r="J94" s="424"/>
      <c r="K94" s="424"/>
      <c r="L94" s="422"/>
      <c r="M94" s="422"/>
    </row>
    <row r="95" spans="1:13" x14ac:dyDescent="0.25">
      <c r="A95" s="422"/>
      <c r="B95" s="421"/>
      <c r="C95" s="422"/>
      <c r="D95" s="424"/>
      <c r="E95" s="424"/>
      <c r="F95" s="424"/>
      <c r="G95" s="422"/>
      <c r="H95" s="438"/>
      <c r="I95" s="424"/>
      <c r="J95" s="424"/>
      <c r="K95" s="424"/>
      <c r="L95" s="422"/>
      <c r="M95" s="422"/>
    </row>
    <row r="96" spans="1:13" x14ac:dyDescent="0.25">
      <c r="A96" s="422"/>
      <c r="B96" s="421"/>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22"/>
      <c r="I107" s="424"/>
      <c r="J107" s="424"/>
      <c r="K107" s="424"/>
      <c r="L107" s="422"/>
      <c r="M107" s="422"/>
    </row>
    <row r="108" spans="1:13" x14ac:dyDescent="0.25">
      <c r="A108" s="440" t="s">
        <v>81</v>
      </c>
      <c r="B108" s="441"/>
      <c r="C108" s="441">
        <f>SUM(C92:C96)</f>
        <v>0</v>
      </c>
      <c r="D108" s="442"/>
      <c r="E108" s="442"/>
      <c r="F108" s="442">
        <f>SUM(F92:F96)</f>
        <v>0</v>
      </c>
      <c r="G108" s="441"/>
      <c r="H108" s="463">
        <f>SUM(H92:H95)</f>
        <v>0</v>
      </c>
      <c r="I108" s="442"/>
      <c r="J108" s="442"/>
      <c r="K108" s="442">
        <f>SUM(K92:K95)</f>
        <v>0</v>
      </c>
      <c r="L108" s="441"/>
      <c r="M108" s="442">
        <f>SUM(M92:M100)</f>
        <v>0</v>
      </c>
    </row>
    <row r="109" spans="1:13" ht="15.75" thickBot="1" x14ac:dyDescent="0.3">
      <c r="A109" s="443" t="s">
        <v>191</v>
      </c>
      <c r="B109" s="444"/>
      <c r="C109" s="445">
        <f>SumByColor($A$25,C92:C107)</f>
        <v>0</v>
      </c>
      <c r="D109" s="445"/>
      <c r="E109" s="445"/>
      <c r="F109" s="446">
        <f>SumByColor($A$25,F92:F107)</f>
        <v>0</v>
      </c>
      <c r="G109" s="445"/>
      <c r="H109" s="445">
        <f>SumByColor($A$25,H92:H107)</f>
        <v>0</v>
      </c>
      <c r="I109" s="445"/>
      <c r="J109" s="445"/>
      <c r="K109" s="446">
        <f>SumByColor($A$25,K93:K107)</f>
        <v>0</v>
      </c>
      <c r="L109" s="445"/>
      <c r="M109" s="446">
        <f>SumByColor($A$25,M92:M107)</f>
        <v>0</v>
      </c>
    </row>
    <row r="112" spans="1:13" x14ac:dyDescent="0.25">
      <c r="B112" s="160" t="s">
        <v>113</v>
      </c>
      <c r="C112" s="160" t="s">
        <v>145</v>
      </c>
      <c r="D112" s="161" t="s">
        <v>144</v>
      </c>
      <c r="E112" s="163" t="s">
        <v>146</v>
      </c>
      <c r="F112" s="163" t="s">
        <v>65</v>
      </c>
      <c r="G112" s="175" t="s">
        <v>150</v>
      </c>
      <c r="H112" s="175" t="s">
        <v>88</v>
      </c>
      <c r="I112" s="175" t="s">
        <v>153</v>
      </c>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mergeCells count="1">
    <mergeCell ref="O18:P18"/>
  </mergeCells>
  <conditionalFormatting sqref="O19:O39">
    <cfRule type="colorScale" priority="37">
      <colorScale>
        <cfvo type="min"/>
        <cfvo type="percentile" val="50"/>
        <cfvo type="max"/>
        <color rgb="FFF8696B"/>
        <color rgb="FFFFEB84"/>
        <color rgb="FF63BE7B"/>
      </colorScale>
    </cfRule>
  </conditionalFormatting>
  <conditionalFormatting sqref="P19:P39">
    <cfRule type="colorScale" priority="36">
      <colorScale>
        <cfvo type="min"/>
        <cfvo type="percentile" val="50"/>
        <cfvo type="max"/>
        <color rgb="FFF8696B"/>
        <color rgb="FFFFEB84"/>
        <color rgb="FF63BE7B"/>
      </colorScale>
    </cfRule>
  </conditionalFormatting>
  <conditionalFormatting sqref="W1:W38 W60:W69 T39:T59">
    <cfRule type="iconSet" priority="35">
      <iconSet iconSet="3Arrows">
        <cfvo type="percent" val="0"/>
        <cfvo type="num" val="0"/>
        <cfvo type="num" val="0"/>
      </iconSet>
    </cfRule>
  </conditionalFormatting>
  <conditionalFormatting sqref="F31:F65 H31:H65 H77:H78 F77:F78 F87:F88 H87:H88">
    <cfRule type="expression" dxfId="982" priority="33">
      <formula>F31&gt;0</formula>
    </cfRule>
    <cfRule type="expression" dxfId="981" priority="34">
      <formula>F31&lt;0</formula>
    </cfRule>
  </conditionalFormatting>
  <conditionalFormatting sqref="Q7">
    <cfRule type="expression" dxfId="980" priority="31">
      <formula>Q7&gt;0</formula>
    </cfRule>
    <cfRule type="expression" dxfId="979" priority="32">
      <formula>Q7&lt;0</formula>
    </cfRule>
  </conditionalFormatting>
  <conditionalFormatting sqref="Q8">
    <cfRule type="expression" dxfId="978" priority="29">
      <formula>Q8&gt;0</formula>
    </cfRule>
    <cfRule type="expression" dxfId="977" priority="30">
      <formula>Q8&lt;0</formula>
    </cfRule>
  </conditionalFormatting>
  <conditionalFormatting sqref="F113:F134">
    <cfRule type="expression" dxfId="976" priority="23">
      <formula>F113&gt;0</formula>
    </cfRule>
    <cfRule type="expression" dxfId="975" priority="24">
      <formula>F113&lt;0</formula>
    </cfRule>
  </conditionalFormatting>
  <conditionalFormatting sqref="H113:H134">
    <cfRule type="expression" dxfId="974" priority="21">
      <formula>H113&gt;0</formula>
    </cfRule>
    <cfRule type="expression" dxfId="973" priority="22">
      <formula>H113&lt;0</formula>
    </cfRule>
  </conditionalFormatting>
  <conditionalFormatting sqref="Q10">
    <cfRule type="expression" dxfId="972" priority="19">
      <formula>Q10&gt;0</formula>
    </cfRule>
    <cfRule type="expression" dxfId="971" priority="20">
      <formula>Q10&lt;0</formula>
    </cfRule>
  </conditionalFormatting>
  <conditionalFormatting sqref="J31:J44">
    <cfRule type="expression" dxfId="970" priority="17">
      <formula>J31&gt;0</formula>
    </cfRule>
    <cfRule type="expression" dxfId="969" priority="18">
      <formula>J31&lt;0</formula>
    </cfRule>
  </conditionalFormatting>
  <conditionalFormatting sqref="K31:K44">
    <cfRule type="expression" dxfId="968" priority="15">
      <formula>K31&gt;0</formula>
    </cfRule>
    <cfRule type="expression" dxfId="967" priority="16">
      <formula>K31&lt;0</formula>
    </cfRule>
  </conditionalFormatting>
  <conditionalFormatting sqref="L31:L44">
    <cfRule type="expression" dxfId="966" priority="13">
      <formula>L31&gt;0</formula>
    </cfRule>
    <cfRule type="expression" dxfId="965" priority="14">
      <formula>L31&lt;0</formula>
    </cfRule>
  </conditionalFormatting>
  <conditionalFormatting sqref="H66:H72 F66:F72">
    <cfRule type="expression" dxfId="964" priority="11">
      <formula>F66&gt;0</formula>
    </cfRule>
    <cfRule type="expression" dxfId="963" priority="12">
      <formula>F66&lt;0</formula>
    </cfRule>
  </conditionalFormatting>
  <conditionalFormatting sqref="H73:H76 F73:F76">
    <cfRule type="expression" dxfId="962" priority="9">
      <formula>F73&gt;0</formula>
    </cfRule>
    <cfRule type="expression" dxfId="961" priority="10">
      <formula>F73&lt;0</formula>
    </cfRule>
  </conditionalFormatting>
  <conditionalFormatting sqref="F83:F85 H83:H85">
    <cfRule type="expression" dxfId="960" priority="7">
      <formula>F83&gt;0</formula>
    </cfRule>
    <cfRule type="expression" dxfId="959" priority="8">
      <formula>F83&lt;0</formula>
    </cfRule>
  </conditionalFormatting>
  <conditionalFormatting sqref="F82 H82">
    <cfRule type="expression" dxfId="958" priority="5">
      <formula>F82&gt;0</formula>
    </cfRule>
    <cfRule type="expression" dxfId="957" priority="6">
      <formula>F82&lt;0</formula>
    </cfRule>
  </conditionalFormatting>
  <conditionalFormatting sqref="F79:F81 H79:H81">
    <cfRule type="expression" dxfId="956" priority="3">
      <formula>F79&gt;0</formula>
    </cfRule>
    <cfRule type="expression" dxfId="955" priority="4">
      <formula>F79&lt;0</formula>
    </cfRule>
  </conditionalFormatting>
  <conditionalFormatting sqref="F86 H86">
    <cfRule type="expression" dxfId="954" priority="1">
      <formula>F86&gt;0</formula>
    </cfRule>
    <cfRule type="expression" dxfId="953" priority="2">
      <formula>F86&lt;0</formula>
    </cfRule>
  </conditionalFormatting>
  <hyperlinks>
    <hyperlink ref="A3" location="ACTIVE!A1" display="Back"/>
    <hyperlink ref="A93"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2" priority="137">
      <formula>F30&gt;0</formula>
    </cfRule>
    <cfRule type="expression" dxfId="951" priority="138">
      <formula>F30&lt;0</formula>
    </cfRule>
  </conditionalFormatting>
  <conditionalFormatting sqref="H47:H58">
    <cfRule type="expression" dxfId="950" priority="129">
      <formula>H47&gt;0</formula>
    </cfRule>
    <cfRule type="expression" dxfId="949" priority="130">
      <formula>H47&lt;0</formula>
    </cfRule>
  </conditionalFormatting>
  <conditionalFormatting sqref="H59">
    <cfRule type="expression" dxfId="948" priority="119">
      <formula>H59&gt;0</formula>
    </cfRule>
    <cfRule type="expression" dxfId="947" priority="120">
      <formula>H59&lt;0</formula>
    </cfRule>
  </conditionalFormatting>
  <conditionalFormatting sqref="H60">
    <cfRule type="expression" dxfId="946" priority="115">
      <formula>H60&gt;0</formula>
    </cfRule>
    <cfRule type="expression" dxfId="945" priority="116">
      <formula>H60&lt;0</formula>
    </cfRule>
  </conditionalFormatting>
  <conditionalFormatting sqref="H61:H66">
    <cfRule type="expression" dxfId="944" priority="111">
      <formula>H61&gt;0</formula>
    </cfRule>
    <cfRule type="expression" dxfId="943" priority="112">
      <formula>H61&lt;0</formula>
    </cfRule>
  </conditionalFormatting>
  <conditionalFormatting sqref="Q8">
    <cfRule type="expression" dxfId="942" priority="95">
      <formula>Q8&gt;0</formula>
    </cfRule>
    <cfRule type="expression" dxfId="941" priority="96">
      <formula>Q8&lt;0</formula>
    </cfRule>
  </conditionalFormatting>
  <conditionalFormatting sqref="Q7">
    <cfRule type="expression" dxfId="940" priority="97">
      <formula>Q7&gt;0</formula>
    </cfRule>
    <cfRule type="expression" dxfId="939" priority="98">
      <formula>Q7&lt;0</formula>
    </cfRule>
  </conditionalFormatting>
  <conditionalFormatting sqref="F178 H178">
    <cfRule type="expression" dxfId="938" priority="93">
      <formula>F178&gt;0</formula>
    </cfRule>
    <cfRule type="expression" dxfId="937" priority="94">
      <formula>F178&lt;0</formula>
    </cfRule>
  </conditionalFormatting>
  <conditionalFormatting sqref="Q10">
    <cfRule type="expression" dxfId="936" priority="87">
      <formula>Q10&gt;0</formula>
    </cfRule>
    <cfRule type="expression" dxfId="935" priority="88">
      <formula>Q10&lt;0</formula>
    </cfRule>
  </conditionalFormatting>
  <conditionalFormatting sqref="Q9">
    <cfRule type="expression" dxfId="934" priority="81">
      <formula>Q9&gt;0</formula>
    </cfRule>
    <cfRule type="expression" dxfId="933" priority="82">
      <formula>Q9&lt;0</formula>
    </cfRule>
  </conditionalFormatting>
  <conditionalFormatting sqref="F201:F248">
    <cfRule type="expression" dxfId="932" priority="41">
      <formula>F201&gt;0</formula>
    </cfRule>
    <cfRule type="expression" dxfId="931" priority="42">
      <formula>F201&lt;0</formula>
    </cfRule>
  </conditionalFormatting>
  <conditionalFormatting sqref="H201:H248">
    <cfRule type="expression" dxfId="930" priority="39">
      <formula>H201&gt;0</formula>
    </cfRule>
    <cfRule type="expression" dxfId="929" priority="40">
      <formula>H201&lt;0</formula>
    </cfRule>
  </conditionalFormatting>
  <conditionalFormatting sqref="J208">
    <cfRule type="expression" dxfId="928" priority="37">
      <formula>J208&gt;0</formula>
    </cfRule>
    <cfRule type="expression" dxfId="927" priority="38">
      <formula>J208&lt;0</formula>
    </cfRule>
  </conditionalFormatting>
  <conditionalFormatting sqref="J214:J215">
    <cfRule type="expression" dxfId="926" priority="35">
      <formula>J214&gt;0</formula>
    </cfRule>
    <cfRule type="expression" dxfId="925" priority="36">
      <formula>J214&lt;0</formula>
    </cfRule>
  </conditionalFormatting>
  <conditionalFormatting sqref="J216">
    <cfRule type="expression" dxfId="924" priority="33">
      <formula>J216&gt;0</formula>
    </cfRule>
    <cfRule type="expression" dxfId="923" priority="34">
      <formula>J216&lt;0</formula>
    </cfRule>
  </conditionalFormatting>
  <conditionalFormatting sqref="J217:J219 J221:J224">
    <cfRule type="expression" dxfId="922" priority="31">
      <formula>J217&gt;0</formula>
    </cfRule>
    <cfRule type="expression" dxfId="921" priority="32">
      <formula>J217&lt;0</formula>
    </cfRule>
  </conditionalFormatting>
  <conditionalFormatting sqref="K208">
    <cfRule type="expression" dxfId="920" priority="29">
      <formula>K208&gt;0</formula>
    </cfRule>
    <cfRule type="expression" dxfId="919" priority="30">
      <formula>K208&lt;0</formula>
    </cfRule>
  </conditionalFormatting>
  <conditionalFormatting sqref="K214:K215">
    <cfRule type="expression" dxfId="918" priority="27">
      <formula>K214&gt;0</formula>
    </cfRule>
    <cfRule type="expression" dxfId="917" priority="28">
      <formula>K214&lt;0</formula>
    </cfRule>
  </conditionalFormatting>
  <conditionalFormatting sqref="K216">
    <cfRule type="expression" dxfId="916" priority="25">
      <formula>K216&gt;0</formula>
    </cfRule>
    <cfRule type="expression" dxfId="915" priority="26">
      <formula>K216&lt;0</formula>
    </cfRule>
  </conditionalFormatting>
  <conditionalFormatting sqref="K217:K224">
    <cfRule type="expression" dxfId="914" priority="23">
      <formula>K217&gt;0</formula>
    </cfRule>
    <cfRule type="expression" dxfId="913" priority="24">
      <formula>K217&lt;0</formula>
    </cfRule>
  </conditionalFormatting>
  <conditionalFormatting sqref="L208">
    <cfRule type="expression" dxfId="912" priority="21">
      <formula>L208&gt;0</formula>
    </cfRule>
    <cfRule type="expression" dxfId="911" priority="22">
      <formula>L208&lt;0</formula>
    </cfRule>
  </conditionalFormatting>
  <conditionalFormatting sqref="L214:L215">
    <cfRule type="expression" dxfId="910" priority="19">
      <formula>L214&gt;0</formula>
    </cfRule>
    <cfRule type="expression" dxfId="909" priority="20">
      <formula>L214&lt;0</formula>
    </cfRule>
  </conditionalFormatting>
  <conditionalFormatting sqref="L216">
    <cfRule type="expression" dxfId="908" priority="17">
      <formula>L216&gt;0</formula>
    </cfRule>
    <cfRule type="expression" dxfId="907" priority="18">
      <formula>L216&lt;0</formula>
    </cfRule>
  </conditionalFormatting>
  <conditionalFormatting sqref="L217:L224">
    <cfRule type="expression" dxfId="906" priority="15">
      <formula>L217&gt;0</formula>
    </cfRule>
    <cfRule type="expression" dxfId="905" priority="16">
      <formula>L217&lt;0</formula>
    </cfRule>
  </conditionalFormatting>
  <conditionalFormatting sqref="K225">
    <cfRule type="expression" dxfId="904" priority="13">
      <formula>K225&gt;0</formula>
    </cfRule>
    <cfRule type="expression" dxfId="903" priority="14">
      <formula>K225&lt;0</formula>
    </cfRule>
  </conditionalFormatting>
  <conditionalFormatting sqref="L225:L232">
    <cfRule type="expression" dxfId="902" priority="11">
      <formula>L225&gt;0</formula>
    </cfRule>
    <cfRule type="expression" dxfId="901" priority="12">
      <formula>L225&lt;0</formula>
    </cfRule>
  </conditionalFormatting>
  <conditionalFormatting sqref="K226">
    <cfRule type="expression" dxfId="900" priority="9">
      <formula>K226&gt;0</formula>
    </cfRule>
    <cfRule type="expression" dxfId="899" priority="10">
      <formula>K226&lt;0</formula>
    </cfRule>
  </conditionalFormatting>
  <conditionalFormatting sqref="K227">
    <cfRule type="expression" dxfId="898" priority="7">
      <formula>K227&gt;0</formula>
    </cfRule>
    <cfRule type="expression" dxfId="897" priority="8">
      <formula>K227&lt;0</formula>
    </cfRule>
  </conditionalFormatting>
  <conditionalFormatting sqref="K228:K248">
    <cfRule type="expression" dxfId="896" priority="5">
      <formula>K228&gt;0</formula>
    </cfRule>
    <cfRule type="expression" dxfId="895" priority="6">
      <formula>K228&lt;0</formula>
    </cfRule>
  </conditionalFormatting>
  <conditionalFormatting sqref="L233:L237">
    <cfRule type="expression" dxfId="894" priority="3">
      <formula>L233&gt;0</formula>
    </cfRule>
    <cfRule type="expression" dxfId="893" priority="4">
      <formula>L233&lt;0</formula>
    </cfRule>
  </conditionalFormatting>
  <conditionalFormatting sqref="L238:L243">
    <cfRule type="expression" dxfId="892" priority="1">
      <formula>L238&gt;0</formula>
    </cfRule>
    <cfRule type="expression" dxfId="89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0" priority="11">
      <formula>F27&gt;0</formula>
    </cfRule>
    <cfRule type="expression" dxfId="889" priority="12">
      <formula>F27&lt;0</formula>
    </cfRule>
  </conditionalFormatting>
  <conditionalFormatting sqref="H27:H29">
    <cfRule type="expression" dxfId="888" priority="9">
      <formula>H27&gt;0</formula>
    </cfRule>
    <cfRule type="expression" dxfId="887" priority="10">
      <formula>H27&lt;0</formula>
    </cfRule>
  </conditionalFormatting>
  <conditionalFormatting sqref="F23:F26">
    <cfRule type="expression" dxfId="886" priority="7">
      <formula>F23&gt;0</formula>
    </cfRule>
    <cfRule type="expression" dxfId="885" priority="8">
      <formula>F23&lt;0</formula>
    </cfRule>
  </conditionalFormatting>
  <conditionalFormatting sqref="H23:H26">
    <cfRule type="expression" dxfId="884" priority="5">
      <formula>H23&gt;0</formula>
    </cfRule>
    <cfRule type="expression" dxfId="883" priority="6">
      <formula>H23&lt;0</formula>
    </cfRule>
  </conditionalFormatting>
  <conditionalFormatting sqref="Q8">
    <cfRule type="expression" dxfId="882" priority="1">
      <formula>Q8&gt;0</formula>
    </cfRule>
    <cfRule type="expression" dxfId="881" priority="2">
      <formula>Q8&lt;0</formula>
    </cfRule>
  </conditionalFormatting>
  <conditionalFormatting sqref="Q7">
    <cfRule type="expression" dxfId="880" priority="3">
      <formula>Q7&gt;0</formula>
    </cfRule>
    <cfRule type="expression" dxfId="87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8" priority="7">
      <formula>F21&gt;0</formula>
    </cfRule>
    <cfRule type="expression" dxfId="877" priority="8">
      <formula>F21&lt;0</formula>
    </cfRule>
  </conditionalFormatting>
  <conditionalFormatting sqref="F22">
    <cfRule type="expression" dxfId="876" priority="5">
      <formula>F22&gt;0</formula>
    </cfRule>
    <cfRule type="expression" dxfId="875" priority="6">
      <formula>F22&lt;0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0" priority="17">
      <formula>F38&gt;0</formula>
    </cfRule>
    <cfRule type="expression" dxfId="869" priority="18">
      <formula>F38&lt;0</formula>
    </cfRule>
  </conditionalFormatting>
  <conditionalFormatting sqref="H38:H72">
    <cfRule type="expression" dxfId="868" priority="9">
      <formula>H38&gt;0</formula>
    </cfRule>
    <cfRule type="expression" dxfId="867" priority="10">
      <formula>H38&lt;0</formula>
    </cfRule>
  </conditionalFormatting>
  <conditionalFormatting sqref="F21:F37">
    <cfRule type="expression" dxfId="866" priority="7">
      <formula>F21&gt;0</formula>
    </cfRule>
    <cfRule type="expression" dxfId="865" priority="8">
      <formula>F21&lt;0</formula>
    </cfRule>
  </conditionalFormatting>
  <conditionalFormatting sqref="H21:H37">
    <cfRule type="expression" dxfId="864" priority="5">
      <formula>H21&gt;0</formula>
    </cfRule>
    <cfRule type="expression" dxfId="863" priority="6">
      <formula>H21&lt;0</formula>
    </cfRule>
  </conditionalFormatting>
  <conditionalFormatting sqref="Q8">
    <cfRule type="expression" dxfId="862" priority="1">
      <formula>Q8&gt;0</formula>
    </cfRule>
    <cfRule type="expression" dxfId="861" priority="2">
      <formula>Q8&lt;0</formula>
    </cfRule>
  </conditionalFormatting>
  <conditionalFormatting sqref="Q7">
    <cfRule type="expression" dxfId="860" priority="3">
      <formula>Q7&gt;0</formula>
    </cfRule>
    <cfRule type="expression" dxfId="85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8" priority="11">
      <formula>F24&gt;0</formula>
    </cfRule>
    <cfRule type="expression" dxfId="857" priority="12">
      <formula>F24&lt;0</formula>
    </cfRule>
  </conditionalFormatting>
  <conditionalFormatting sqref="H27:H30">
    <cfRule type="expression" dxfId="856" priority="9">
      <formula>H27&gt;0</formula>
    </cfRule>
    <cfRule type="expression" dxfId="855" priority="10">
      <formula>H27&lt;0</formula>
    </cfRule>
  </conditionalFormatting>
  <conditionalFormatting sqref="F25">
    <cfRule type="expression" dxfId="854" priority="7">
      <formula>F25&gt;0</formula>
    </cfRule>
    <cfRule type="expression" dxfId="853" priority="8">
      <formula>F25&lt;0</formula>
    </cfRule>
  </conditionalFormatting>
  <conditionalFormatting sqref="H24:H26">
    <cfRule type="expression" dxfId="852" priority="5">
      <formula>H24&gt;0</formula>
    </cfRule>
    <cfRule type="expression" dxfId="851" priority="6">
      <formula>H24&lt;0</formula>
    </cfRule>
  </conditionalFormatting>
  <conditionalFormatting sqref="Q7">
    <cfRule type="expression" dxfId="850" priority="3">
      <formula>Q7&gt;0</formula>
    </cfRule>
    <cfRule type="expression" dxfId="849" priority="4">
      <formula>Q7&lt;0</formula>
    </cfRule>
  </conditionalFormatting>
  <conditionalFormatting sqref="Q8">
    <cfRule type="expression" dxfId="848" priority="1">
      <formula>Q8&gt;0</formula>
    </cfRule>
    <cfRule type="expression" dxfId="84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6" priority="17">
      <formula>F28&gt;0</formula>
    </cfRule>
    <cfRule type="expression" dxfId="845" priority="18">
      <formula>F28&lt;0</formula>
    </cfRule>
  </conditionalFormatting>
  <conditionalFormatting sqref="F28 F33:F35">
    <cfRule type="expression" dxfId="844" priority="19">
      <formula>F28&gt;0</formula>
    </cfRule>
    <cfRule type="expression" dxfId="843" priority="20">
      <formula>F28&lt;0</formula>
    </cfRule>
  </conditionalFormatting>
  <conditionalFormatting sqref="H28 H33:H35">
    <cfRule type="expression" dxfId="842" priority="15">
      <formula>H28&gt;0</formula>
    </cfRule>
    <cfRule type="expression" dxfId="841" priority="16">
      <formula>H28&lt;0</formula>
    </cfRule>
  </conditionalFormatting>
  <conditionalFormatting sqref="F21:F27">
    <cfRule type="expression" dxfId="840" priority="13">
      <formula>F21&gt;0</formula>
    </cfRule>
    <cfRule type="expression" dxfId="839" priority="14">
      <formula>F21&lt;0</formula>
    </cfRule>
  </conditionalFormatting>
  <conditionalFormatting sqref="H21:H27">
    <cfRule type="expression" dxfId="838" priority="11">
      <formula>H21&gt;0</formula>
    </cfRule>
    <cfRule type="expression" dxfId="837" priority="12">
      <formula>H21&lt;0</formula>
    </cfRule>
  </conditionalFormatting>
  <conditionalFormatting sqref="Q8">
    <cfRule type="expression" dxfId="836" priority="7">
      <formula>Q8&gt;0</formula>
    </cfRule>
    <cfRule type="expression" dxfId="835" priority="8">
      <formula>Q8&lt;0</formula>
    </cfRule>
  </conditionalFormatting>
  <conditionalFormatting sqref="Q7">
    <cfRule type="expression" dxfId="834" priority="9">
      <formula>Q7&gt;0</formula>
    </cfRule>
    <cfRule type="expression" dxfId="833" priority="10">
      <formula>Q7&lt;0</formula>
    </cfRule>
  </conditionalFormatting>
  <conditionalFormatting sqref="F29:F32">
    <cfRule type="expression" dxfId="832" priority="5">
      <formula>F29&gt;0</formula>
    </cfRule>
    <cfRule type="expression" dxfId="831" priority="6">
      <formula>F29&lt;0</formula>
    </cfRule>
  </conditionalFormatting>
  <conditionalFormatting sqref="H29:H32">
    <cfRule type="expression" dxfId="830" priority="3">
      <formula>H29&gt;0</formula>
    </cfRule>
    <cfRule type="expression" dxfId="829" priority="4">
      <formula>H29&lt;0</formula>
    </cfRule>
  </conditionalFormatting>
  <conditionalFormatting sqref="M37">
    <cfRule type="expression" dxfId="828" priority="1">
      <formula>M37&gt;0</formula>
    </cfRule>
    <cfRule type="expression" dxfId="82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6" priority="51">
      <formula>F26&gt;0</formula>
    </cfRule>
    <cfRule type="expression" dxfId="82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4" priority="39">
      <formula>F22&gt;0</formula>
    </cfRule>
    <cfRule type="expression" dxfId="823" priority="40">
      <formula>F22&lt;0</formula>
    </cfRule>
  </conditionalFormatting>
  <conditionalFormatting sqref="H22:H25">
    <cfRule type="expression" dxfId="822" priority="37">
      <formula>H22&gt;0</formula>
    </cfRule>
    <cfRule type="expression" dxfId="821" priority="38">
      <formula>H22&lt;0</formula>
    </cfRule>
  </conditionalFormatting>
  <conditionalFormatting sqref="Q8">
    <cfRule type="expression" dxfId="820" priority="33">
      <formula>Q8&gt;0</formula>
    </cfRule>
    <cfRule type="expression" dxfId="819" priority="34">
      <formula>Q8&lt;0</formula>
    </cfRule>
  </conditionalFormatting>
  <conditionalFormatting sqref="Q7">
    <cfRule type="expression" dxfId="818" priority="35">
      <formula>Q7&gt;0</formula>
    </cfRule>
    <cfRule type="expression" dxfId="817" priority="36">
      <formula>Q7&lt;0</formula>
    </cfRule>
  </conditionalFormatting>
  <conditionalFormatting sqref="F74:F76">
    <cfRule type="expression" dxfId="816" priority="31">
      <formula>F74&gt;0</formula>
    </cfRule>
    <cfRule type="expression" dxfId="815" priority="32">
      <formula>F74&lt;0</formula>
    </cfRule>
  </conditionalFormatting>
  <conditionalFormatting sqref="F77:F84">
    <cfRule type="expression" dxfId="814" priority="27">
      <formula>F77&gt;0</formula>
    </cfRule>
    <cfRule type="expression" dxfId="813" priority="28">
      <formula>F77&lt;0</formula>
    </cfRule>
  </conditionalFormatting>
  <conditionalFormatting sqref="F77:F84">
    <cfRule type="expression" dxfId="812" priority="29">
      <formula>F77&gt;0</formula>
    </cfRule>
    <cfRule type="expression" dxfId="811" priority="30">
      <formula>F77&lt;0</formula>
    </cfRule>
  </conditionalFormatting>
  <conditionalFormatting sqref="H74:H84">
    <cfRule type="expression" dxfId="810" priority="25">
      <formula>H74&gt;0</formula>
    </cfRule>
    <cfRule type="expression" dxfId="809" priority="26">
      <formula>H74&lt;0</formula>
    </cfRule>
  </conditionalFormatting>
  <conditionalFormatting sqref="F70:F73">
    <cfRule type="expression" dxfId="808" priority="23">
      <formula>F70&gt;0</formula>
    </cfRule>
    <cfRule type="expression" dxfId="807" priority="24">
      <formula>F70&lt;0</formula>
    </cfRule>
  </conditionalFormatting>
  <conditionalFormatting sqref="H70:H73">
    <cfRule type="expression" dxfId="806" priority="21">
      <formula>H70&gt;0</formula>
    </cfRule>
    <cfRule type="expression" dxfId="805" priority="22">
      <formula>H70&lt;0</formula>
    </cfRule>
  </conditionalFormatting>
  <conditionalFormatting sqref="Q10">
    <cfRule type="expression" dxfId="804" priority="19">
      <formula>Q10&gt;0</formula>
    </cfRule>
    <cfRule type="expression" dxfId="803" priority="20">
      <formula>Q10&lt;0</formula>
    </cfRule>
  </conditionalFormatting>
  <conditionalFormatting sqref="H43 F43">
    <cfRule type="expression" dxfId="802" priority="15">
      <formula>F43&gt;0</formula>
    </cfRule>
    <cfRule type="expression" dxfId="801" priority="16">
      <formula>F43&lt;0</formula>
    </cfRule>
  </conditionalFormatting>
  <conditionalFormatting sqref="H37:H39 F37:F39">
    <cfRule type="expression" dxfId="800" priority="13">
      <formula>F37&gt;0</formula>
    </cfRule>
    <cfRule type="expression" dxfId="799" priority="14">
      <formula>F37&lt;0</formula>
    </cfRule>
  </conditionalFormatting>
  <conditionalFormatting sqref="H35:H36 F35:F36">
    <cfRule type="expression" dxfId="798" priority="11">
      <formula>F35&gt;0</formula>
    </cfRule>
    <cfRule type="expression" dxfId="797" priority="12">
      <formula>F35&lt;0</formula>
    </cfRule>
  </conditionalFormatting>
  <conditionalFormatting sqref="H41:H42 F41:F42 J40:J41">
    <cfRule type="expression" dxfId="796" priority="9">
      <formula>F40&gt;0</formula>
    </cfRule>
    <cfRule type="expression" dxfId="795" priority="10">
      <formula>F40&lt;0</formula>
    </cfRule>
  </conditionalFormatting>
  <conditionalFormatting sqref="H40 F40">
    <cfRule type="expression" dxfId="794" priority="7">
      <formula>F40&gt;0</formula>
    </cfRule>
    <cfRule type="expression" dxfId="793" priority="8">
      <formula>F40&lt;0</formula>
    </cfRule>
  </conditionalFormatting>
  <conditionalFormatting sqref="H45 F45 J44:J45">
    <cfRule type="expression" dxfId="792" priority="3">
      <formula>F44&gt;0</formula>
    </cfRule>
    <cfRule type="expression" dxfId="791" priority="4">
      <formula>F44&lt;0</formula>
    </cfRule>
  </conditionalFormatting>
  <conditionalFormatting sqref="H44 F44">
    <cfRule type="expression" dxfId="790" priority="1">
      <formula>F44&gt;0</formula>
    </cfRule>
    <cfRule type="expression" dxfId="78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8" priority="29">
      <formula>F40&gt;0</formula>
    </cfRule>
    <cfRule type="expression" dxfId="787" priority="30">
      <formula>F40&lt;0</formula>
    </cfRule>
  </conditionalFormatting>
  <conditionalFormatting sqref="F40:F45">
    <cfRule type="expression" dxfId="786" priority="31">
      <formula>F40&gt;0</formula>
    </cfRule>
    <cfRule type="expression" dxfId="785" priority="32">
      <formula>F40&lt;0</formula>
    </cfRule>
  </conditionalFormatting>
  <conditionalFormatting sqref="H40:H45">
    <cfRule type="expression" dxfId="784" priority="27">
      <formula>H40&gt;0</formula>
    </cfRule>
    <cfRule type="expression" dxfId="783" priority="28">
      <formula>H40&lt;0</formula>
    </cfRule>
  </conditionalFormatting>
  <conditionalFormatting sqref="F23:F39">
    <cfRule type="expression" dxfId="782" priority="13">
      <formula>F23&gt;0</formula>
    </cfRule>
    <cfRule type="expression" dxfId="781" priority="14">
      <formula>F23&lt;0</formula>
    </cfRule>
  </conditionalFormatting>
  <conditionalFormatting sqref="H23:H39">
    <cfRule type="expression" dxfId="780" priority="11">
      <formula>H23&gt;0</formula>
    </cfRule>
    <cfRule type="expression" dxfId="779" priority="12">
      <formula>H23&lt;0</formula>
    </cfRule>
  </conditionalFormatting>
  <conditionalFormatting sqref="Q7">
    <cfRule type="expression" dxfId="778" priority="9">
      <formula>Q7&gt;0</formula>
    </cfRule>
    <cfRule type="expression" dxfId="777" priority="10">
      <formula>Q7&lt;0</formula>
    </cfRule>
  </conditionalFormatting>
  <conditionalFormatting sqref="Q8">
    <cfRule type="expression" dxfId="776" priority="7">
      <formula>Q8&gt;0</formula>
    </cfRule>
    <cfRule type="expression" dxfId="775" priority="8">
      <formula>Q8&lt;0</formula>
    </cfRule>
  </conditionalFormatting>
  <conditionalFormatting sqref="Q10">
    <cfRule type="expression" dxfId="774" priority="1">
      <formula>Q10&gt;0</formula>
    </cfRule>
    <cfRule type="expression" dxfId="77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2" priority="39">
      <formula>Q12&gt;0</formula>
    </cfRule>
    <cfRule type="expression" dxfId="77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0" priority="33">
      <formula>F25&gt;0</formula>
    </cfRule>
    <cfRule type="expression" dxfId="769" priority="34">
      <formula>F25&lt;0</formula>
    </cfRule>
  </conditionalFormatting>
  <conditionalFormatting sqref="F30">
    <cfRule type="expression" dxfId="768" priority="31">
      <formula>F30&gt;0</formula>
    </cfRule>
    <cfRule type="expression" dxfId="767" priority="32">
      <formula>F30&lt;0</formula>
    </cfRule>
  </conditionalFormatting>
  <conditionalFormatting sqref="F31">
    <cfRule type="expression" dxfId="766" priority="29">
      <formula>F31&gt;0</formula>
    </cfRule>
    <cfRule type="expression" dxfId="765" priority="30">
      <formula>F31&lt;0</formula>
    </cfRule>
  </conditionalFormatting>
  <conditionalFormatting sqref="F32:F34">
    <cfRule type="expression" dxfId="764" priority="27">
      <formula>F32&gt;0</formula>
    </cfRule>
    <cfRule type="expression" dxfId="763" priority="28">
      <formula>F32&lt;0</formula>
    </cfRule>
  </conditionalFormatting>
  <conditionalFormatting sqref="H25:H29">
    <cfRule type="expression" dxfId="762" priority="25">
      <formula>H25&gt;0</formula>
    </cfRule>
    <cfRule type="expression" dxfId="761" priority="26">
      <formula>H25&lt;0</formula>
    </cfRule>
  </conditionalFormatting>
  <conditionalFormatting sqref="H30">
    <cfRule type="expression" dxfId="760" priority="23">
      <formula>H30&gt;0</formula>
    </cfRule>
    <cfRule type="expression" dxfId="759" priority="24">
      <formula>H30&lt;0</formula>
    </cfRule>
  </conditionalFormatting>
  <conditionalFormatting sqref="H31">
    <cfRule type="expression" dxfId="758" priority="21">
      <formula>H31&gt;0</formula>
    </cfRule>
    <cfRule type="expression" dxfId="757" priority="22">
      <formula>H31&lt;0</formula>
    </cfRule>
  </conditionalFormatting>
  <conditionalFormatting sqref="H32:H34">
    <cfRule type="expression" dxfId="756" priority="19">
      <formula>H32&gt;0</formula>
    </cfRule>
    <cfRule type="expression" dxfId="755" priority="20">
      <formula>H32&lt;0</formula>
    </cfRule>
  </conditionalFormatting>
  <conditionalFormatting sqref="F35">
    <cfRule type="expression" dxfId="754" priority="17">
      <formula>F35&gt;0</formula>
    </cfRule>
    <cfRule type="expression" dxfId="753" priority="18">
      <formula>F35&lt;0</formula>
    </cfRule>
  </conditionalFormatting>
  <conditionalFormatting sqref="H35">
    <cfRule type="expression" dxfId="752" priority="15">
      <formula>H35&gt;0</formula>
    </cfRule>
    <cfRule type="expression" dxfId="751" priority="16">
      <formula>H35&lt;0</formula>
    </cfRule>
  </conditionalFormatting>
  <conditionalFormatting sqref="F36">
    <cfRule type="expression" dxfId="750" priority="13">
      <formula>F36&gt;0</formula>
    </cfRule>
    <cfRule type="expression" dxfId="749" priority="14">
      <formula>F36&lt;0</formula>
    </cfRule>
  </conditionalFormatting>
  <conditionalFormatting sqref="H36">
    <cfRule type="expression" dxfId="748" priority="11">
      <formula>H36&gt;0</formula>
    </cfRule>
    <cfRule type="expression" dxfId="747" priority="12">
      <formula>H36&lt;0</formula>
    </cfRule>
  </conditionalFormatting>
  <conditionalFormatting sqref="H23:H24">
    <cfRule type="expression" dxfId="746" priority="5">
      <formula>H23&gt;0</formula>
    </cfRule>
    <cfRule type="expression" dxfId="745" priority="6">
      <formula>H23&lt;0</formula>
    </cfRule>
  </conditionalFormatting>
  <conditionalFormatting sqref="F23:F24">
    <cfRule type="expression" dxfId="744" priority="7">
      <formula>F23&gt;0</formula>
    </cfRule>
    <cfRule type="expression" dxfId="743" priority="8">
      <formula>F23&lt;0</formula>
    </cfRule>
  </conditionalFormatting>
  <conditionalFormatting sqref="Q7">
    <cfRule type="expression" dxfId="742" priority="3">
      <formula>Q7&gt;0</formula>
    </cfRule>
    <cfRule type="expression" dxfId="741" priority="4">
      <formula>Q7&lt;0</formula>
    </cfRule>
  </conditionalFormatting>
  <conditionalFormatting sqref="Q8">
    <cfRule type="expression" dxfId="740" priority="1">
      <formula>Q8&gt;0</formula>
    </cfRule>
    <cfRule type="expression" dxfId="73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45.8</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5496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1868.6199999999953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264.0399999999936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5.046674668766455E-2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3.7554585152838431E-2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10.132743362831858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50.38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49.921999999999997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49.463999999999999</v>
      </c>
      <c r="W19" s="2"/>
      <c r="X19" s="132"/>
      <c r="AD19" s="180"/>
      <c r="AG19" s="180"/>
    </row>
    <row r="20" spans="1:33" x14ac:dyDescent="0.25">
      <c r="P20" s="79">
        <v>1.07</v>
      </c>
      <c r="Q20" s="79">
        <f t="shared" si="2"/>
        <v>49.006</v>
      </c>
      <c r="W20" s="2"/>
      <c r="X20" s="132"/>
    </row>
    <row r="21" spans="1:33" x14ac:dyDescent="0.25">
      <c r="P21" s="79">
        <v>1.06</v>
      </c>
      <c r="Q21" s="79">
        <f t="shared" si="2"/>
        <v>48.548000000000002</v>
      </c>
      <c r="W21" s="2"/>
      <c r="X21" s="132"/>
      <c r="AD21" s="180"/>
      <c r="AG21" s="180"/>
    </row>
    <row r="22" spans="1:33" x14ac:dyDescent="0.25">
      <c r="P22" s="79">
        <v>1.05</v>
      </c>
      <c r="Q22" s="79">
        <f t="shared" si="2"/>
        <v>48.089999999999996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47.631999999999998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47.173999999999999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46.716000000000001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46.257999999999996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45.341999999999999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44.883999999999993</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44.425999999999995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43.967999999999996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43.51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43.051999999999992</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42.594000000000001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42.135999999999996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41.677999999999997</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41.22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8" priority="81">
      <formula>J8&gt;0</formula>
    </cfRule>
    <cfRule type="expression" dxfId="737" priority="82">
      <formula>J8&lt;0</formula>
    </cfRule>
  </conditionalFormatting>
  <conditionalFormatting sqref="Q7">
    <cfRule type="expression" dxfId="736" priority="83">
      <formula>Q7&gt;0</formula>
    </cfRule>
    <cfRule type="expression" dxfId="735" priority="84">
      <formula>Q7&lt;0</formula>
    </cfRule>
  </conditionalFormatting>
  <conditionalFormatting sqref="M73">
    <cfRule type="expression" dxfId="734" priority="71">
      <formula>M73&gt;0</formula>
    </cfRule>
    <cfRule type="expression" dxfId="733" priority="72">
      <formula>M73&lt;0</formula>
    </cfRule>
  </conditionalFormatting>
  <conditionalFormatting sqref="M73">
    <cfRule type="expression" dxfId="732" priority="73">
      <formula>M73&gt;0</formula>
    </cfRule>
    <cfRule type="expression" dxfId="731" priority="74">
      <formula>M73&lt;0</formula>
    </cfRule>
  </conditionalFormatting>
  <conditionalFormatting sqref="F24:F58">
    <cfRule type="expression" dxfId="730" priority="59">
      <formula>F24&gt;0</formula>
    </cfRule>
    <cfRule type="expression" dxfId="729" priority="60">
      <formula>F24&lt;0</formula>
    </cfRule>
  </conditionalFormatting>
  <conditionalFormatting sqref="F24:F58">
    <cfRule type="expression" dxfId="728" priority="61">
      <formula>F24&gt;0</formula>
    </cfRule>
    <cfRule type="expression" dxfId="727" priority="62">
      <formula>F24&lt;0</formula>
    </cfRule>
  </conditionalFormatting>
  <conditionalFormatting sqref="H24:H58">
    <cfRule type="expression" dxfId="726" priority="57">
      <formula>H24&gt;0</formula>
    </cfRule>
    <cfRule type="expression" dxfId="725"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4" priority="11">
      <formula>J59&gt;0</formula>
    </cfRule>
    <cfRule type="expression" dxfId="723" priority="12">
      <formula>J59&lt;0</formula>
    </cfRule>
  </conditionalFormatting>
  <conditionalFormatting sqref="F59:F65">
    <cfRule type="expression" dxfId="722" priority="7">
      <formula>F59&gt;0</formula>
    </cfRule>
    <cfRule type="expression" dxfId="721" priority="8">
      <formula>F59&lt;0</formula>
    </cfRule>
  </conditionalFormatting>
  <conditionalFormatting sqref="F59:F65">
    <cfRule type="expression" dxfId="720" priority="9">
      <formula>F59&gt;0</formula>
    </cfRule>
    <cfRule type="expression" dxfId="719" priority="10">
      <formula>F59&lt;0</formula>
    </cfRule>
  </conditionalFormatting>
  <conditionalFormatting sqref="H59:H65">
    <cfRule type="expression" dxfId="718" priority="5">
      <formula>H59&gt;0</formula>
    </cfRule>
    <cfRule type="expression" dxfId="717" priority="6">
      <formula>H59&lt;0</formula>
    </cfRule>
  </conditionalFormatting>
  <conditionalFormatting sqref="J62:J65">
    <cfRule type="expression" dxfId="716" priority="3">
      <formula>J62&gt;0</formula>
    </cfRule>
    <cfRule type="expression" dxfId="715" priority="4">
      <formula>J62&lt;0</formula>
    </cfRule>
  </conditionalFormatting>
  <conditionalFormatting sqref="J66:J68">
    <cfRule type="expression" dxfId="714" priority="1">
      <formula>J66&gt;0</formula>
    </cfRule>
    <cfRule type="expression" dxfId="713"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2" priority="66">
      <formula>F22&gt;0</formula>
    </cfRule>
    <cfRule type="expression" dxfId="7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0" priority="53">
      <formula>F41&gt;0</formula>
    </cfRule>
    <cfRule type="expression" dxfId="709" priority="54">
      <formula>F41&lt;0</formula>
    </cfRule>
  </conditionalFormatting>
  <conditionalFormatting sqref="F41">
    <cfRule type="expression" dxfId="708" priority="57">
      <formula>F41&gt;0</formula>
    </cfRule>
    <cfRule type="expression" dxfId="707" priority="58">
      <formula>F41&lt;0</formula>
    </cfRule>
  </conditionalFormatting>
  <conditionalFormatting sqref="H41">
    <cfRule type="expression" dxfId="706" priority="35">
      <formula>H41&gt;0</formula>
    </cfRule>
    <cfRule type="expression" dxfId="705" priority="36">
      <formula>H41&lt;0</formula>
    </cfRule>
  </conditionalFormatting>
  <conditionalFormatting sqref="F89:F95">
    <cfRule type="expression" dxfId="704" priority="29">
      <formula>F89&gt;0</formula>
    </cfRule>
    <cfRule type="expression" dxfId="703" priority="30">
      <formula>F89&lt;0</formula>
    </cfRule>
  </conditionalFormatting>
  <conditionalFormatting sqref="F96:F110">
    <cfRule type="expression" dxfId="702" priority="25">
      <formula>F96&gt;0</formula>
    </cfRule>
    <cfRule type="expression" dxfId="701" priority="26">
      <formula>F96&lt;0</formula>
    </cfRule>
  </conditionalFormatting>
  <conditionalFormatting sqref="F96:F110">
    <cfRule type="expression" dxfId="700" priority="27">
      <formula>F96&gt;0</formula>
    </cfRule>
    <cfRule type="expression" dxfId="699" priority="28">
      <formula>F96&lt;0</formula>
    </cfRule>
  </conditionalFormatting>
  <conditionalFormatting sqref="H89:H100">
    <cfRule type="expression" dxfId="698" priority="23">
      <formula>H89&gt;0</formula>
    </cfRule>
    <cfRule type="expression" dxfId="697" priority="24">
      <formula>H89&lt;0</formula>
    </cfRule>
  </conditionalFormatting>
  <conditionalFormatting sqref="H101">
    <cfRule type="expression" dxfId="696" priority="21">
      <formula>H101&gt;0</formula>
    </cfRule>
    <cfRule type="expression" dxfId="695" priority="22">
      <formula>H101&lt;0</formula>
    </cfRule>
  </conditionalFormatting>
  <conditionalFormatting sqref="F111:F116">
    <cfRule type="expression" dxfId="694" priority="19">
      <formula>F111&gt;0</formula>
    </cfRule>
    <cfRule type="expression" dxfId="693" priority="20">
      <formula>F111&lt;0</formula>
    </cfRule>
  </conditionalFormatting>
  <conditionalFormatting sqref="H103:H116">
    <cfRule type="expression" dxfId="692" priority="17">
      <formula>H103&gt;0</formula>
    </cfRule>
    <cfRule type="expression" dxfId="691" priority="18">
      <formula>H103&lt;0</formula>
    </cfRule>
  </conditionalFormatting>
  <conditionalFormatting sqref="H102">
    <cfRule type="expression" dxfId="690" priority="15">
      <formula>H102&gt;0</formula>
    </cfRule>
    <cfRule type="expression" dxfId="689" priority="16">
      <formula>H102&lt;0</formula>
    </cfRule>
  </conditionalFormatting>
  <conditionalFormatting sqref="M42">
    <cfRule type="expression" dxfId="688" priority="13">
      <formula>M42&gt;0</formula>
    </cfRule>
    <cfRule type="expression" dxfId="687" priority="14">
      <formula>M42&lt;0</formula>
    </cfRule>
  </conditionalFormatting>
  <conditionalFormatting sqref="Q7">
    <cfRule type="expression" dxfId="686" priority="9">
      <formula>Q7&gt;0</formula>
    </cfRule>
    <cfRule type="expression" dxfId="685" priority="10">
      <formula>Q7&lt;0</formula>
    </cfRule>
  </conditionalFormatting>
  <conditionalFormatting sqref="Q8">
    <cfRule type="expression" dxfId="684" priority="7">
      <formula>Q8&gt;0</formula>
    </cfRule>
    <cfRule type="expression" dxfId="683" priority="8">
      <formula>Q8&lt;0</formula>
    </cfRule>
  </conditionalFormatting>
  <conditionalFormatting sqref="F117:F130 H117:H130">
    <cfRule type="expression" dxfId="682" priority="1">
      <formula>F117&gt;0</formula>
    </cfRule>
    <cfRule type="expression" dxfId="6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0" priority="84">
      <formula>F7&gt;0</formula>
    </cfRule>
    <cfRule type="expression" dxfId="679" priority="85">
      <formula>F7&lt;0</formula>
    </cfRule>
  </conditionalFormatting>
  <conditionalFormatting sqref="Q8">
    <cfRule type="expression" dxfId="678" priority="82">
      <formula>Q8&gt;0</formula>
    </cfRule>
    <cfRule type="expression" dxfId="677" priority="83">
      <formula>Q8&lt;0</formula>
    </cfRule>
  </conditionalFormatting>
  <conditionalFormatting sqref="F29:F36">
    <cfRule type="expression" dxfId="676" priority="62">
      <formula>F29&gt;0</formula>
    </cfRule>
    <cfRule type="expression" dxfId="675" priority="63">
      <formula>F29&lt;0</formula>
    </cfRule>
  </conditionalFormatting>
  <conditionalFormatting sqref="J32:J38">
    <cfRule type="expression" dxfId="674" priority="57">
      <formula>J32&gt;0</formula>
    </cfRule>
    <cfRule type="expression" dxfId="673" priority="58">
      <formula>J32&lt;0</formula>
    </cfRule>
  </conditionalFormatting>
  <conditionalFormatting sqref="M42">
    <cfRule type="expression" dxfId="672" priority="55">
      <formula>M42&gt;0</formula>
    </cfRule>
    <cfRule type="expression" dxfId="671" priority="56">
      <formula>M42&lt;0</formula>
    </cfRule>
  </conditionalFormatting>
  <conditionalFormatting sqref="F98:F134 H98:H134 H137:H142 F137:F142 F144:F153 H144:H153">
    <cfRule type="expression" dxfId="670" priority="53">
      <formula>F98&gt;0</formula>
    </cfRule>
    <cfRule type="expression" dxfId="669" priority="54">
      <formula>F98&lt;0</formula>
    </cfRule>
  </conditionalFormatting>
  <conditionalFormatting sqref="F90:F97">
    <cfRule type="expression" dxfId="668" priority="51">
      <formula>F90&gt;0</formula>
    </cfRule>
    <cfRule type="expression" dxfId="667" priority="52">
      <formula>F90&lt;0</formula>
    </cfRule>
  </conditionalFormatting>
  <conditionalFormatting sqref="H90:H97">
    <cfRule type="expression" dxfId="666" priority="49">
      <formula>H90&gt;0</formula>
    </cfRule>
    <cfRule type="expression" dxfId="665" priority="50">
      <formula>H90&lt;0</formula>
    </cfRule>
  </conditionalFormatting>
  <conditionalFormatting sqref="F135:F136 H135:H136">
    <cfRule type="expression" dxfId="664" priority="47">
      <formula>F135&gt;0</formula>
    </cfRule>
    <cfRule type="expression" dxfId="663" priority="48">
      <formula>F135&lt;0</formula>
    </cfRule>
  </conditionalFormatting>
  <conditionalFormatting sqref="H143 F143">
    <cfRule type="expression" dxfId="662" priority="45">
      <formula>F143&gt;0</formula>
    </cfRule>
    <cfRule type="expression" dxfId="661" priority="46">
      <formula>F143&lt;0</formula>
    </cfRule>
  </conditionalFormatting>
  <conditionalFormatting sqref="F154:F161">
    <cfRule type="expression" dxfId="660" priority="31">
      <formula>F154&gt;0</formula>
    </cfRule>
    <cfRule type="expression" dxfId="659" priority="32">
      <formula>F154&lt;0</formula>
    </cfRule>
  </conditionalFormatting>
  <conditionalFormatting sqref="H154:H161">
    <cfRule type="expression" dxfId="658" priority="29">
      <formula>H154&gt;0</formula>
    </cfRule>
    <cfRule type="expression" dxfId="657" priority="30">
      <formula>H154&lt;0</formula>
    </cfRule>
  </conditionalFormatting>
  <conditionalFormatting sqref="Q10">
    <cfRule type="expression" dxfId="656" priority="27">
      <formula>Q10&gt;0</formula>
    </cfRule>
    <cfRule type="expression" dxfId="655" priority="28">
      <formula>Q10&lt;0</formula>
    </cfRule>
  </conditionalFormatting>
  <conditionalFormatting sqref="F37:F38">
    <cfRule type="expression" dxfId="654" priority="25">
      <formula>F37&gt;0</formula>
    </cfRule>
    <cfRule type="expression" dxfId="653" priority="26">
      <formula>F37&lt;0</formula>
    </cfRule>
  </conditionalFormatting>
  <conditionalFormatting sqref="H37:H38">
    <cfRule type="expression" dxfId="652" priority="23">
      <formula>H37&gt;0</formula>
    </cfRule>
    <cfRule type="expression" dxfId="651" priority="24">
      <formula>H37&lt;0</formula>
    </cfRule>
  </conditionalFormatting>
  <conditionalFormatting sqref="F167">
    <cfRule type="expression" dxfId="650" priority="21">
      <formula>F167&gt;0</formula>
    </cfRule>
    <cfRule type="expression" dxfId="649" priority="22">
      <formula>F167&lt;0</formula>
    </cfRule>
  </conditionalFormatting>
  <conditionalFormatting sqref="F168:F179">
    <cfRule type="expression" dxfId="648" priority="19">
      <formula>F168&gt;0</formula>
    </cfRule>
    <cfRule type="expression" dxfId="647" priority="20">
      <formula>F168&lt;0</formula>
    </cfRule>
  </conditionalFormatting>
  <conditionalFormatting sqref="H167:H179">
    <cfRule type="expression" dxfId="646" priority="17">
      <formula>H167&gt;0</formula>
    </cfRule>
    <cfRule type="expression" dxfId="645" priority="18">
      <formula>H167&lt;0</formula>
    </cfRule>
  </conditionalFormatting>
  <conditionalFormatting sqref="J175:J197 J201">
    <cfRule type="expression" dxfId="644" priority="15">
      <formula>J175&gt;0</formula>
    </cfRule>
    <cfRule type="expression" dxfId="643" priority="16">
      <formula>J175&lt;0</formula>
    </cfRule>
  </conditionalFormatting>
  <conditionalFormatting sqref="F180:F197 F201">
    <cfRule type="expression" dxfId="642" priority="13">
      <formula>F180&gt;0</formula>
    </cfRule>
    <cfRule type="expression" dxfId="641" priority="14">
      <formula>F180&lt;0</formula>
    </cfRule>
  </conditionalFormatting>
  <conditionalFormatting sqref="H180:H197 H201">
    <cfRule type="expression" dxfId="640" priority="11">
      <formula>H180&gt;0</formula>
    </cfRule>
    <cfRule type="expression" dxfId="639" priority="12">
      <formula>H180&lt;0</formula>
    </cfRule>
  </conditionalFormatting>
  <conditionalFormatting sqref="I32:J35">
    <cfRule type="expression" dxfId="638" priority="9">
      <formula>I32&gt;0</formula>
    </cfRule>
    <cfRule type="expression" dxfId="637" priority="10">
      <formula>I32&lt;0</formula>
    </cfRule>
  </conditionalFormatting>
  <conditionalFormatting sqref="F198:F200">
    <cfRule type="expression" dxfId="636" priority="7">
      <formula>F198&gt;0</formula>
    </cfRule>
    <cfRule type="expression" dxfId="635" priority="8">
      <formula>F198&lt;0</formula>
    </cfRule>
  </conditionalFormatting>
  <conditionalFormatting sqref="H198:H200">
    <cfRule type="expression" dxfId="634" priority="5">
      <formula>H198&gt;0</formula>
    </cfRule>
    <cfRule type="expression" dxfId="633" priority="6">
      <formula>H198&lt;0</formula>
    </cfRule>
  </conditionalFormatting>
  <conditionalFormatting sqref="J198:J200">
    <cfRule type="expression" dxfId="632" priority="3">
      <formula>J198&gt;0</formula>
    </cfRule>
    <cfRule type="expression" dxfId="631" priority="4">
      <formula>J198&lt;0</formula>
    </cfRule>
  </conditionalFormatting>
  <conditionalFormatting sqref="F202:F211 H202:H211 J202:J211">
    <cfRule type="expression" dxfId="630" priority="1">
      <formula>F202&gt;0</formula>
    </cfRule>
    <cfRule type="expression" dxfId="62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8" priority="80">
      <formula>Q7&gt;0</formula>
    </cfRule>
    <cfRule type="expression" dxfId="627" priority="81">
      <formula>Q7&lt;0</formula>
    </cfRule>
  </conditionalFormatting>
  <conditionalFormatting sqref="Q8">
    <cfRule type="expression" dxfId="626" priority="78">
      <formula>Q8&gt;0</formula>
    </cfRule>
    <cfRule type="expression" dxfId="625" priority="79">
      <formula>Q8&lt;0</formula>
    </cfRule>
  </conditionalFormatting>
  <conditionalFormatting sqref="F29:F43">
    <cfRule type="expression" dxfId="624" priority="62">
      <formula>F29&gt;0</formula>
    </cfRule>
    <cfRule type="expression" dxfId="623" priority="63">
      <formula>F29&lt;0</formula>
    </cfRule>
  </conditionalFormatting>
  <conditionalFormatting sqref="H45 H47:H48 H50:H51 H53 H29:H43">
    <cfRule type="expression" dxfId="622" priority="60">
      <formula>H29&gt;0</formula>
    </cfRule>
    <cfRule type="expression" dxfId="621" priority="61">
      <formula>H29&lt;0</formula>
    </cfRule>
  </conditionalFormatting>
  <conditionalFormatting sqref="J35">
    <cfRule type="expression" dxfId="620" priority="56">
      <formula>J35&gt;0</formula>
    </cfRule>
    <cfRule type="expression" dxfId="619" priority="57">
      <formula>J35&lt;0</formula>
    </cfRule>
  </conditionalFormatting>
  <conditionalFormatting sqref="J36:J37">
    <cfRule type="expression" dxfId="618" priority="54">
      <formula>J36&gt;0</formula>
    </cfRule>
    <cfRule type="expression" dxfId="617" priority="55">
      <formula>J36&lt;0</formula>
    </cfRule>
  </conditionalFormatting>
  <conditionalFormatting sqref="J38:J45 J48 J51">
    <cfRule type="expression" dxfId="616" priority="52">
      <formula>J38&gt;0</formula>
    </cfRule>
    <cfRule type="expression" dxfId="61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4" priority="49">
      <formula>M59&gt;0</formula>
    </cfRule>
    <cfRule type="expression" dxfId="613" priority="50">
      <formula>M59&lt;0</formula>
    </cfRule>
  </conditionalFormatting>
  <conditionalFormatting sqref="Q10">
    <cfRule type="expression" dxfId="612" priority="47">
      <formula>Q10&gt;0</formula>
    </cfRule>
    <cfRule type="expression" dxfId="611" priority="48">
      <formula>Q10&lt;0</formula>
    </cfRule>
  </conditionalFormatting>
  <conditionalFormatting sqref="F84:F103">
    <cfRule type="expression" dxfId="610" priority="45">
      <formula>F84&gt;0</formula>
    </cfRule>
    <cfRule type="expression" dxfId="609" priority="46">
      <formula>F84&lt;0</formula>
    </cfRule>
  </conditionalFormatting>
  <conditionalFormatting sqref="H107 H84:H103">
    <cfRule type="expression" dxfId="608" priority="43">
      <formula>H84&gt;0</formula>
    </cfRule>
    <cfRule type="expression" dxfId="607" priority="44">
      <formula>H84&lt;0</formula>
    </cfRule>
  </conditionalFormatting>
  <conditionalFormatting sqref="J89">
    <cfRule type="expression" dxfId="606" priority="41">
      <formula>J89&gt;0</formula>
    </cfRule>
    <cfRule type="expression" dxfId="605" priority="42">
      <formula>J89&lt;0</formula>
    </cfRule>
  </conditionalFormatting>
  <conditionalFormatting sqref="J90:J95">
    <cfRule type="expression" dxfId="604" priority="39">
      <formula>J90&gt;0</formula>
    </cfRule>
    <cfRule type="expression" dxfId="603" priority="40">
      <formula>J90&lt;0</formula>
    </cfRule>
  </conditionalFormatting>
  <conditionalFormatting sqref="J96:J97">
    <cfRule type="expression" dxfId="602" priority="37">
      <formula>J96&gt;0</formula>
    </cfRule>
    <cfRule type="expression" dxfId="601" priority="38">
      <formula>J96&lt;0</formula>
    </cfRule>
  </conditionalFormatting>
  <conditionalFormatting sqref="J98:J104">
    <cfRule type="expression" dxfId="600" priority="35">
      <formula>J98&gt;0</formula>
    </cfRule>
    <cfRule type="expression" dxfId="599" priority="36">
      <formula>J98&lt;0</formula>
    </cfRule>
  </conditionalFormatting>
  <conditionalFormatting sqref="J25">
    <cfRule type="expression" dxfId="598" priority="31">
      <formula>J25&gt;0</formula>
    </cfRule>
    <cfRule type="expression" dxfId="597" priority="32">
      <formula>J25&lt;0</formula>
    </cfRule>
  </conditionalFormatting>
  <conditionalFormatting sqref="F105:F106">
    <cfRule type="expression" dxfId="596" priority="29">
      <formula>F105&gt;0</formula>
    </cfRule>
    <cfRule type="expression" dxfId="595" priority="30">
      <formula>F105&lt;0</formula>
    </cfRule>
  </conditionalFormatting>
  <conditionalFormatting sqref="H105:H106">
    <cfRule type="expression" dxfId="594" priority="27">
      <formula>H105&gt;0</formula>
    </cfRule>
    <cfRule type="expression" dxfId="593" priority="28">
      <formula>H105&lt;0</formula>
    </cfRule>
  </conditionalFormatting>
  <conditionalFormatting sqref="J105">
    <cfRule type="expression" dxfId="592" priority="25">
      <formula>J105&gt;0</formula>
    </cfRule>
    <cfRule type="expression" dxfId="591" priority="26">
      <formula>J105&lt;0</formula>
    </cfRule>
  </conditionalFormatting>
  <conditionalFormatting sqref="J106">
    <cfRule type="expression" dxfId="590" priority="23">
      <formula>J106&gt;0</formula>
    </cfRule>
    <cfRule type="expression" dxfId="589" priority="24">
      <formula>J106&lt;0</formula>
    </cfRule>
  </conditionalFormatting>
  <conditionalFormatting sqref="F24 F27:F28">
    <cfRule type="expression" dxfId="588" priority="21">
      <formula>F24&gt;0</formula>
    </cfRule>
    <cfRule type="expression" dxfId="587" priority="22">
      <formula>F24&lt;0</formula>
    </cfRule>
  </conditionalFormatting>
  <conditionalFormatting sqref="H24:H28">
    <cfRule type="expression" dxfId="586" priority="19">
      <formula>H24&gt;0</formula>
    </cfRule>
    <cfRule type="expression" dxfId="585" priority="20">
      <formula>H24&lt;0</formula>
    </cfRule>
  </conditionalFormatting>
  <conditionalFormatting sqref="J26:J34">
    <cfRule type="expression" dxfId="584" priority="17">
      <formula>J26&gt;0</formula>
    </cfRule>
    <cfRule type="expression" dxfId="583" priority="18">
      <formula>J26&lt;0</formula>
    </cfRule>
  </conditionalFormatting>
  <conditionalFormatting sqref="F113">
    <cfRule type="expression" dxfId="582" priority="15">
      <formula>F113&gt;0</formula>
    </cfRule>
    <cfRule type="expression" dxfId="581" priority="16">
      <formula>F113&lt;0</formula>
    </cfRule>
  </conditionalFormatting>
  <conditionalFormatting sqref="H113">
    <cfRule type="expression" dxfId="580" priority="13">
      <formula>H113&gt;0</formula>
    </cfRule>
    <cfRule type="expression" dxfId="579" priority="14">
      <formula>H113&lt;0</formula>
    </cfRule>
  </conditionalFormatting>
  <conditionalFormatting sqref="J109">
    <cfRule type="expression" dxfId="578" priority="11">
      <formula>J109&gt;0</formula>
    </cfRule>
    <cfRule type="expression" dxfId="577" priority="12">
      <formula>J109&lt;0</formula>
    </cfRule>
  </conditionalFormatting>
  <conditionalFormatting sqref="F108:F112">
    <cfRule type="expression" dxfId="576" priority="9">
      <formula>F108&gt;0</formula>
    </cfRule>
    <cfRule type="expression" dxfId="575" priority="10">
      <formula>F108&lt;0</formula>
    </cfRule>
  </conditionalFormatting>
  <conditionalFormatting sqref="H108:H112">
    <cfRule type="expression" dxfId="574" priority="7">
      <formula>H108&gt;0</formula>
    </cfRule>
    <cfRule type="expression" dxfId="573" priority="8">
      <formula>H108&lt;0</formula>
    </cfRule>
  </conditionalFormatting>
  <conditionalFormatting sqref="J110:J113">
    <cfRule type="expression" dxfId="572" priority="5">
      <formula>J110&gt;0</formula>
    </cfRule>
    <cfRule type="expression" dxfId="571" priority="6">
      <formula>J110&lt;0</formula>
    </cfRule>
  </conditionalFormatting>
  <conditionalFormatting sqref="F25:F26">
    <cfRule type="expression" dxfId="570" priority="3">
      <formula>F25&gt;0</formula>
    </cfRule>
    <cfRule type="expression" dxfId="569" priority="4">
      <formula>F25&lt;0</formula>
    </cfRule>
  </conditionalFormatting>
  <conditionalFormatting sqref="Q9">
    <cfRule type="expression" dxfId="568" priority="1">
      <formula>Q9&gt;0</formula>
    </cfRule>
    <cfRule type="expression" dxfId="56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15.38</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7690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-4937.5200000000077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-5012.5400000000081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-0.39460926712295391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5.9817945383615082E-2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1391</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9.9225806451612897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16.918000000000003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16.764200000000002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16.610400000000002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16.456600000000002</v>
      </c>
    </row>
    <row r="23" spans="1:21" x14ac:dyDescent="0.25">
      <c r="A23" s="895"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16.302800000000001</v>
      </c>
      <c r="T23" s="1">
        <v>43128</v>
      </c>
      <c r="U23" t="s">
        <v>890</v>
      </c>
    </row>
    <row r="24" spans="1:21" x14ac:dyDescent="0.25">
      <c r="A24" s="895"/>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16.149000000000001</v>
      </c>
    </row>
    <row r="25" spans="1:21" x14ac:dyDescent="0.25">
      <c r="A25" s="895"/>
      <c r="B25" s="363">
        <v>43318</v>
      </c>
      <c r="C25" s="7">
        <v>80</v>
      </c>
      <c r="D25" s="43">
        <v>23.08</v>
      </c>
      <c r="E25" s="43">
        <v>0</v>
      </c>
      <c r="F25" s="43">
        <f t="shared" si="2"/>
        <v>1846.3999999999999</v>
      </c>
      <c r="H25" s="159"/>
      <c r="I25" s="3"/>
      <c r="J25" s="3"/>
      <c r="K25" s="3"/>
      <c r="L25" s="4"/>
      <c r="O25" s="79">
        <v>1.04</v>
      </c>
      <c r="P25" s="79">
        <f t="shared" si="3"/>
        <v>15.995200000000001</v>
      </c>
    </row>
    <row r="26" spans="1:21" x14ac:dyDescent="0.25">
      <c r="A26" s="895"/>
      <c r="B26" s="363">
        <v>43319</v>
      </c>
      <c r="C26" s="7">
        <v>100</v>
      </c>
      <c r="D26" s="43">
        <v>21.72</v>
      </c>
      <c r="E26" s="43">
        <v>0</v>
      </c>
      <c r="F26" s="43">
        <f t="shared" si="2"/>
        <v>2172</v>
      </c>
      <c r="O26" s="79">
        <v>1.03</v>
      </c>
      <c r="P26" s="79">
        <f t="shared" si="3"/>
        <v>15.841400000000002</v>
      </c>
    </row>
    <row r="27" spans="1:21" x14ac:dyDescent="0.25">
      <c r="A27" s="895"/>
      <c r="B27" s="363">
        <v>43320</v>
      </c>
      <c r="C27" s="7">
        <v>200</v>
      </c>
      <c r="D27" s="43">
        <v>20.399999999999999</v>
      </c>
      <c r="E27" s="43">
        <v>0</v>
      </c>
      <c r="F27" s="43">
        <f t="shared" si="2"/>
        <v>4079.9999999999995</v>
      </c>
      <c r="O27" s="79">
        <v>1.02</v>
      </c>
      <c r="P27" s="79">
        <f t="shared" si="3"/>
        <v>15.687600000000002</v>
      </c>
    </row>
    <row r="28" spans="1:21" x14ac:dyDescent="0.25">
      <c r="B28" s="363">
        <v>43325</v>
      </c>
      <c r="C28" s="7">
        <v>500</v>
      </c>
      <c r="D28" s="43">
        <v>20.48</v>
      </c>
      <c r="E28" s="43">
        <v>0</v>
      </c>
      <c r="F28" s="43">
        <f t="shared" si="2"/>
        <v>10240</v>
      </c>
      <c r="O28" s="79">
        <v>1.01</v>
      </c>
      <c r="P28" s="79">
        <f t="shared" si="3"/>
        <v>15.533800000000001</v>
      </c>
      <c r="T28" s="688">
        <v>43136</v>
      </c>
      <c r="U28" t="s">
        <v>838</v>
      </c>
    </row>
    <row r="29" spans="1:21" x14ac:dyDescent="0.25">
      <c r="B29" s="363">
        <v>43347</v>
      </c>
      <c r="C29" s="7">
        <v>200</v>
      </c>
      <c r="D29" s="43">
        <v>21.28</v>
      </c>
      <c r="E29" s="43">
        <v>0</v>
      </c>
      <c r="F29" s="43">
        <f t="shared" si="2"/>
        <v>4256</v>
      </c>
      <c r="O29" s="79">
        <v>1</v>
      </c>
      <c r="P29" s="79">
        <f t="shared" si="3"/>
        <v>15.38</v>
      </c>
    </row>
    <row r="30" spans="1:21" ht="15" customHeight="1" x14ac:dyDescent="0.25">
      <c r="A30" s="896" t="s">
        <v>1274</v>
      </c>
      <c r="B30" s="363">
        <v>43367</v>
      </c>
      <c r="C30" s="7">
        <v>200</v>
      </c>
      <c r="D30" s="43">
        <v>20.98</v>
      </c>
      <c r="E30" s="43">
        <v>0</v>
      </c>
      <c r="F30" s="43">
        <f t="shared" si="2"/>
        <v>4196</v>
      </c>
      <c r="O30" s="79">
        <v>0.99</v>
      </c>
      <c r="P30" s="79">
        <f t="shared" si="3"/>
        <v>15.2262</v>
      </c>
      <c r="T30" s="1">
        <v>43175</v>
      </c>
      <c r="U30" t="s">
        <v>1088</v>
      </c>
    </row>
    <row r="31" spans="1:21" x14ac:dyDescent="0.25">
      <c r="A31" s="896"/>
      <c r="B31" s="363">
        <v>43367</v>
      </c>
      <c r="C31" s="7">
        <v>100</v>
      </c>
      <c r="D31" s="43">
        <v>20.315000000000001</v>
      </c>
      <c r="E31" s="43">
        <v>0</v>
      </c>
      <c r="F31" s="43">
        <f t="shared" si="2"/>
        <v>2031.5000000000002</v>
      </c>
      <c r="O31" s="79">
        <v>0.98</v>
      </c>
      <c r="P31" s="79">
        <f t="shared" si="3"/>
        <v>15.0724</v>
      </c>
      <c r="T31" s="1">
        <v>43178</v>
      </c>
      <c r="U31" t="s">
        <v>935</v>
      </c>
    </row>
    <row r="32" spans="1:21" x14ac:dyDescent="0.25">
      <c r="A32" s="896"/>
      <c r="B32" s="363">
        <v>43378</v>
      </c>
      <c r="C32" s="7">
        <v>100</v>
      </c>
      <c r="D32" s="43">
        <v>19.39</v>
      </c>
      <c r="E32" s="43">
        <v>0</v>
      </c>
      <c r="F32" s="43">
        <f t="shared" si="2"/>
        <v>1939</v>
      </c>
      <c r="O32" s="79">
        <v>0.97</v>
      </c>
      <c r="P32" s="79">
        <f t="shared" si="3"/>
        <v>14.9186</v>
      </c>
    </row>
    <row r="33" spans="1:21" x14ac:dyDescent="0.25">
      <c r="A33" s="896"/>
      <c r="B33" s="70">
        <v>43378</v>
      </c>
      <c r="C33" s="7">
        <v>100</v>
      </c>
      <c r="D33" s="43">
        <v>18.75</v>
      </c>
      <c r="E33" s="43">
        <v>0</v>
      </c>
      <c r="F33" s="43">
        <f t="shared" si="2"/>
        <v>1875</v>
      </c>
      <c r="O33" s="79">
        <v>0.96</v>
      </c>
      <c r="P33" s="79">
        <f t="shared" si="3"/>
        <v>14.764800000000001</v>
      </c>
      <c r="T33" s="1">
        <v>43217</v>
      </c>
      <c r="U33" t="s">
        <v>1007</v>
      </c>
    </row>
    <row r="34" spans="1:21" x14ac:dyDescent="0.25">
      <c r="B34" s="70">
        <v>43511</v>
      </c>
      <c r="C34" s="4">
        <v>200</v>
      </c>
      <c r="D34" s="3">
        <v>17.68</v>
      </c>
      <c r="E34" s="3">
        <v>0</v>
      </c>
      <c r="F34" s="3">
        <f t="shared" si="2"/>
        <v>3536</v>
      </c>
      <c r="O34" s="79">
        <v>0.95</v>
      </c>
      <c r="P34" s="79">
        <f t="shared" si="3"/>
        <v>14.611000000000001</v>
      </c>
    </row>
    <row r="35" spans="1:21" x14ac:dyDescent="0.25">
      <c r="B35" s="70">
        <v>43546</v>
      </c>
      <c r="C35" s="7">
        <v>200</v>
      </c>
      <c r="D35" s="43">
        <v>15.12</v>
      </c>
      <c r="E35" s="43">
        <v>0</v>
      </c>
      <c r="F35" s="43">
        <f t="shared" si="2"/>
        <v>3024</v>
      </c>
      <c r="O35" s="79">
        <v>0.94</v>
      </c>
      <c r="P35" s="79">
        <f t="shared" si="3"/>
        <v>14.4572</v>
      </c>
      <c r="T35" s="1">
        <v>43224</v>
      </c>
      <c r="U35" t="s">
        <v>82</v>
      </c>
    </row>
    <row r="36" spans="1:21" x14ac:dyDescent="0.25">
      <c r="B36" s="4"/>
      <c r="C36" s="4"/>
      <c r="D36" s="3"/>
      <c r="E36" s="3"/>
      <c r="F36" s="3"/>
      <c r="O36" s="79">
        <v>0.93</v>
      </c>
      <c r="P36" s="79">
        <f t="shared" si="3"/>
        <v>14.303400000000002</v>
      </c>
    </row>
    <row r="37" spans="1:21" x14ac:dyDescent="0.25">
      <c r="O37" s="79">
        <v>0.92</v>
      </c>
      <c r="P37" s="79">
        <f t="shared" si="3"/>
        <v>14.149600000000001</v>
      </c>
    </row>
    <row r="38" spans="1:21" x14ac:dyDescent="0.25">
      <c r="B38" s="4"/>
      <c r="C38" s="4"/>
      <c r="D38" s="3"/>
      <c r="E38" s="3"/>
      <c r="F38" s="3"/>
      <c r="O38" s="79">
        <v>0.91</v>
      </c>
      <c r="P38" s="79">
        <f t="shared" si="3"/>
        <v>13.995800000000001</v>
      </c>
      <c r="T38" s="688">
        <v>43318</v>
      </c>
      <c r="U38" t="s">
        <v>82</v>
      </c>
    </row>
    <row r="39" spans="1:21" x14ac:dyDescent="0.25">
      <c r="O39" s="79">
        <v>0.9</v>
      </c>
      <c r="P39" s="79">
        <f t="shared" si="3"/>
        <v>13.842000000000001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5" priority="101">
      <formula>F48&gt;0</formula>
    </cfRule>
    <cfRule type="expression" dxfId="554" priority="102">
      <formula>F48&lt;0</formula>
    </cfRule>
  </conditionalFormatting>
  <conditionalFormatting sqref="H48:H50">
    <cfRule type="expression" dxfId="553" priority="99">
      <formula>H48&gt;0</formula>
    </cfRule>
    <cfRule type="expression" dxfId="552" priority="100">
      <formula>H48&lt;0</formula>
    </cfRule>
  </conditionalFormatting>
  <conditionalFormatting sqref="H51">
    <cfRule type="expression" dxfId="551" priority="97">
      <formula>H51&gt;0</formula>
    </cfRule>
    <cfRule type="expression" dxfId="550" priority="98">
      <formula>H51&lt;0</formula>
    </cfRule>
  </conditionalFormatting>
  <conditionalFormatting sqref="H52">
    <cfRule type="expression" dxfId="549" priority="95">
      <formula>H52&gt;0</formula>
    </cfRule>
    <cfRule type="expression" dxfId="548" priority="96">
      <formula>H52&lt;0</formula>
    </cfRule>
  </conditionalFormatting>
  <conditionalFormatting sqref="F44:F47">
    <cfRule type="expression" dxfId="547" priority="91">
      <formula>F44&gt;0</formula>
    </cfRule>
    <cfRule type="expression" dxfId="546" priority="92">
      <formula>F44&lt;0</formula>
    </cfRule>
  </conditionalFormatting>
  <conditionalFormatting sqref="H44:H47">
    <cfRule type="expression" dxfId="545" priority="89">
      <formula>H44&gt;0</formula>
    </cfRule>
    <cfRule type="expression" dxfId="544" priority="90">
      <formula>H44&lt;0</formula>
    </cfRule>
  </conditionalFormatting>
  <conditionalFormatting sqref="F53:F54">
    <cfRule type="expression" dxfId="543" priority="85">
      <formula>F53&gt;0</formula>
    </cfRule>
    <cfRule type="expression" dxfId="542" priority="86">
      <formula>F53&lt;0</formula>
    </cfRule>
  </conditionalFormatting>
  <conditionalFormatting sqref="I48:L50">
    <cfRule type="expression" dxfId="541" priority="83">
      <formula>I48&gt;0</formula>
    </cfRule>
    <cfRule type="expression" dxfId="540" priority="84">
      <formula>I48&lt;0</formula>
    </cfRule>
  </conditionalFormatting>
  <conditionalFormatting sqref="I57:I62 I54:L55">
    <cfRule type="expression" dxfId="539" priority="77">
      <formula>I54&gt;0</formula>
    </cfRule>
    <cfRule type="expression" dxfId="538" priority="78">
      <formula>I54&lt;0</formula>
    </cfRule>
  </conditionalFormatting>
  <conditionalFormatting sqref="I44:L47">
    <cfRule type="expression" dxfId="537" priority="75">
      <formula>I44&gt;0</formula>
    </cfRule>
    <cfRule type="expression" dxfId="536" priority="76">
      <formula>I44&lt;0</formula>
    </cfRule>
  </conditionalFormatting>
  <conditionalFormatting sqref="F55:F66">
    <cfRule type="expression" dxfId="535" priority="73">
      <formula>F55&gt;0</formula>
    </cfRule>
    <cfRule type="expression" dxfId="534" priority="74">
      <formula>F55&lt;0</formula>
    </cfRule>
  </conditionalFormatting>
  <conditionalFormatting sqref="Q8">
    <cfRule type="expression" dxfId="533" priority="69">
      <formula>Q8&gt;0</formula>
    </cfRule>
    <cfRule type="expression" dxfId="532" priority="70">
      <formula>Q8&lt;0</formula>
    </cfRule>
  </conditionalFormatting>
  <conditionalFormatting sqref="Q7">
    <cfRule type="expression" dxfId="531" priority="71">
      <formula>Q7&gt;0</formula>
    </cfRule>
    <cfRule type="expression" dxfId="530" priority="72">
      <formula>Q7&lt;0</formula>
    </cfRule>
  </conditionalFormatting>
  <conditionalFormatting sqref="F151:F155">
    <cfRule type="expression" dxfId="529" priority="67">
      <formula>F151&gt;0</formula>
    </cfRule>
    <cfRule type="expression" dxfId="528" priority="68">
      <formula>F151&lt;0</formula>
    </cfRule>
  </conditionalFormatting>
  <conditionalFormatting sqref="H151:H153">
    <cfRule type="expression" dxfId="527" priority="65">
      <formula>H151&gt;0</formula>
    </cfRule>
    <cfRule type="expression" dxfId="526" priority="66">
      <formula>H151&lt;0</formula>
    </cfRule>
  </conditionalFormatting>
  <conditionalFormatting sqref="H154">
    <cfRule type="expression" dxfId="525" priority="63">
      <formula>H154&gt;0</formula>
    </cfRule>
    <cfRule type="expression" dxfId="524" priority="64">
      <formula>H154&lt;0</formula>
    </cfRule>
  </conditionalFormatting>
  <conditionalFormatting sqref="H155">
    <cfRule type="expression" dxfId="523" priority="61">
      <formula>H155&gt;0</formula>
    </cfRule>
    <cfRule type="expression" dxfId="522" priority="62">
      <formula>H155&lt;0</formula>
    </cfRule>
  </conditionalFormatting>
  <conditionalFormatting sqref="H156:H165">
    <cfRule type="expression" dxfId="521" priority="59">
      <formula>H156&gt;0</formula>
    </cfRule>
    <cfRule type="expression" dxfId="520" priority="60">
      <formula>H156&lt;0</formula>
    </cfRule>
  </conditionalFormatting>
  <conditionalFormatting sqref="F147:F150">
    <cfRule type="expression" dxfId="519" priority="57">
      <formula>F147&gt;0</formula>
    </cfRule>
    <cfRule type="expression" dxfId="518" priority="58">
      <formula>F147&lt;0</formula>
    </cfRule>
  </conditionalFormatting>
  <conditionalFormatting sqref="H147:H150">
    <cfRule type="expression" dxfId="517" priority="55">
      <formula>H147&gt;0</formula>
    </cfRule>
    <cfRule type="expression" dxfId="516" priority="56">
      <formula>H147&lt;0</formula>
    </cfRule>
  </conditionalFormatting>
  <conditionalFormatting sqref="F156:F157">
    <cfRule type="expression" dxfId="515" priority="53">
      <formula>F156&gt;0</formula>
    </cfRule>
    <cfRule type="expression" dxfId="514" priority="54">
      <formula>F156&lt;0</formula>
    </cfRule>
  </conditionalFormatting>
  <conditionalFormatting sqref="I151:I153">
    <cfRule type="expression" dxfId="513" priority="51">
      <formula>I151&gt;0</formula>
    </cfRule>
    <cfRule type="expression" dxfId="512" priority="52">
      <formula>I151&lt;0</formula>
    </cfRule>
  </conditionalFormatting>
  <conditionalFormatting sqref="I154">
    <cfRule type="expression" dxfId="511" priority="49">
      <formula>I154&gt;0</formula>
    </cfRule>
    <cfRule type="expression" dxfId="510" priority="50">
      <formula>I154&lt;0</formula>
    </cfRule>
  </conditionalFormatting>
  <conditionalFormatting sqref="I155">
    <cfRule type="expression" dxfId="509" priority="47">
      <formula>I155&gt;0</formula>
    </cfRule>
    <cfRule type="expression" dxfId="508" priority="48">
      <formula>I155&lt;0</formula>
    </cfRule>
  </conditionalFormatting>
  <conditionalFormatting sqref="I156:I165">
    <cfRule type="expression" dxfId="507" priority="45">
      <formula>I156&gt;0</formula>
    </cfRule>
    <cfRule type="expression" dxfId="506" priority="46">
      <formula>I156&lt;0</formula>
    </cfRule>
  </conditionalFormatting>
  <conditionalFormatting sqref="I147:I150">
    <cfRule type="expression" dxfId="505" priority="43">
      <formula>I147&gt;0</formula>
    </cfRule>
    <cfRule type="expression" dxfId="504" priority="44">
      <formula>I147&lt;0</formula>
    </cfRule>
  </conditionalFormatting>
  <conditionalFormatting sqref="F158">
    <cfRule type="expression" dxfId="503" priority="41">
      <formula>F158&gt;0</formula>
    </cfRule>
    <cfRule type="expression" dxfId="502" priority="42">
      <formula>F158&lt;0</formula>
    </cfRule>
  </conditionalFormatting>
  <conditionalFormatting sqref="F69:F71 H70:H71 H69:L69">
    <cfRule type="expression" dxfId="501" priority="39">
      <formula>F69&gt;0</formula>
    </cfRule>
    <cfRule type="expression" dxfId="500" priority="40">
      <formula>F69&lt;0</formula>
    </cfRule>
  </conditionalFormatting>
  <conditionalFormatting sqref="R4">
    <cfRule type="expression" dxfId="499" priority="37">
      <formula>R4&gt;0</formula>
    </cfRule>
    <cfRule type="expression" dxfId="498" priority="38">
      <formula>R4&lt;0</formula>
    </cfRule>
  </conditionalFormatting>
  <conditionalFormatting sqref="F75:F78 H75:K76 H77:J78">
    <cfRule type="expression" dxfId="497" priority="35">
      <formula>F75&gt;0</formula>
    </cfRule>
    <cfRule type="expression" dxfId="496" priority="36">
      <formula>F75&lt;0</formula>
    </cfRule>
  </conditionalFormatting>
  <conditionalFormatting sqref="H83:H87 F82:F87 H82:J82 J83:J87">
    <cfRule type="expression" dxfId="495" priority="31">
      <formula>F82&gt;0</formula>
    </cfRule>
    <cfRule type="expression" dxfId="494" priority="32">
      <formula>F82&lt;0</formula>
    </cfRule>
  </conditionalFormatting>
  <conditionalFormatting sqref="I95:J95">
    <cfRule type="expression" dxfId="493" priority="29">
      <formula>I95&gt;0</formula>
    </cfRule>
    <cfRule type="expression" dxfId="492" priority="30">
      <formula>I95&lt;0</formula>
    </cfRule>
  </conditionalFormatting>
  <conditionalFormatting sqref="H91:J92 J94:K94 J93 K77:K93 F91:F95 H93:H95 K95">
    <cfRule type="expression" dxfId="491" priority="27">
      <formula>F77&gt;0</formula>
    </cfRule>
    <cfRule type="expression" dxfId="490" priority="28">
      <formula>F77&lt;0</formula>
    </cfRule>
  </conditionalFormatting>
  <conditionalFormatting sqref="H89:J90 F88:F90 H88 J88">
    <cfRule type="expression" dxfId="489" priority="25">
      <formula>F88&gt;0</formula>
    </cfRule>
    <cfRule type="expression" dxfId="488" priority="26">
      <formula>F88&lt;0</formula>
    </cfRule>
  </conditionalFormatting>
  <conditionalFormatting sqref="H96:K100 F96:F100">
    <cfRule type="expression" dxfId="487" priority="21">
      <formula>F96&gt;0</formula>
    </cfRule>
    <cfRule type="expression" dxfId="486" priority="22">
      <formula>F96&lt;0</formula>
    </cfRule>
  </conditionalFormatting>
  <conditionalFormatting sqref="H109:K109 F109">
    <cfRule type="expression" dxfId="485" priority="19">
      <formula>F109&gt;0</formula>
    </cfRule>
    <cfRule type="expression" dxfId="484" priority="20">
      <formula>F109&lt;0</formula>
    </cfRule>
  </conditionalFormatting>
  <conditionalFormatting sqref="H104:K108 F104:F108">
    <cfRule type="expression" dxfId="483" priority="17">
      <formula>F104&gt;0</formula>
    </cfRule>
    <cfRule type="expression" dxfId="482" priority="18">
      <formula>F104&lt;0</formula>
    </cfRule>
  </conditionalFormatting>
  <conditionalFormatting sqref="H103:K103 F101:F103 H101:H102 J101:K102">
    <cfRule type="expression" dxfId="481" priority="15">
      <formula>F101&gt;0</formula>
    </cfRule>
    <cfRule type="expression" dxfId="480" priority="16">
      <formula>F101&lt;0</formula>
    </cfRule>
  </conditionalFormatting>
  <conditionalFormatting sqref="H110:K112 F110:F112">
    <cfRule type="expression" dxfId="479" priority="13">
      <formula>F110&gt;0</formula>
    </cfRule>
    <cfRule type="expression" dxfId="478" priority="14">
      <formula>F110&lt;0</formula>
    </cfRule>
  </conditionalFormatting>
  <conditionalFormatting sqref="H113:K115 F113:F115">
    <cfRule type="expression" dxfId="477" priority="11">
      <formula>F113&gt;0</formula>
    </cfRule>
    <cfRule type="expression" dxfId="476" priority="12">
      <formula>F113&lt;0</formula>
    </cfRule>
  </conditionalFormatting>
  <conditionalFormatting sqref="Q10">
    <cfRule type="expression" dxfId="475" priority="9">
      <formula>Q10&gt;0</formula>
    </cfRule>
    <cfRule type="expression" dxfId="474" priority="10">
      <formula>Q10&lt;0</formula>
    </cfRule>
  </conditionalFormatting>
  <conditionalFormatting sqref="H117:K118 F117:F119 H119:I119 K119">
    <cfRule type="expression" dxfId="473" priority="7">
      <formula>F117&gt;0</formula>
    </cfRule>
    <cfRule type="expression" dxfId="472" priority="8">
      <formula>F117&lt;0</formula>
    </cfRule>
  </conditionalFormatting>
  <conditionalFormatting sqref="F120 H120:K120 J119">
    <cfRule type="expression" dxfId="471" priority="5">
      <formula>F119&gt;0</formula>
    </cfRule>
    <cfRule type="expression" dxfId="470" priority="6">
      <formula>F119&lt;0</formula>
    </cfRule>
  </conditionalFormatting>
  <conditionalFormatting sqref="H122:K124 F122:F124">
    <cfRule type="expression" dxfId="469" priority="1">
      <formula>F122&gt;0</formula>
    </cfRule>
    <cfRule type="expression" dxfId="46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8.89</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17780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-7733.1200000000063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-8018.0900000000111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-0.31080169113294853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1403</v>
      </c>
      <c r="T12" s="1">
        <v>43223</v>
      </c>
      <c r="U12" t="s">
        <v>1021</v>
      </c>
    </row>
    <row r="13" spans="1:29" x14ac:dyDescent="0.25">
      <c r="A13" s="897" t="s">
        <v>1400</v>
      </c>
      <c r="B13" s="363">
        <v>43452</v>
      </c>
      <c r="C13" s="4">
        <v>200</v>
      </c>
      <c r="D13" s="3">
        <v>17.2</v>
      </c>
      <c r="E13" s="3">
        <v>0</v>
      </c>
      <c r="F13" s="3">
        <f t="shared" si="0"/>
        <v>3440</v>
      </c>
      <c r="G13" s="363">
        <v>43633</v>
      </c>
      <c r="H13" s="159">
        <v>1000</v>
      </c>
      <c r="I13" s="2">
        <v>8.27</v>
      </c>
      <c r="J13" s="2">
        <v>0.17</v>
      </c>
      <c r="K13" s="2">
        <f t="shared" si="1"/>
        <v>8269.83</v>
      </c>
      <c r="O13" s="11" t="s">
        <v>947</v>
      </c>
      <c r="Q13" s="2">
        <f>Q4/2.45</f>
        <v>3.6285714285714286</v>
      </c>
      <c r="U13" t="s">
        <v>1023</v>
      </c>
    </row>
    <row r="14" spans="1:29" x14ac:dyDescent="0.25">
      <c r="A14" s="897"/>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7"/>
      <c r="B15" s="363">
        <v>43572</v>
      </c>
      <c r="C15" s="4">
        <v>200</v>
      </c>
      <c r="D15" s="3">
        <v>14.17</v>
      </c>
      <c r="E15" s="3">
        <v>0</v>
      </c>
      <c r="F15" s="3">
        <f t="shared" si="0"/>
        <v>2834</v>
      </c>
      <c r="T15" s="1">
        <v>43224</v>
      </c>
      <c r="U15" t="s">
        <v>1027</v>
      </c>
    </row>
    <row r="16" spans="1:29" ht="20.25" thickBot="1" x14ac:dyDescent="0.35">
      <c r="A16" s="897"/>
      <c r="B16" s="363">
        <v>43585</v>
      </c>
      <c r="C16" s="4">
        <v>200</v>
      </c>
      <c r="D16" s="3">
        <v>15.07</v>
      </c>
      <c r="E16" s="3">
        <v>0</v>
      </c>
      <c r="F16" s="3">
        <f t="shared" si="0"/>
        <v>3014</v>
      </c>
      <c r="O16" s="482" t="s">
        <v>78</v>
      </c>
      <c r="P16" s="482"/>
    </row>
    <row r="17" spans="1:21" ht="15.75" thickTop="1" x14ac:dyDescent="0.25">
      <c r="A17" s="897"/>
      <c r="B17" s="363">
        <v>43598</v>
      </c>
      <c r="C17" s="4">
        <v>400</v>
      </c>
      <c r="D17" s="3">
        <v>12.61</v>
      </c>
      <c r="E17" s="3">
        <v>0</v>
      </c>
      <c r="F17" s="3">
        <f t="shared" si="0"/>
        <v>5044</v>
      </c>
      <c r="O17" s="79">
        <v>1.1000000000000001</v>
      </c>
      <c r="P17" s="79">
        <f>O17*$Q$4</f>
        <v>9.7790000000000017</v>
      </c>
      <c r="T17" s="1">
        <v>43235</v>
      </c>
      <c r="U17" t="s">
        <v>1051</v>
      </c>
    </row>
    <row r="18" spans="1:21" x14ac:dyDescent="0.25">
      <c r="A18" s="897"/>
      <c r="B18" s="363">
        <v>43608</v>
      </c>
      <c r="C18" s="4">
        <v>400</v>
      </c>
      <c r="D18" s="3">
        <v>11.1</v>
      </c>
      <c r="E18" s="3">
        <v>0</v>
      </c>
      <c r="F18" s="3">
        <f t="shared" si="0"/>
        <v>4440</v>
      </c>
      <c r="O18" s="79">
        <v>1.0900000000000001</v>
      </c>
      <c r="P18" s="79">
        <f t="shared" ref="P18:P37" si="2">O18*$Q$4</f>
        <v>9.690100000000001</v>
      </c>
      <c r="U18" t="s">
        <v>1052</v>
      </c>
    </row>
    <row r="19" spans="1:21" x14ac:dyDescent="0.25">
      <c r="A19" s="897"/>
      <c r="B19" s="363">
        <v>43613</v>
      </c>
      <c r="C19" s="4">
        <v>400</v>
      </c>
      <c r="D19" s="3">
        <v>9.32</v>
      </c>
      <c r="E19" s="3">
        <v>0</v>
      </c>
      <c r="F19" s="3">
        <f t="shared" si="0"/>
        <v>3728</v>
      </c>
      <c r="O19" s="79">
        <v>1.08</v>
      </c>
      <c r="P19" s="79">
        <f t="shared" si="2"/>
        <v>9.6012000000000004</v>
      </c>
    </row>
    <row r="20" spans="1:21" x14ac:dyDescent="0.25">
      <c r="A20" t="s">
        <v>942</v>
      </c>
      <c r="B20" s="363">
        <v>43628</v>
      </c>
      <c r="C20" s="7">
        <v>600</v>
      </c>
      <c r="D20" s="43">
        <v>8.2799999999999994</v>
      </c>
      <c r="E20" s="43">
        <v>0</v>
      </c>
      <c r="F20" s="43">
        <f t="shared" si="0"/>
        <v>4968</v>
      </c>
      <c r="O20" s="79">
        <v>1.07</v>
      </c>
      <c r="P20" s="79">
        <f t="shared" si="2"/>
        <v>9.5123000000000015</v>
      </c>
    </row>
    <row r="21" spans="1:21" x14ac:dyDescent="0.25">
      <c r="A21" t="s">
        <v>942</v>
      </c>
      <c r="B21" s="363">
        <v>43628</v>
      </c>
      <c r="C21" s="7">
        <v>800</v>
      </c>
      <c r="D21" s="43">
        <v>8.2799999999999994</v>
      </c>
      <c r="E21" s="43">
        <v>0</v>
      </c>
      <c r="F21" s="43">
        <f t="shared" ref="F21" si="3">C21*D21+E21</f>
        <v>6623.9999999999991</v>
      </c>
      <c r="O21" s="79">
        <v>1.06</v>
      </c>
      <c r="P21" s="79">
        <f t="shared" si="2"/>
        <v>9.4234000000000009</v>
      </c>
      <c r="T21" s="688">
        <v>43314</v>
      </c>
      <c r="U21" t="s">
        <v>1196</v>
      </c>
    </row>
    <row r="22" spans="1:21" x14ac:dyDescent="0.25">
      <c r="B22" s="399">
        <v>43628</v>
      </c>
      <c r="C22" s="7">
        <v>1400</v>
      </c>
      <c r="D22" s="43">
        <v>8.2799999999999994</v>
      </c>
      <c r="E22" s="43">
        <v>0</v>
      </c>
      <c r="F22" s="43">
        <f>C22*D22+E22</f>
        <v>11592</v>
      </c>
      <c r="O22" s="79">
        <v>1.05</v>
      </c>
      <c r="P22" s="79">
        <f t="shared" si="2"/>
        <v>9.3345000000000002</v>
      </c>
    </row>
    <row r="23" spans="1:21" x14ac:dyDescent="0.25">
      <c r="B23" s="399">
        <v>43631</v>
      </c>
      <c r="C23" s="4">
        <v>200</v>
      </c>
      <c r="D23" s="2">
        <v>8.23</v>
      </c>
      <c r="E23" s="2">
        <v>0</v>
      </c>
      <c r="F23" s="2">
        <f>C23*D23+E23</f>
        <v>1646</v>
      </c>
      <c r="O23" s="79">
        <v>1.04</v>
      </c>
      <c r="P23" s="79">
        <f t="shared" si="2"/>
        <v>9.2456000000000014</v>
      </c>
      <c r="T23" s="1">
        <v>43358</v>
      </c>
      <c r="U23" t="s">
        <v>1267</v>
      </c>
    </row>
    <row r="24" spans="1:21" x14ac:dyDescent="0.25">
      <c r="B24" s="399">
        <v>43636</v>
      </c>
      <c r="C24" s="7">
        <v>400</v>
      </c>
      <c r="D24" s="43">
        <v>8.1</v>
      </c>
      <c r="E24" s="43">
        <v>0</v>
      </c>
      <c r="F24" s="43">
        <f>C24*D24+E24</f>
        <v>3240</v>
      </c>
      <c r="O24" s="79">
        <v>1.03</v>
      </c>
      <c r="P24" s="79">
        <f t="shared" si="2"/>
        <v>9.1567000000000007</v>
      </c>
    </row>
    <row r="25" spans="1:21" x14ac:dyDescent="0.25">
      <c r="C25" s="4"/>
      <c r="D25" s="3"/>
      <c r="E25" s="3"/>
      <c r="F25" s="3"/>
      <c r="O25" s="79">
        <v>1.02</v>
      </c>
      <c r="P25" s="79">
        <f t="shared" si="2"/>
        <v>9.0678000000000001</v>
      </c>
    </row>
    <row r="26" spans="1:21" x14ac:dyDescent="0.25">
      <c r="C26" s="4"/>
      <c r="D26" s="3"/>
      <c r="E26" s="3"/>
      <c r="F26" s="3"/>
      <c r="O26" s="79">
        <v>1.01</v>
      </c>
      <c r="P26" s="79">
        <f t="shared" si="2"/>
        <v>8.9789000000000012</v>
      </c>
    </row>
    <row r="27" spans="1:21" x14ac:dyDescent="0.25">
      <c r="O27" s="79">
        <v>1</v>
      </c>
      <c r="P27" s="79">
        <f t="shared" si="2"/>
        <v>8.89</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8.8010999999999999</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8.7122000000000011</v>
      </c>
    </row>
    <row r="30" spans="1:21" x14ac:dyDescent="0.25">
      <c r="O30" s="79">
        <v>0.97</v>
      </c>
      <c r="P30" s="79">
        <f t="shared" si="2"/>
        <v>8.6233000000000004</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8.5343999999999998</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8.4455000000000009</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8.3566000000000003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8.2677000000000014</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8.1788000000000007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8.0899000000000001</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8.0010000000000012</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297" priority="151">
      <formula>F38&gt;0</formula>
    </cfRule>
    <cfRule type="expression" dxfId="296" priority="152">
      <formula>F38&lt;0</formula>
    </cfRule>
  </conditionalFormatting>
  <conditionalFormatting sqref="H38:H40">
    <cfRule type="expression" dxfId="295" priority="149">
      <formula>H38&gt;0</formula>
    </cfRule>
    <cfRule type="expression" dxfId="294" priority="150">
      <formula>H38&lt;0</formula>
    </cfRule>
  </conditionalFormatting>
  <conditionalFormatting sqref="H41">
    <cfRule type="expression" dxfId="293" priority="145">
      <formula>H41&gt;0</formula>
    </cfRule>
    <cfRule type="expression" dxfId="292" priority="146">
      <formula>H41&lt;0</formula>
    </cfRule>
  </conditionalFormatting>
  <conditionalFormatting sqref="H42:H46">
    <cfRule type="expression" dxfId="291" priority="143">
      <formula>H42&gt;0</formula>
    </cfRule>
    <cfRule type="expression" dxfId="290" priority="144">
      <formula>H42&lt;0</formula>
    </cfRule>
  </conditionalFormatting>
  <conditionalFormatting sqref="F42">
    <cfRule type="expression" dxfId="289" priority="137">
      <formula>F42&gt;0</formula>
    </cfRule>
    <cfRule type="expression" dxfId="288" priority="138">
      <formula>F42&lt;0</formula>
    </cfRule>
  </conditionalFormatting>
  <conditionalFormatting sqref="I36:I40">
    <cfRule type="expression" dxfId="287" priority="135">
      <formula>I36&gt;0</formula>
    </cfRule>
    <cfRule type="expression" dxfId="286" priority="136">
      <formula>I36&lt;0</formula>
    </cfRule>
  </conditionalFormatting>
  <conditionalFormatting sqref="I41:I44 I46 I49 K49 J32:J50 I51:K52 J53:K53">
    <cfRule type="expression" dxfId="285" priority="129">
      <formula>I32&gt;0</formula>
    </cfRule>
    <cfRule type="expression" dxfId="284" priority="130">
      <formula>I32&lt;0</formula>
    </cfRule>
  </conditionalFormatting>
  <conditionalFormatting sqref="I32:I35 K32:K35">
    <cfRule type="expression" dxfId="283" priority="127">
      <formula>I32&gt;0</formula>
    </cfRule>
    <cfRule type="expression" dxfId="282" priority="128">
      <formula>I32&lt;0</formula>
    </cfRule>
  </conditionalFormatting>
  <conditionalFormatting sqref="F43:F46">
    <cfRule type="expression" dxfId="281" priority="125">
      <formula>F43&gt;0</formula>
    </cfRule>
    <cfRule type="expression" dxfId="280" priority="126">
      <formula>F43&lt;0</formula>
    </cfRule>
  </conditionalFormatting>
  <conditionalFormatting sqref="Q8">
    <cfRule type="expression" dxfId="279" priority="121">
      <formula>Q8&gt;0</formula>
    </cfRule>
    <cfRule type="expression" dxfId="278" priority="122">
      <formula>Q8&lt;0</formula>
    </cfRule>
  </conditionalFormatting>
  <conditionalFormatting sqref="Q7">
    <cfRule type="expression" dxfId="277" priority="123">
      <formula>Q7&gt;0</formula>
    </cfRule>
    <cfRule type="expression" dxfId="276" priority="124">
      <formula>Q7&lt;0</formula>
    </cfRule>
  </conditionalFormatting>
  <conditionalFormatting sqref="F112">
    <cfRule type="expression" dxfId="275" priority="109">
      <formula>F112&gt;0</formula>
    </cfRule>
    <cfRule type="expression" dxfId="274" priority="110">
      <formula>F112&lt;0</formula>
    </cfRule>
  </conditionalFormatting>
  <conditionalFormatting sqref="H112">
    <cfRule type="expression" dxfId="273" priority="107">
      <formula>H112&gt;0</formula>
    </cfRule>
    <cfRule type="expression" dxfId="272" priority="108">
      <formula>H112&lt;0</formula>
    </cfRule>
  </conditionalFormatting>
  <conditionalFormatting sqref="I112">
    <cfRule type="expression" dxfId="271" priority="95">
      <formula>I112&gt;0</formula>
    </cfRule>
    <cfRule type="expression" dxfId="270" priority="96">
      <formula>I112&lt;0</formula>
    </cfRule>
  </conditionalFormatting>
  <conditionalFormatting sqref="F36:F37">
    <cfRule type="expression" dxfId="269" priority="91">
      <formula>F36&gt;0</formula>
    </cfRule>
    <cfRule type="expression" dxfId="268" priority="92">
      <formula>F36&lt;0</formula>
    </cfRule>
  </conditionalFormatting>
  <conditionalFormatting sqref="H36:H37">
    <cfRule type="expression" dxfId="267" priority="89">
      <formula>H36&gt;0</formula>
    </cfRule>
    <cfRule type="expression" dxfId="266" priority="90">
      <formula>H36&lt;0</formula>
    </cfRule>
  </conditionalFormatting>
  <conditionalFormatting sqref="F118:F122">
    <cfRule type="expression" dxfId="265" priority="87">
      <formula>F118&gt;0</formula>
    </cfRule>
    <cfRule type="expression" dxfId="264" priority="88">
      <formula>F118&lt;0</formula>
    </cfRule>
  </conditionalFormatting>
  <conditionalFormatting sqref="H118:H120">
    <cfRule type="expression" dxfId="263" priority="85">
      <formula>H118&gt;0</formula>
    </cfRule>
    <cfRule type="expression" dxfId="262" priority="86">
      <formula>H118&lt;0</formula>
    </cfRule>
  </conditionalFormatting>
  <conditionalFormatting sqref="H121:H122">
    <cfRule type="expression" dxfId="261" priority="83">
      <formula>H121&gt;0</formula>
    </cfRule>
    <cfRule type="expression" dxfId="260" priority="84">
      <formula>H121&lt;0</formula>
    </cfRule>
  </conditionalFormatting>
  <conditionalFormatting sqref="H123:H148">
    <cfRule type="expression" dxfId="259" priority="81">
      <formula>H123&gt;0</formula>
    </cfRule>
    <cfRule type="expression" dxfId="258" priority="82">
      <formula>H123&lt;0</formula>
    </cfRule>
  </conditionalFormatting>
  <conditionalFormatting sqref="F113:F116">
    <cfRule type="expression" dxfId="257" priority="79">
      <formula>F113&gt;0</formula>
    </cfRule>
    <cfRule type="expression" dxfId="256" priority="80">
      <formula>F113&lt;0</formula>
    </cfRule>
  </conditionalFormatting>
  <conditionalFormatting sqref="H113:H116">
    <cfRule type="expression" dxfId="255" priority="77">
      <formula>H113&gt;0</formula>
    </cfRule>
    <cfRule type="expression" dxfId="254" priority="78">
      <formula>H113&lt;0</formula>
    </cfRule>
  </conditionalFormatting>
  <conditionalFormatting sqref="F123">
    <cfRule type="expression" dxfId="253" priority="75">
      <formula>F123&gt;0</formula>
    </cfRule>
    <cfRule type="expression" dxfId="252" priority="76">
      <formula>F123&lt;0</formula>
    </cfRule>
  </conditionalFormatting>
  <conditionalFormatting sqref="I117:I119">
    <cfRule type="expression" dxfId="251" priority="73">
      <formula>I117&gt;0</formula>
    </cfRule>
    <cfRule type="expression" dxfId="250" priority="74">
      <formula>I117&lt;0</formula>
    </cfRule>
  </conditionalFormatting>
  <conditionalFormatting sqref="I120">
    <cfRule type="expression" dxfId="249" priority="71">
      <formula>I120&gt;0</formula>
    </cfRule>
    <cfRule type="expression" dxfId="248" priority="72">
      <formula>I120&lt;0</formula>
    </cfRule>
  </conditionalFormatting>
  <conditionalFormatting sqref="I121">
    <cfRule type="expression" dxfId="247" priority="69">
      <formula>I121&gt;0</formula>
    </cfRule>
    <cfRule type="expression" dxfId="246" priority="70">
      <formula>I121&lt;0</formula>
    </cfRule>
  </conditionalFormatting>
  <conditionalFormatting sqref="I122:I125 I127 I130 I132:I148">
    <cfRule type="expression" dxfId="245" priority="67">
      <formula>I122&gt;0</formula>
    </cfRule>
    <cfRule type="expression" dxfId="244" priority="68">
      <formula>I122&lt;0</formula>
    </cfRule>
  </conditionalFormatting>
  <conditionalFormatting sqref="I113:I116">
    <cfRule type="expression" dxfId="243" priority="65">
      <formula>I113&gt;0</formula>
    </cfRule>
    <cfRule type="expression" dxfId="242" priority="66">
      <formula>I113&lt;0</formula>
    </cfRule>
  </conditionalFormatting>
  <conditionalFormatting sqref="F124:F148">
    <cfRule type="expression" dxfId="241" priority="63">
      <formula>F124&gt;0</formula>
    </cfRule>
    <cfRule type="expression" dxfId="240" priority="64">
      <formula>F124&lt;0</formula>
    </cfRule>
  </conditionalFormatting>
  <conditionalFormatting sqref="F117">
    <cfRule type="expression" dxfId="239" priority="61">
      <formula>F117&gt;0</formula>
    </cfRule>
    <cfRule type="expression" dxfId="238" priority="62">
      <formula>F117&lt;0</formula>
    </cfRule>
  </conditionalFormatting>
  <conditionalFormatting sqref="H117">
    <cfRule type="expression" dxfId="237" priority="59">
      <formula>H117&gt;0</formula>
    </cfRule>
    <cfRule type="expression" dxfId="236" priority="60">
      <formula>H117&lt;0</formula>
    </cfRule>
  </conditionalFormatting>
  <conditionalFormatting sqref="F32:F35">
    <cfRule type="expression" dxfId="235" priority="57">
      <formula>F32&gt;0</formula>
    </cfRule>
    <cfRule type="expression" dxfId="234" priority="58">
      <formula>F32&lt;0</formula>
    </cfRule>
  </conditionalFormatting>
  <conditionalFormatting sqref="H32:H35">
    <cfRule type="expression" dxfId="233" priority="55">
      <formula>H32&gt;0</formula>
    </cfRule>
    <cfRule type="expression" dxfId="232" priority="56">
      <formula>H32&lt;0</formula>
    </cfRule>
  </conditionalFormatting>
  <conditionalFormatting sqref="K36:K38 K41:K48">
    <cfRule type="expression" dxfId="231" priority="53">
      <formula>K36&gt;0</formula>
    </cfRule>
    <cfRule type="expression" dxfId="230" priority="54">
      <formula>K36&lt;0</formula>
    </cfRule>
  </conditionalFormatting>
  <conditionalFormatting sqref="H48">
    <cfRule type="expression" dxfId="229" priority="51">
      <formula>H48&gt;0</formula>
    </cfRule>
    <cfRule type="expression" dxfId="228" priority="52">
      <formula>H48&lt;0</formula>
    </cfRule>
  </conditionalFormatting>
  <conditionalFormatting sqref="F48">
    <cfRule type="expression" dxfId="227" priority="49">
      <formula>F48&gt;0</formula>
    </cfRule>
    <cfRule type="expression" dxfId="226" priority="50">
      <formula>F48&lt;0</formula>
    </cfRule>
  </conditionalFormatting>
  <conditionalFormatting sqref="H47">
    <cfRule type="expression" dxfId="225" priority="45">
      <formula>H47&gt;0</formula>
    </cfRule>
    <cfRule type="expression" dxfId="224" priority="46">
      <formula>H47&lt;0</formula>
    </cfRule>
  </conditionalFormatting>
  <conditionalFormatting sqref="F47">
    <cfRule type="expression" dxfId="223" priority="43">
      <formula>F47&gt;0</formula>
    </cfRule>
    <cfRule type="expression" dxfId="222" priority="44">
      <formula>F47&lt;0</formula>
    </cfRule>
  </conditionalFormatting>
  <conditionalFormatting sqref="L49 L62">
    <cfRule type="expression" dxfId="221" priority="39">
      <formula>L49&gt;0</formula>
    </cfRule>
    <cfRule type="expression" dxfId="220" priority="40">
      <formula>L49&lt;0</formula>
    </cfRule>
  </conditionalFormatting>
  <conditionalFormatting sqref="L32:L35">
    <cfRule type="expression" dxfId="219" priority="37">
      <formula>L32&gt;0</formula>
    </cfRule>
    <cfRule type="expression" dxfId="218" priority="38">
      <formula>L32&lt;0</formula>
    </cfRule>
  </conditionalFormatting>
  <conditionalFormatting sqref="L36:L38 L41:L48">
    <cfRule type="expression" dxfId="217" priority="35">
      <formula>L36&gt;0</formula>
    </cfRule>
    <cfRule type="expression" dxfId="216" priority="36">
      <formula>L36&lt;0</formula>
    </cfRule>
  </conditionalFormatting>
  <conditionalFormatting sqref="F65:F66 H65:I66 K65:K66">
    <cfRule type="expression" dxfId="215" priority="33">
      <formula>F65&gt;0</formula>
    </cfRule>
    <cfRule type="expression" dxfId="214" priority="34">
      <formula>F65&lt;0</formula>
    </cfRule>
  </conditionalFormatting>
  <conditionalFormatting sqref="K67:K68 F67:F69 H67:I69">
    <cfRule type="expression" dxfId="213" priority="29">
      <formula>F67&gt;0</formula>
    </cfRule>
    <cfRule type="expression" dxfId="212" priority="30">
      <formula>F67&lt;0</formula>
    </cfRule>
  </conditionalFormatting>
  <conditionalFormatting sqref="H70:I70 F70 K69 K70:L70">
    <cfRule type="expression" dxfId="211" priority="23">
      <formula>F69&gt;0</formula>
    </cfRule>
    <cfRule type="expression" dxfId="210" priority="24">
      <formula>F69&lt;0</formula>
    </cfRule>
  </conditionalFormatting>
  <conditionalFormatting sqref="H75:K75 H76:L76 F75:F77 H77:J77">
    <cfRule type="expression" dxfId="209" priority="21">
      <formula>F75&gt;0</formula>
    </cfRule>
    <cfRule type="expression" dxfId="208" priority="22">
      <formula>F75&lt;0</formula>
    </cfRule>
  </conditionalFormatting>
  <conditionalFormatting sqref="H74:K74 K73 F74 J75:J77">
    <cfRule type="expression" dxfId="207" priority="19">
      <formula>F73&gt;0</formula>
    </cfRule>
    <cfRule type="expression" dxfId="206" priority="20">
      <formula>F73&lt;0</formula>
    </cfRule>
  </conditionalFormatting>
  <conditionalFormatting sqref="H72:L72 H71:I71 K71 H73:J73 F71:F73 J74:J77">
    <cfRule type="expression" dxfId="205" priority="17">
      <formula>F71&gt;0</formula>
    </cfRule>
    <cfRule type="expression" dxfId="204" priority="18">
      <formula>F71&lt;0</formula>
    </cfRule>
  </conditionalFormatting>
  <conditionalFormatting sqref="J71:J77">
    <cfRule type="expression" dxfId="203" priority="15">
      <formula>J71&gt;0</formula>
    </cfRule>
    <cfRule type="expression" dxfId="202" priority="16">
      <formula>J71&lt;0</formula>
    </cfRule>
  </conditionalFormatting>
  <conditionalFormatting sqref="H78:I78 K77 F78 K78:L78">
    <cfRule type="expression" dxfId="201" priority="13">
      <formula>F77&gt;0</formula>
    </cfRule>
    <cfRule type="expression" dxfId="200" priority="14">
      <formula>F77&lt;0</formula>
    </cfRule>
  </conditionalFormatting>
  <conditionalFormatting sqref="H79:K79 H80:L80 K81:L81 H81:J82 F79:F82">
    <cfRule type="expression" dxfId="199" priority="3">
      <formula>F79&gt;0</formula>
    </cfRule>
    <cfRule type="expression" dxfId="198" priority="4">
      <formula>F79&lt;0</formula>
    </cfRule>
  </conditionalFormatting>
  <conditionalFormatting sqref="H83:L83 K82 F83">
    <cfRule type="expression" dxfId="197" priority="1">
      <formula>F82&gt;0</formula>
    </cfRule>
    <cfRule type="expression" dxfId="1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2019-06-27T03:09:47Z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