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90" l="1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/>
  <c r="P812" i="38"/>
  <c r="Z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N811" i="38" l="1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Z807" i="38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O806" i="38" l="1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C85" i="126"/>
  <c r="F19" i="126"/>
  <c r="M85" i="126"/>
  <c r="H85" i="126"/>
  <c r="K19" i="126"/>
  <c r="K85" i="126"/>
  <c r="H19" i="126"/>
  <c r="F85" i="126"/>
  <c r="M19" i="126"/>
  <c r="C19" i="126"/>
  <c r="Q2" i="126" l="1"/>
  <c r="Q8" i="126" s="1"/>
  <c r="N798" i="38"/>
  <c r="O798" i="38" s="1"/>
  <c r="M66" i="126"/>
  <c r="Q10" i="126" s="1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F85" i="125"/>
  <c r="M85" i="125"/>
  <c r="C19" i="125"/>
  <c r="K19" i="125"/>
  <c r="K85" i="125"/>
  <c r="M19" i="125"/>
  <c r="C85" i="125"/>
  <c r="F19" i="125"/>
  <c r="H85" i="125"/>
  <c r="H19" i="125"/>
  <c r="Q5" i="126" l="1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85" i="124"/>
  <c r="H85" i="124"/>
  <c r="H19" i="124"/>
  <c r="C19" i="123"/>
  <c r="F85" i="124"/>
  <c r="F85" i="123"/>
  <c r="H19" i="123"/>
  <c r="K19" i="123"/>
  <c r="H85" i="123"/>
  <c r="C85" i="123"/>
  <c r="M19" i="123"/>
  <c r="K19" i="124"/>
  <c r="F19" i="123"/>
  <c r="F19" i="124"/>
  <c r="M19" i="124"/>
  <c r="M85" i="123"/>
  <c r="M85" i="124"/>
  <c r="K85" i="123"/>
  <c r="C19" i="124"/>
  <c r="C85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H85" i="122"/>
  <c r="K85" i="122"/>
  <c r="M19" i="122"/>
  <c r="C19" i="122"/>
  <c r="H19" i="122"/>
  <c r="F19" i="122"/>
  <c r="M85" i="122"/>
  <c r="F85" i="122"/>
  <c r="C85" i="122"/>
  <c r="K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K85" i="120"/>
  <c r="H85" i="120"/>
  <c r="H19" i="121"/>
  <c r="M85" i="121"/>
  <c r="C85" i="121"/>
  <c r="M19" i="121"/>
  <c r="F19" i="121"/>
  <c r="H85" i="121"/>
  <c r="K19" i="121"/>
  <c r="K19" i="120"/>
  <c r="M85" i="120"/>
  <c r="C85" i="120"/>
  <c r="F85" i="121"/>
  <c r="F85" i="120"/>
  <c r="H19" i="120"/>
  <c r="M19" i="120"/>
  <c r="F19" i="120"/>
  <c r="C19" i="120"/>
  <c r="C19" i="121"/>
  <c r="K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F19" i="119"/>
  <c r="C19" i="119"/>
  <c r="H19" i="119"/>
  <c r="C85" i="119"/>
  <c r="K85" i="119"/>
  <c r="M19" i="119"/>
  <c r="K19" i="119"/>
  <c r="H85" i="119"/>
  <c r="M85" i="119"/>
  <c r="F85" i="119"/>
  <c r="O785" i="38" l="1"/>
  <c r="M66" i="119"/>
  <c r="Q10" i="119" s="1"/>
  <c r="Q2" i="119"/>
  <c r="Q5" i="119" s="1"/>
  <c r="U785" i="38"/>
  <c r="Z785" i="38"/>
  <c r="Q3" i="119"/>
  <c r="Q6" i="119" s="1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K19" i="118"/>
  <c r="F19" i="118"/>
  <c r="H85" i="118"/>
  <c r="C19" i="118"/>
  <c r="F85" i="118"/>
  <c r="M19" i="118"/>
  <c r="M85" i="118"/>
  <c r="H19" i="118"/>
  <c r="K85" i="118"/>
  <c r="C85" i="118"/>
  <c r="Q7" i="119" l="1"/>
  <c r="Q9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F85" i="117"/>
  <c r="M19" i="116"/>
  <c r="F85" i="116"/>
  <c r="C19" i="116"/>
  <c r="F19" i="116"/>
  <c r="M85" i="116"/>
  <c r="H19" i="116"/>
  <c r="F19" i="117"/>
  <c r="C85" i="117"/>
  <c r="M19" i="117"/>
  <c r="K85" i="116"/>
  <c r="H85" i="117"/>
  <c r="C19" i="117"/>
  <c r="K19" i="117"/>
  <c r="H85" i="116"/>
  <c r="K19" i="116"/>
  <c r="K85" i="117"/>
  <c r="C85" i="116"/>
  <c r="H19" i="117"/>
  <c r="M85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K85" i="115"/>
  <c r="F19" i="115"/>
  <c r="K19" i="115"/>
  <c r="C85" i="115"/>
  <c r="C19" i="115"/>
  <c r="M19" i="115"/>
  <c r="M85" i="115"/>
  <c r="H85" i="115"/>
  <c r="F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C19" i="114"/>
  <c r="K85" i="114"/>
  <c r="M19" i="114"/>
  <c r="F85" i="114"/>
  <c r="C85" i="114"/>
  <c r="F19" i="114"/>
  <c r="K19" i="114"/>
  <c r="H85" i="114"/>
  <c r="M85" i="114"/>
  <c r="H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M19" i="113"/>
  <c r="F85" i="113"/>
  <c r="K85" i="113"/>
  <c r="H85" i="113"/>
  <c r="F19" i="112"/>
  <c r="C19" i="113"/>
  <c r="H19" i="113"/>
  <c r="M85" i="112"/>
  <c r="H85" i="112"/>
  <c r="C85" i="113"/>
  <c r="C85" i="112"/>
  <c r="F85" i="112"/>
  <c r="M19" i="112"/>
  <c r="M85" i="113"/>
  <c r="F19" i="113"/>
  <c r="K19" i="112"/>
  <c r="H19" i="112"/>
  <c r="C19" i="112"/>
  <c r="K85" i="112"/>
  <c r="K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1"/>
  <c r="C85" i="111"/>
  <c r="H19" i="110"/>
  <c r="H85" i="111"/>
  <c r="M85" i="110"/>
  <c r="M85" i="111"/>
  <c r="M19" i="111"/>
  <c r="C85" i="110"/>
  <c r="H85" i="110"/>
  <c r="F85" i="110"/>
  <c r="K85" i="110"/>
  <c r="M19" i="110"/>
  <c r="C19" i="111"/>
  <c r="C19" i="110"/>
  <c r="K19" i="111"/>
  <c r="F19" i="110"/>
  <c r="F19" i="111"/>
  <c r="K85" i="111"/>
  <c r="K19" i="110"/>
  <c r="F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F19" i="109"/>
  <c r="K19" i="109"/>
  <c r="F85" i="109"/>
  <c r="M85" i="109"/>
  <c r="M19" i="109"/>
  <c r="C85" i="109"/>
  <c r="C19" i="109"/>
  <c r="K85" i="109"/>
  <c r="H19" i="109"/>
  <c r="H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19" i="108"/>
  <c r="C85" i="108"/>
  <c r="F85" i="108"/>
  <c r="H19" i="108"/>
  <c r="H85" i="108"/>
  <c r="K85" i="108"/>
  <c r="K19" i="108"/>
  <c r="M85" i="108"/>
  <c r="F19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H19" i="107"/>
  <c r="F19" i="107"/>
  <c r="M19" i="107"/>
  <c r="C85" i="107"/>
  <c r="C19" i="107"/>
  <c r="H85" i="107"/>
  <c r="K19" i="107"/>
  <c r="F85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K85" i="106"/>
  <c r="F19" i="106"/>
  <c r="K19" i="106"/>
  <c r="M85" i="106"/>
  <c r="H19" i="106"/>
  <c r="C85" i="106"/>
  <c r="H85" i="106"/>
  <c r="M19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H39" i="46"/>
  <c r="C19" i="47"/>
  <c r="M19" i="47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19" i="105"/>
  <c r="H85" i="105"/>
  <c r="H19" i="105"/>
  <c r="C85" i="105"/>
  <c r="C19" i="105"/>
  <c r="K19" i="105"/>
  <c r="F85" i="105"/>
  <c r="M85" i="105"/>
  <c r="F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F85" i="104"/>
  <c r="H19" i="104"/>
  <c r="K85" i="104"/>
  <c r="C19" i="104"/>
  <c r="H85" i="104"/>
  <c r="F19" i="104"/>
  <c r="M19" i="104"/>
  <c r="K19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F19" i="103"/>
  <c r="M91" i="103"/>
  <c r="F91" i="103"/>
  <c r="C19" i="103"/>
  <c r="C91" i="103"/>
  <c r="K91" i="103"/>
  <c r="M19" i="103"/>
  <c r="K19" i="89"/>
  <c r="H19" i="103"/>
  <c r="K19" i="103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K19" i="102"/>
  <c r="C19" i="102"/>
  <c r="K85" i="102"/>
  <c r="M85" i="102"/>
  <c r="F85" i="102"/>
  <c r="H85" i="102"/>
  <c r="F19" i="102"/>
  <c r="H19" i="102"/>
  <c r="M19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F88" i="101"/>
  <c r="H85" i="99"/>
  <c r="F85" i="100"/>
  <c r="C22" i="101"/>
  <c r="M85" i="100"/>
  <c r="M19" i="99"/>
  <c r="M19" i="100"/>
  <c r="K19" i="99"/>
  <c r="C19" i="100"/>
  <c r="K19" i="100"/>
  <c r="H19" i="99"/>
  <c r="M85" i="99"/>
  <c r="H85" i="100"/>
  <c r="K85" i="100"/>
  <c r="H19" i="100"/>
  <c r="K22" i="101"/>
  <c r="C85" i="100"/>
  <c r="H22" i="101"/>
  <c r="C85" i="99"/>
  <c r="M88" i="101"/>
  <c r="H88" i="101"/>
  <c r="K88" i="101"/>
  <c r="M22" i="101"/>
  <c r="K85" i="99"/>
  <c r="F85" i="99"/>
  <c r="F19" i="100"/>
  <c r="F19" i="99"/>
  <c r="C19" i="99"/>
  <c r="C88" i="101"/>
  <c r="F22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85" i="98"/>
  <c r="M19" i="97"/>
  <c r="K19" i="98"/>
  <c r="H19" i="98"/>
  <c r="M85" i="97"/>
  <c r="C85" i="97"/>
  <c r="C85" i="98"/>
  <c r="K25" i="88"/>
  <c r="K85" i="98"/>
  <c r="M19" i="98"/>
  <c r="F85" i="97"/>
  <c r="F19" i="98"/>
  <c r="H19" i="97"/>
  <c r="C19" i="98"/>
  <c r="F19" i="97"/>
  <c r="H85" i="98"/>
  <c r="H85" i="97"/>
  <c r="C19" i="97"/>
  <c r="M85" i="98"/>
  <c r="K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H88" i="96"/>
  <c r="F88" i="96"/>
  <c r="F19" i="96"/>
  <c r="K19" i="96"/>
  <c r="M88" i="96"/>
  <c r="M19" i="96"/>
  <c r="K88" i="96"/>
  <c r="C88" i="96"/>
  <c r="H19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M85" i="95"/>
  <c r="K19" i="95"/>
  <c r="F85" i="95"/>
  <c r="H85" i="95"/>
  <c r="K85" i="95"/>
  <c r="C19" i="95"/>
  <c r="F19" i="95"/>
  <c r="H19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85" i="94"/>
  <c r="F85" i="94"/>
  <c r="H19" i="94"/>
  <c r="K19" i="94"/>
  <c r="C19" i="94"/>
  <c r="H85" i="94"/>
  <c r="M19" i="94"/>
  <c r="M85" i="94"/>
  <c r="F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26" i="93"/>
  <c r="H107" i="93"/>
  <c r="M107" i="93"/>
  <c r="F26" i="93"/>
  <c r="K107" i="93"/>
  <c r="F107" i="93"/>
  <c r="H26" i="93"/>
  <c r="C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1"/>
  <c r="H85" i="91"/>
  <c r="H19" i="91"/>
  <c r="M19" i="91"/>
  <c r="F85" i="91"/>
  <c r="F26" i="92"/>
  <c r="K109" i="92"/>
  <c r="H26" i="92"/>
  <c r="M85" i="91"/>
  <c r="K26" i="92"/>
  <c r="M109" i="92"/>
  <c r="M26" i="92"/>
  <c r="F109" i="92"/>
  <c r="C26" i="92"/>
  <c r="C19" i="91"/>
  <c r="H109" i="92"/>
  <c r="K19" i="91"/>
  <c r="C109" i="92"/>
  <c r="C85" i="91"/>
  <c r="F19" i="47"/>
  <c r="K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C85" i="90"/>
  <c r="F19" i="90"/>
  <c r="H85" i="90"/>
  <c r="H19" i="90"/>
  <c r="K85" i="90"/>
  <c r="C19" i="90"/>
  <c r="M85" i="90"/>
  <c r="F85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H60" i="51"/>
  <c r="M85" i="89"/>
  <c r="H19" i="89"/>
  <c r="F85" i="89"/>
  <c r="K85" i="89"/>
  <c r="C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F25" i="88"/>
  <c r="K107" i="88"/>
  <c r="K19" i="87"/>
  <c r="M85" i="87"/>
  <c r="M19" i="87"/>
  <c r="H107" i="88"/>
  <c r="M107" i="88"/>
  <c r="H85" i="87"/>
  <c r="C85" i="87"/>
  <c r="C19" i="87"/>
  <c r="M25" i="88"/>
  <c r="K85" i="87"/>
  <c r="F107" i="88"/>
  <c r="F19" i="87"/>
  <c r="F85" i="87"/>
  <c r="C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K85" i="86"/>
  <c r="F19" i="86"/>
  <c r="F85" i="86"/>
  <c r="C19" i="86"/>
  <c r="H19" i="86"/>
  <c r="M19" i="86"/>
  <c r="M85" i="86"/>
  <c r="H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H85" i="85"/>
  <c r="M19" i="85"/>
  <c r="K19" i="85"/>
  <c r="C19" i="85"/>
  <c r="C85" i="85"/>
  <c r="H19" i="85"/>
  <c r="F19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M25" i="84"/>
  <c r="C19" i="83"/>
  <c r="F19" i="83"/>
  <c r="F110" i="84"/>
  <c r="F25" i="84"/>
  <c r="K19" i="83"/>
  <c r="K85" i="83"/>
  <c r="M19" i="83"/>
  <c r="K110" i="84"/>
  <c r="C25" i="84"/>
  <c r="M85" i="83"/>
  <c r="M110" i="84"/>
  <c r="H85" i="83"/>
  <c r="H25" i="84"/>
  <c r="H19" i="83"/>
  <c r="C110" i="84"/>
  <c r="H110" i="84"/>
  <c r="C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F60" i="82"/>
  <c r="C19" i="82"/>
  <c r="F19" i="82"/>
  <c r="K60" i="82"/>
  <c r="H18" i="74"/>
  <c r="C60" i="82"/>
  <c r="M19" i="82"/>
  <c r="M18" i="74"/>
  <c r="M60" i="82"/>
  <c r="H19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K78" i="75"/>
  <c r="H78" i="75"/>
  <c r="K96" i="31"/>
  <c r="M96" i="31"/>
  <c r="F96" i="31"/>
  <c r="C78" i="75"/>
  <c r="M78" i="75"/>
  <c r="C96" i="31"/>
  <c r="F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K85" i="64"/>
  <c r="H19" i="64"/>
  <c r="H85" i="64"/>
  <c r="K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H110" i="81"/>
  <c r="M30" i="81"/>
  <c r="M110" i="81"/>
  <c r="F110" i="81"/>
  <c r="C110" i="81"/>
  <c r="F3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F19" i="80"/>
  <c r="F85" i="80"/>
  <c r="C19" i="80"/>
  <c r="K19" i="80"/>
  <c r="C85" i="80"/>
  <c r="H19" i="80"/>
  <c r="M85" i="80"/>
  <c r="H85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H65" i="79"/>
  <c r="F65" i="79"/>
  <c r="H19" i="79"/>
  <c r="M19" i="79"/>
  <c r="K65" i="79"/>
  <c r="C19" i="79"/>
  <c r="M65" i="79"/>
  <c r="K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M85" i="78"/>
  <c r="F19" i="78"/>
  <c r="C85" i="78"/>
  <c r="K85" i="78"/>
  <c r="H19" i="78"/>
  <c r="K19" i="78"/>
  <c r="M19" i="78"/>
  <c r="C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89" i="77"/>
  <c r="M19" i="77"/>
  <c r="H19" i="77"/>
  <c r="C89" i="77"/>
  <c r="K89" i="77"/>
  <c r="F89" i="77"/>
  <c r="C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C77" i="69"/>
  <c r="F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H19" i="76"/>
  <c r="F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M93" i="68"/>
  <c r="H93" i="68"/>
  <c r="K93" i="68"/>
  <c r="C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75" i="25"/>
  <c r="F875" i="25"/>
  <c r="M875" i="25"/>
  <c r="H875" i="25"/>
  <c r="C875" i="25"/>
  <c r="O364" i="38" l="1"/>
  <c r="Z364" i="38"/>
  <c r="N363" i="38"/>
  <c r="F874" i="25"/>
  <c r="K874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3" i="25" l="1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C19" i="73"/>
  <c r="H19" i="63"/>
  <c r="F75" i="41"/>
  <c r="H19" i="72"/>
  <c r="F19" i="53"/>
  <c r="K19" i="50"/>
  <c r="F19" i="70"/>
  <c r="H65" i="71"/>
  <c r="C51" i="54"/>
  <c r="C156" i="49"/>
  <c r="M19" i="70"/>
  <c r="H156" i="49"/>
  <c r="M19" i="41"/>
  <c r="H65" i="63"/>
  <c r="C19" i="72"/>
  <c r="H215" i="58"/>
  <c r="F19" i="55"/>
  <c r="M19" i="34"/>
  <c r="C19" i="70"/>
  <c r="K451" i="17"/>
  <c r="H86" i="53"/>
  <c r="M19" i="59"/>
  <c r="F63" i="66"/>
  <c r="M77" i="70"/>
  <c r="F19" i="54"/>
  <c r="C77" i="70"/>
  <c r="M25" i="31"/>
  <c r="K63" i="66"/>
  <c r="H19" i="59"/>
  <c r="F125" i="25"/>
  <c r="M19" i="60"/>
  <c r="M94" i="52"/>
  <c r="F23" i="57"/>
  <c r="C30" i="49"/>
  <c r="C19" i="45"/>
  <c r="C19" i="71"/>
  <c r="F86" i="53"/>
  <c r="K77" i="70"/>
  <c r="F108" i="45"/>
  <c r="K19" i="71"/>
  <c r="M19" i="52"/>
  <c r="H19" i="54"/>
  <c r="F19" i="3"/>
  <c r="H19" i="55"/>
  <c r="K19" i="69"/>
  <c r="K19" i="72"/>
  <c r="H30" i="40"/>
  <c r="K67" i="60"/>
  <c r="C125" i="25"/>
  <c r="M19" i="73"/>
  <c r="H51" i="54"/>
  <c r="M19" i="55"/>
  <c r="H19" i="70"/>
  <c r="H81" i="61"/>
  <c r="C19" i="60"/>
  <c r="H451" i="17"/>
  <c r="F19" i="75"/>
  <c r="C75" i="41"/>
  <c r="C85" i="64"/>
  <c r="C19" i="59"/>
  <c r="H25" i="31"/>
  <c r="F215" i="58"/>
  <c r="F81" i="61"/>
  <c r="K156" i="49"/>
  <c r="F19" i="60"/>
  <c r="C19" i="61"/>
  <c r="C65" i="71"/>
  <c r="F77" i="70"/>
  <c r="K19" i="63"/>
  <c r="F60" i="51"/>
  <c r="M19" i="68"/>
  <c r="C19" i="62"/>
  <c r="C215" i="58"/>
  <c r="F19" i="41"/>
  <c r="F213" i="57"/>
  <c r="C90" i="72"/>
  <c r="M19" i="66"/>
  <c r="M63" i="66"/>
  <c r="M215" i="58"/>
  <c r="M23" i="17"/>
  <c r="C23" i="57"/>
  <c r="F100" i="34"/>
  <c r="H19" i="73"/>
  <c r="C19" i="50"/>
  <c r="F72" i="59"/>
  <c r="F65" i="71"/>
  <c r="F19" i="69"/>
  <c r="H108" i="45"/>
  <c r="M19" i="71"/>
  <c r="C213" i="57"/>
  <c r="H213" i="57"/>
  <c r="F19" i="52"/>
  <c r="H75" i="41"/>
  <c r="K19" i="3"/>
  <c r="K19" i="75"/>
  <c r="F94" i="52"/>
  <c r="F19" i="63"/>
  <c r="K19" i="68"/>
  <c r="C451" i="17"/>
  <c r="C65" i="63"/>
  <c r="C119" i="7"/>
  <c r="F451" i="17"/>
  <c r="F90" i="72"/>
  <c r="F156" i="49"/>
  <c r="M100" i="34"/>
  <c r="F19" i="50"/>
  <c r="M75" i="41"/>
  <c r="K81" i="61"/>
  <c r="K119" i="7"/>
  <c r="K19" i="73"/>
  <c r="M60" i="51"/>
  <c r="M86" i="53"/>
  <c r="H77" i="70"/>
  <c r="F55" i="50"/>
  <c r="K100" i="34"/>
  <c r="F19" i="45"/>
  <c r="F43" i="58"/>
  <c r="H63" i="66"/>
  <c r="M19" i="3"/>
  <c r="M67" i="60"/>
  <c r="K25" i="31"/>
  <c r="H19" i="62"/>
  <c r="C86" i="53"/>
  <c r="C19" i="52"/>
  <c r="K51" i="54"/>
  <c r="M65" i="63"/>
  <c r="F30" i="49"/>
  <c r="K23" i="17"/>
  <c r="K19" i="59"/>
  <c r="M19" i="63"/>
  <c r="M43" i="58"/>
  <c r="C19" i="41"/>
  <c r="K90" i="72"/>
  <c r="C67" i="60"/>
  <c r="F19" i="66"/>
  <c r="K75" i="41"/>
  <c r="F67" i="60"/>
  <c r="C19" i="66"/>
  <c r="C19" i="64"/>
  <c r="H43" i="58"/>
  <c r="K18" i="74"/>
  <c r="M19" i="45"/>
  <c r="M156" i="49"/>
  <c r="H19" i="71"/>
  <c r="C19" i="69"/>
  <c r="C72" i="59"/>
  <c r="H19" i="52"/>
  <c r="K19" i="34"/>
  <c r="K19" i="54"/>
  <c r="K215" i="58"/>
  <c r="M19" i="62"/>
  <c r="C55" i="50"/>
  <c r="C100" i="34"/>
  <c r="K19" i="60"/>
  <c r="K23" i="57"/>
  <c r="C25" i="31"/>
  <c r="F19" i="61"/>
  <c r="C63" i="66"/>
  <c r="H72" i="59"/>
  <c r="C19" i="3"/>
  <c r="M19" i="61"/>
  <c r="K19" i="61"/>
  <c r="K65" i="63"/>
  <c r="H119" i="7"/>
  <c r="H19" i="34"/>
  <c r="M51" i="54"/>
  <c r="F18" i="74"/>
  <c r="F19" i="72"/>
  <c r="K55" i="50"/>
  <c r="C19" i="68"/>
  <c r="F19" i="62"/>
  <c r="M81" i="61"/>
  <c r="F28" i="43"/>
  <c r="F19" i="34"/>
  <c r="M451" i="17"/>
  <c r="H19" i="75"/>
  <c r="C19" i="55"/>
  <c r="F65" i="63"/>
  <c r="K19" i="52"/>
  <c r="K72" i="59"/>
  <c r="H94" i="52"/>
  <c r="C43" i="58"/>
  <c r="H19" i="41"/>
  <c r="F19" i="64"/>
  <c r="H100" i="34"/>
  <c r="C19" i="75"/>
  <c r="K213" i="57"/>
  <c r="C30" i="40"/>
  <c r="M30" i="40"/>
  <c r="C94" i="52"/>
  <c r="K19" i="41"/>
  <c r="M30" i="49"/>
  <c r="F85" i="64"/>
  <c r="H19" i="66"/>
  <c r="F19" i="73"/>
  <c r="C81" i="61"/>
  <c r="K108" i="45"/>
  <c r="F25" i="31"/>
  <c r="K94" i="52"/>
  <c r="M90" i="72"/>
  <c r="H19" i="61"/>
  <c r="C19" i="34"/>
  <c r="H19" i="60"/>
  <c r="C19" i="63"/>
  <c r="H19" i="69"/>
  <c r="F19" i="68"/>
  <c r="M19" i="53"/>
  <c r="M65" i="71"/>
  <c r="H23" i="17"/>
  <c r="H19" i="50"/>
  <c r="H67" i="60"/>
  <c r="F119" i="7"/>
  <c r="M19" i="50"/>
  <c r="H19" i="3"/>
  <c r="M55" i="50"/>
  <c r="M119" i="7"/>
  <c r="K19" i="70"/>
  <c r="M72" i="59"/>
  <c r="C23" i="17"/>
  <c r="F30" i="40"/>
  <c r="K60" i="51"/>
  <c r="H125" i="25"/>
  <c r="H19" i="68"/>
  <c r="K19" i="55"/>
  <c r="M213" i="57"/>
  <c r="M23" i="57"/>
  <c r="M19" i="54"/>
  <c r="M108" i="45"/>
  <c r="M19" i="75"/>
  <c r="K86" i="53"/>
  <c r="K30" i="40"/>
  <c r="H55" i="50"/>
  <c r="M19" i="72"/>
  <c r="C108" i="45"/>
  <c r="F23" i="17"/>
  <c r="C19" i="53"/>
  <c r="H19" i="53"/>
  <c r="F19" i="59"/>
  <c r="K19" i="66"/>
  <c r="H90" i="72"/>
  <c r="M19" i="69"/>
  <c r="C19" i="54"/>
  <c r="F19" i="71"/>
  <c r="K43" i="58"/>
  <c r="K19" i="53"/>
  <c r="F51" i="54"/>
  <c r="K19" i="62"/>
  <c r="V812" i="38" l="1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12" i="38" l="1"/>
  <c r="Y812" i="38" s="1"/>
  <c r="J55" i="74"/>
  <c r="J56" i="74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12" i="38" l="1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<sst xmlns="http://schemas.openxmlformats.org/spreadsheetml/2006/main" count="9343" uniqueCount="1363">
  <si>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</si>
  <si>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</si>
  <si>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</si>
  <si>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</si>
  <si>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</si>
  <si>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</si>
  <si>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</si>
  <si>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</si>
  <si>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</si>
  <si>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</si>
  <si>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</si>
  <si>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</si>
  <si>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</si>
  <si>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</si>
  <si>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</si>
  <si>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</si>
  <si>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</si>
  <si>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</si>
  <si>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</si>
  <si>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</si>
  <si>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</si>
  <si>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</si>
  <si>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</si>
  <si>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</si>
  <si>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</si>
  <si>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</si>
  <si>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</si>
  <si>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</si>
  <si>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</si>
  <si>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</si>
  <si>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</si>
  <si>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</si>
  <si>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</si>
  <si>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</si>
  <si>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</si>
  <si>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</si>
  <si>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</si>
  <si>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</si>
  <si>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</si>
  <si>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</si>
  <si>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</si>
  <si>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</si>
  <si>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</si>
  <si>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</si>
  <si>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</si>
  <si>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</si>
  <si>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</si>
  <si>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</si>
  <si>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</si>
  <si>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</si>
  <si>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</si>
  <si>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</si>
  <si>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</si>
  <si>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</si>
  <si>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</si>
  <si>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</si>
  <si>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</si>
  <si>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</si>
  <si>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</si>
  <si>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</si>
  <si>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</si>
  <si>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</si>
  <si>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</si>
  <si>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</si>
  <si>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</si>
  <si>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</si>
  <si>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</si>
  <si>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</si>
  <si>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</si>
  <si>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</si>
  <si>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</si>
  <si>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</si>
  <si>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</si>
  <si>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</si>
  <si>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</si>
  <si>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</si>
  <si>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</si>
  <si>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</si>
  <si>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</si>
  <si>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</si>
  <si>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</si>
  <si>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</si>
  <si>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</si>
  <si>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</si>
  <si>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</si>
  <si>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</si>
  <si>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</si>
  <si>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</si>
  <si>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</si>
  <si>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</si>
  <si>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</si>
  <si>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</si>
  <si>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</si>
  <si>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</si>
  <si>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</si>
  <si>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</si>
  <si>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</si>
  <si>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</si>
  <si>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</si>
  <si>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</si>
  <si>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</si>
  <si>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</si>
  <si>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</si>
  <si>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</si>
  <si>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</si>
  <si>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</si>
  <si>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</si>
  <si>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</si>
  <si>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</si>
  <si>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</si>
  <si>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</si>
  <si>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</si>
  <si>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</si>
  <si>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</si>
  <si>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</si>
  <si>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</si>
  <si>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</si>
  <si>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</si>
  <si>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</si>
  <si>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</si>
  <si>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</si>
  <si>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</si>
  <si>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</si>
  <si>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</si>
  <si>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</si>
  <si>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</si>
  <si>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</si>
  <si>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</si>
  <si>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</si>
  <si>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</si>
  <si>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</si>
  <si>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</si>
  <si>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</si>
  <si>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</si>
  <si>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</si>
  <si>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</si>
  <si>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</si>
  <si>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</si>
  <si>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</si>
  <si>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</si>
  <si>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</si>
  <si>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</si>
  <si>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</si>
  <si>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</si>
  <si>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</si>
  <si>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</si>
  <si>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</si>
  <si>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</si>
  <si>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</si>
  <si>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</si>
  <si>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</si>
  <si>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</si>
  <si>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</si>
  <si>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</si>
  <si>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</si>
  <si>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</si>
  <si>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</si>
  <si>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</si>
  <si>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</si>
  <si>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</si>
  <si>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</si>
  <si>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</si>
  <si>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</si>
  <si>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</si>
  <si>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</si>
  <si>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</si>
  <si>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</si>
  <si>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</si>
  <si>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</si>
  <si>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</si>
  <si>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</si>
  <si>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</si>
  <si>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</si>
  <si>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</si>
  <si>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</si>
  <si>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</si>
  <si>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</si>
  <si>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</si>
  <si>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</si>
  <si>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</si>
  <si>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</si>
  <si>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</si>
  <si>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</si>
  <si>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</si>
  <si>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</si>
  <si>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</si>
  <si>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</si>
  <si>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</si>
  <si>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</si>
  <si>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</si>
  <si>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</si>
  <si>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</si>
  <si>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</si>
  <si>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</si>
  <si>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</si>
  <si>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</si>
  <si>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</si>
  <si>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</si>
  <si>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</si>
  <si>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</si>
  <si>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</si>
  <si>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</si>
  <si>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</si>
  <si>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</si>
  <si>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</si>
  <si>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</si>
  <si>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</si>
  <si>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</si>
  <si>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</si>
  <si>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</si>
  <si>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</si>
  <si>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</si>
  <si>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</si>
  <si>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</si>
  <si>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</si>
  <si>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</si>
  <si>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</si>
  <si>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</si>
  <si>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</si>
  <si>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</si>
  <si>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</si>
  <si>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</si>
  <si>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</si>
  <si>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</si>
  <si>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</si>
  <si>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</si>
  <si>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</si>
  <si>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</si>
  <si>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</si>
  <si>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</si>
  <si>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</si>
  <si>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</si>
  <si>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</si>
  <si>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</si>
  <si>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</si>
  <si>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</si>
  <si>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</si>
  <si>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</si>
  <si>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</si>
  <si>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</si>
  <si>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</si>
  <si>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</si>
  <si>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</si>
  <si>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</si>
  <si>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</si>
  <si>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</si>
  <si>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</si>
  <si>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</si>
  <si>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</si>
  <si>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</si>
  <si>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</si>
  <si>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</si>
  <si>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</si>
  <si>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</si>
  <si>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</si>
  <si>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</si>
  <si>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</si>
  <si>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</si>
  <si>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</si>
  <si>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</si>
  <si>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</si>
  <si>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</si>
  <si>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</si>
  <si>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</si>
  <si>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</si>
  <si>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</si>
  <si>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</si>
  <si>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</si>
  <si>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</si>
  <si>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</si>
  <si>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</si>
  <si>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</si>
  <si>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</si>
  <si>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</si>
  <si>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</si>
  <si>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</si>
  <si>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</si>
  <si>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</si>
  <si>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</si>
  <si>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</si>
  <si>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</si>
  <si>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</si>
  <si>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</si>
  <si>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</si>
  <si>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</si>
  <si>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</si>
  <si>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</si>
  <si>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</si>
  <si>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</si>
  <si>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</si>
  <si>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</si>
  <si>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</si>
  <si>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</si>
  <si>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</si>
  <si>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</si>
  <si>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</si>
  <si>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</si>
  <si>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</si>
  <si>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</si>
  <si>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</si>
  <si>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</si>
  <si>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</si>
  <si>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</si>
  <si>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</si>
  <si>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</si>
  <si>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</si>
  <si>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</si>
  <si>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</si>
  <si>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</si>
  <si>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</si>
  <si>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</si>
  <si>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</si>
  <si>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</si>
  <si>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</si>
  <si>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</si>
  <si>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</si>
  <si>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</si>
  <si>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</si>
  <si>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</si>
  <si>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</si>
  <si>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</si>
  <si>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</si>
  <si>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</si>
  <si>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</si>
  <si>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</si>
  <si>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</si>
  <si>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</si>
  <si>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</si>
  <si>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</si>
  <si>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</si>
  <si>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</si>
  <si>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</si>
  <si>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</si>
  <si>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</si>
  <si>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</si>
  <si>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</si>
  <si>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</si>
  <si>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</si>
  <si>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</si>
  <si>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</si>
  <si>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</si>
  <si>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</si>
  <si>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</si>
  <si>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</si>
  <si>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</si>
  <si>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</si>
  <si>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</si>
  <si>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</si>
  <si>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</si>
  <si>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</si>
  <si>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</si>
  <si>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</si>
  <si>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</si>
  <si>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</si>
  <si>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</si>
  <si>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</si>
  <si>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</si>
  <si>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</si>
  <si>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</si>
  <si>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</si>
  <si>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</si>
  <si>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</si>
  <si>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</si>
  <si>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</si>
  <si>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</si>
  <si>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</si>
  <si>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</si>
  <si>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</si>
  <si>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</si>
  <si>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</si>
  <si>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</si>
  <si>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</si>
  <si>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</si>
  <si>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</si>
  <si>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</si>
  <si>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</si>
  <si>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</si>
  <si>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</si>
  <si>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</si>
  <si>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</si>
  <si>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</si>
  <si>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</si>
  <si>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</si>
  <si>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</si>
  <si>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</si>
  <si>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</si>
  <si>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</si>
  <si>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</si>
  <si>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</si>
  <si>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</si>
  <si>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</si>
  <si>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</si>
  <si>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</si>
  <si>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</si>
  <si>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</si>
  <si>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</si>
  <si>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</si>
  <si>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</si>
  <si>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</si>
  <si>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</si>
  <si>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</si>
  <si>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</si>
  <si>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</si>
  <si>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</si>
  <si>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</si>
  <si>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</si>
  <si>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</si>
  <si>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</si>
  <si>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</si>
  <si>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</si>
  <si>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</si>
  <si>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</si>
  <si>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</si>
  <si>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</si>
  <si>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</si>
  <si>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</si>
  <si>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</si>
  <si>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</si>
  <si>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</si>
  <si>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</si>
  <si>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</si>
  <si>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</si>
  <si>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</si>
  <si>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</si>
  <si>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</si>
  <si>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</si>
  <si>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</si>
  <si>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</si>
  <si>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</si>
  <si>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</si>
  <si>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</si>
  <si>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</si>
  <si>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</si>
  <si>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</si>
  <si>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</si>
  <si>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</si>
  <si>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</si>
  <si>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</si>
  <si>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</si>
  <si>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</si>
  <si>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</si>
  <si>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</si>
  <si>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</si>
  <si>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</si>
  <si>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</si>
  <si>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</si>
  <si>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</si>
  <si>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</si>
  <si>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</si>
  <si>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</si>
  <si>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</si>
  <si>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</si>
  <si>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</si>
  <si>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</si>
  <si>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</si>
  <si>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</si>
  <si>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</si>
  <si>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</si>
  <si>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</si>
  <si>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</si>
  <si>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</si>
  <si>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</si>
  <si>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</si>
  <si>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</si>
  <si>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</si>
  <si>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</si>
  <si>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</si>
  <si>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</si>
  <si>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</si>
  <si>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</si>
  <si>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</si>
  <si>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</si>
  <si>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</si>
  <si>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</si>
  <si>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</si>
  <si>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</si>
  <si>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</si>
  <si>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</si>
  <si>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</si>
  <si>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</si>
  <si>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</si>
  <si>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</si>
  <si>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</si>
  <si>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</si>
  <si>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</si>
  <si>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</si>
  <si>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</si>
  <si>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</si>
  <si>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</si>
  <si>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</si>
  <si>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</si>
  <si>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</si>
  <si>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</si>
  <si>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</si>
  <si>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</si>
  <si>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</si>
  <si>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</si>
  <si>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</si>
  <si>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</si>
  <si>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</si>
  <si>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</si>
  <si>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</si>
  <si>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</si>
  <si>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</si>
  <si>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</si>
  <si>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</si>
  <si>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</si>
  <si>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</si>
  <si>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</si>
  <si>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</si>
  <si>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</si>
  <si>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</si>
  <si>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</si>
  <si>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</si>
  <si>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</si>
  <si>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</si>
  <si>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</si>
  <si>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</si>
  <si>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</si>
  <si>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</si>
  <si>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</si>
  <si>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</si>
  <si>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</si>
  <si>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</si>
  <si>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</si>
  <si>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</si>
  <si>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</si>
  <si>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</si>
  <si>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</si>
  <si>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</si>
  <si>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</si>
  <si>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</si>
  <si>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</si>
  <si>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</si>
  <si>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</si>
  <si>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</si>
  <si>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</si>
  <si>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</si>
  <si>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</si>
  <si>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</si>
  <si>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</si>
  <si>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</si>
  <si>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</si>
  <si>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</si>
  <si>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</si>
  <si>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</si>
  <si>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</si>
  <si>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</si>
  <si>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</si>
  <si>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</si>
  <si>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</si>
  <si>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</si>
  <si>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</si>
  <si>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</si>
  <si>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</si>
  <si>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</si>
  <si>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</si>
  <si>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</si>
  <si>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</si>
  <si>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</si>
  <si>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</si>
  <si>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</si>
  <si>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</si>
  <si>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</si>
  <si>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</si>
  <si>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</si>
  <si>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</si>
  <si>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</si>
  <si>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</si>
  <si>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</si>
  <si>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</si>
  <si>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</si>
  <si>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</si>
  <si>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</si>
  <si>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</si>
  <si>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</si>
  <si>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</si>
  <si>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</si>
  <si>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</si>
  <si>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</si>
  <si>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</si>
  <si>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</si>
  <si>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</si>
  <si>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</si>
  <si>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</si>
  <si>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</si>
  <si>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</si>
  <si>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</si>
  <si>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</si>
  <si>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</si>
  <si>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</si>
  <si>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</si>
  <si>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</si>
  <si>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</si>
  <si>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</si>
  <si>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</si>
  <si>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</si>
  <si>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</si>
  <si>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</si>
  <si>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</si>
  <si>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</si>
  <si>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</si>
  <si>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</si>
  <si>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</si>
  <si>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</si>
  <si>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</si>
  <si>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</si>
  <si>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</si>
  <si>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</si>
  <si>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</si>
  <si>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</si>
  <si>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</si>
  <si>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</si>
  <si>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</si>
  <si>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</si>
  <si>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</si>
  <si>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</si>
  <si>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</si>
  <si>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</si>
  <si>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</si>
  <si>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</si>
  <si>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</si>
  <si>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</si>
  <si>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</si>
  <si>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</si>
  <si>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</si>
  <si>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</si>
  <si>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</si>
  <si>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</si>
  <si>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</si>
  <si>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</si>
  <si>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</si>
  <si>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</si>
  <si>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</si>
  <si>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</si>
  <si>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</si>
  <si>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</si>
  <si>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</si>
  <si>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</si>
  <si>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</si>
  <si>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</si>
  <si>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</si>
  <si>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</si>
  <si>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</si>
  <si>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</si>
  <si>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</si>
  <si>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</si>
  <si>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</si>
  <si>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</si>
  <si>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</si>
  <si>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</si>
  <si>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</si>
  <si>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</si>
  <si>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</si>
  <si>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</si>
  <si>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</si>
  <si>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</si>
  <si>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</si>
  <si>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</si>
  <si>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</si>
  <si>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</si>
  <si>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</si>
  <si>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</si>
  <si>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</si>
  <si>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</si>
  <si>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</si>
  <si>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</si>
  <si>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</si>
  <si>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</si>
  <si>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</si>
  <si>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</si>
  <si>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</si>
  <si>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</si>
  <si>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</si>
  <si>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</si>
  <si>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</si>
  <si>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</si>
  <si>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</si>
  <si>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</si>
  <si>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</si>
  <si>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</si>
  <si>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</si>
  <si>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</si>
  <si>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</si>
  <si>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</si>
  <si>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</si>
  <si>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</si>
  <si>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</si>
  <si>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</si>
  <si>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</si>
  <si>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</si>
  <si>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</si>
  <si>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</si>
  <si>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</si>
  <si>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</si>
  <si>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</si>
  <si>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</si>
  <si>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</si>
  <si>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</si>
  <si>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</si>
  <si>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</si>
  <si>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</si>
  <si>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</si>
  <si>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</si>
  <si>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</si>
  <si>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</si>
  <si>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</si>
  <si>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</si>
  <si>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</si>
  <si>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</si>
  <si>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</si>
  <si>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</si>
  <si>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</si>
  <si>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</si>
  <si>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</si>
  <si>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</si>
  <si>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</si>
  <si>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</si>
  <si>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</si>
  <si>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</si>
  <si>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</si>
  <si>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</si>
  <si>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</si>
  <si>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</si>
  <si>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</si>
  <si>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</si>
  <si>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</si>
  <si>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</si>
  <si>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</si>
  <si>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</si>
  <si>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</si>
  <si>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</si>
  <si>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</si>
  <si>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</si>
  <si>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</si>
  <si>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</si>
  <si>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</si>
  <si>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</si>
  <si>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</si>
  <si>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</si>
  <si>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</si>
  <si>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</si>
  <si>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</si>
  <si>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</si>
  <si>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</si>
  <si>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</si>
  <si>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</si>
  <si>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</si>
  <si>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</si>
  <si>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</si>
  <si>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</si>
  <si>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</si>
  <si>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</si>
  <si>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</si>
  <si>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</si>
  <si>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</si>
  <si>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</si>
  <si>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</si>
  <si>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</si>
  <si>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</si>
  <si>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</si>
  <si>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</si>
  <si>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</si>
  <si>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</si>
  <si>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</si>
  <si>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</si>
  <si>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</si>
  <si>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</si>
  <si>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</si>
  <si>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</si>
  <si>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</si>
  <si>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</si>
  <si>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</si>
  <si>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</si>
  <si>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</si>
  <si>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</si>
  <si>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</si>
  <si>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</si>
  <si>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</si>
  <si>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</si>
  <si>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</si>
  <si>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</si>
  <si>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</si>
  <si>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</si>
  <si>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</si>
  <si>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</si>
  <si>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</si>
  <si>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</si>
  <si>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</si>
  <si>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</si>
  <si>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</si>
  <si>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</si>
  <si>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</si>
  <si>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</si>
  <si>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</si>
  <si>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</si>
  <si>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</si>
  <si>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</si>
  <si>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</si>
  <si>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</si>
  <si>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</si>
  <si>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</si>
  <si>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</si>
  <si>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</si>
  <si>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</si>
  <si>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</si>
  <si>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</si>
  <si>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</si>
  <si>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</si>
  <si>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</si>
  <si>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</si>
  <si>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</si>
  <si>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</si>
  <si>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</si>
  <si>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</si>
  <si>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</si>
  <si>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</si>
  <si>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</si>
  <si>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</si>
  <si>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</si>
  <si>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</si>
  <si>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</si>
  <si>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</si>
  <si>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</si>
  <si>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</si>
  <si>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</si>
  <si>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</si>
  <si>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</si>
  <si>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</si>
  <si>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</si>
  <si>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</si>
  <si>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</si>
  <si>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</si>
  <si>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</si>
  <si>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</si>
  <si>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</si>
  <si>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</si>
  <si>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</si>
  <si>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</si>
  <si>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</si>
  <si>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</si>
  <si>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</si>
  <si>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</si>
  <si>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</si>
  <si>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</si>
  <si>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</si>
  <si>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</si>
  <si>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</si>
  <si>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</si>
  <si>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</si>
  <si>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</si>
  <si>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</si>
  <si>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</si>
  <si>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</si>
  <si>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</si>
  <si>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</si>
  <si>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</si>
  <si>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</si>
  <si>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</si>
  <si>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</si>
  <si>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</si>
  <si>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</si>
  <si>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</si>
  <si>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</si>
  <si>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</si>
  <si>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</si>
  <si>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</si>
  <si>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</si>
  <si>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</si>
  <si>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</si>
  <si>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</si>
  <si>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</si>
  <si>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</si>
  <si>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</si>
  <si>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</si>
  <si>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</si>
  <si>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</si>
  <si>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</si>
  <si>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</si>
  <si>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</si>
  <si>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</si>
  <si>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</si>
  <si>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</si>
  <si>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</si>
  <si>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</si>
  <si>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</si>
  <si>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</si>
  <si>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</si>
  <si>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</si>
  <si>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</si>
  <si>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</si>
  <si>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</si>
  <si>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</si>
  <si>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</si>
  <si>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</si>
  <si>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</si>
  <si>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</si>
  <si>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</si>
  <si>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</si>
  <si>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</si>
  <si>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</si>
  <si>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</si>
  <si>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</si>
  <si>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</si>
  <si>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</si>
  <si>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</si>
  <si>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</si>
  <si>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</si>
  <si>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</si>
  <si>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</si>
  <si>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</si>
  <si>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</si>
  <si>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</si>
  <si>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</si>
  <si>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</si>
  <si>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</si>
  <si>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</si>
  <si>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</si>
  <si>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</si>
  <si>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</si>
  <si>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</si>
  <si>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</si>
  <si>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</si>
  <si>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</si>
  <si>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</si>
  <si>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</si>
  <si>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</si>
  <si>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</si>
  <si>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</si>
  <si>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</si>
  <si>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</si>
  <si>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</si>
  <si>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</si>
  <si>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</si>
  <si>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</si>
  <si>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</si>
  <si>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</si>
  <si>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</si>
  <si>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</si>
  <si>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</si>
  <si>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</si>
  <si>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</si>
  <si>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</si>
  <si>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</si>
  <si>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</si>
  <si>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</si>
  <si>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</si>
  <si>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</si>
  <si>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</si>
  <si>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</si>
  <si>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</si>
  <si>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</si>
  <si>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</si>
  <si>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</si>
  <si>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</si>
  <si>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</si>
  <si>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</si>
  <si>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</si>
  <si>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</si>
  <si>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</si>
  <si>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</si>
  <si>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</si>
  <si>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</si>
  <si>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</si>
  <si>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</si>
  <si>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</si>
  <si>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</si>
  <si>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</si>
  <si>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</si>
  <si>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</si>
  <si>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</si>
  <si>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</si>
  <si>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</si>
  <si>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</si>
  <si>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</si>
  <si>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</si>
  <si>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</si>
  <si>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</si>
  <si>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</si>
  <si>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</si>
  <si>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</si>
  <si>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</si>
  <si>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</si>
  <si>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</si>
  <si>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</si>
  <si>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</si>
  <si>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</si>
  <si>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</si>
  <si>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</si>
  <si>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</si>
  <si>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</si>
  <si>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</si>
  <si>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</si>
  <si>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</si>
  <si>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</si>
  <si>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</si>
  <si>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</si>
  <si>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</si>
  <si>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</si>
  <si>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</si>
  <si>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</si>
  <si>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</si>
  <si>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</si>
  <si>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</si>
  <si>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</si>
  <si>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</si>
  <si>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</si>
  <si>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</si>
  <si>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</si>
  <si>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</si>
  <si>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</si>
  <si>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</si>
  <si>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</si>
  <si>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</si>
  <si>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</si>
  <si>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</si>
  <si>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</si>
  <si>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</si>
  <si>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</si>
  <si>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</si>
  <si>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</si>
  <si>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</si>
  <si>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</si>
  <si>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</si>
  <si>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</si>
  <si>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</si>
  <si>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</si>
  <si>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</si>
  <si>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</si>
  <si>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</si>
  <si>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</si>
  <si>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</si>
  <si>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</si>
  <si>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</si>
  <si>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</si>
  <si>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</si>
  <si>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</si>
  <si>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</si>
  <si>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</si>
  <si>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</si>
  <si>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</si>
  <si>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</si>
  <si>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</si>
  <si>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</si>
  <si>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</si>
  <si>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</si>
  <si>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</si>
  <si>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</si>
  <si>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</si>
  <si>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</si>
  <si>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</si>
  <si>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</si>
  <si>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</si>
  <si>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</si>
  <si>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</si>
  <si>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</si>
  <si>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</si>
  <si>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</si>
  <si>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</si>
  <si>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</si>
  <si>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</si>
  <si>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</si>
  <si>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</si>
  <si>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</si>
  <si>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</si>
  <si>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</si>
  <si>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</si>
  <si>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</si>
  <si>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</si>
  <si>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</si>
  <si>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</si>
  <si>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</si>
  <si>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</si>
  <si>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</si>
  <si>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</si>
  <si>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</si>
  <si>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</si>
  <si>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</si>
  <si>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</si>
  <si>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</si>
  <si>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</si>
  <si>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</si>
  <si>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</si>
  <si>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</si>
  <si>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</si>
  <si>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</si>
  <si>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</si>
  <si>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</si>
  <si>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</si>
  <si>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</si>
  <si>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</si>
  <si>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</si>
  <si>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</si>
  <si>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</si>
  <si>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</si>
  <si>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</si>
  <si>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</si>
  <si>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</si>
  <si>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</si>
  <si>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</si>
  <si>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</si>
  <si>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</si>
  <si>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</si>
  <si>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</si>
  <si>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</si>
  <si>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</si>
  <si>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</si>
  <si>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</si>
  <si>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</si>
  <si>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</si>
  <si>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</si>
  <si>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</si>
  <si>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</si>
  <si>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</si>
  <si>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</si>
  <si>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</si>
  <si>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</si>
  <si>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</si>
  <si>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</si>
  <si>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</si>
  <si>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</si>
  <si>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</si>
  <si>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</si>
  <si>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</si>
  <si>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</si>
  <si>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</si>
  <si>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</si>
  <si>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</si>
  <si>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</si>
  <si>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</si>
  <si>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</si>
  <si>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</si>
  <si>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</si>
  <si>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</si>
  <si>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</si>
  <si>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</si>
  <si>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</si>
  <si>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</si>
  <si>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</si>
  <si>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</si>
  <si>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</si>
  <si>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</si>
  <si>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</si>
  <si>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</si>
  <si>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</si>
  <si>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</si>
  <si>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</si>
  <si>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</si>
  <si>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</si>
  <si>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</si>
  <si>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</si>
  <si>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</si>
  <si>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</si>
  <si>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</si>
  <si>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</si>
  <si>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</si>
  <si>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</si>
  <si>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</si>
  <si>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</si>
  <si>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</si>
  <si>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</si>
  <si>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</si>
  <si>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</si>
  <si>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</si>
  <si>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</si>
  <si>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</si>
  <si>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</si>
  <si>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</si>
  <si>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</si>
  <si>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</si>
  <si>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</si>
  <si>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</si>
  <si>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</si>
  <si>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</si>
  <si>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</si>
  <si>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</si>
  <si>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</si>
  <si>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</si>
  <si>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</si>
  <si>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</si>
  <si>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</si>
  <si>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</si>
  <si>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</si>
  <si>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</si>
  <si>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</si>
  <si>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</si>
  <si>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</si>
  <si>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</si>
  <si>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</si>
  <si>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</si>
  <si>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</si>
  <si>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</si>
  <si>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</si>
  <si>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</si>
  <si>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</si>
  <si>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</si>
  <si>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</si>
  <si>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</si>
  <si>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</si>
  <si>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</si>
  <si>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</si>
  <si>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</si>
  <si>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</si>
  <si>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</si>
  <si>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</si>
  <si>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</si>
  <si>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</si>
  <si>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</si>
  <si>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</si>
  <si>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</si>
  <si>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</si>
  <si>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</si>
  <si>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</si>
  <si>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</si>
  <si>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</si>
  <si>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</si>
  <si>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</si>
  <si>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</si>
  <si>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</si>
  <si>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</si>
  <si>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</si>
  <si>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</si>
  <si>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</si>
  <si>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</si>
  <si>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</si>
  <si>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</si>
  <si>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</si>
  <si>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</si>
  <si>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</si>
  <si>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</si>
  <si>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</si>
  <si>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</si>
  <si>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</si>
  <si>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</si>
  <si>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</si>
  <si>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</si>
  <si>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</si>
  <si>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</si>
  <si>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</si>
  <si>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</si>
  <si>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</si>
  <si>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</si>
  <si>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</si>
  <si>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</si>
  <si>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</si>
  <si>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</si>
  <si>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</si>
  <si>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</si>
  <si>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</si>
  <si>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</si>
  <si>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</si>
  <si>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</si>
  <si>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</si>
  <si>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</si>
  <si>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</si>
  <si>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</si>
  <si>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</si>
  <si>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</si>
  <si>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</si>
  <si>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</si>
  <si>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</si>
  <si>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</si>
  <si>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</si>
  <si>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</si>
  <si>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</si>
  <si>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</si>
  <si>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</si>
  <si>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</si>
  <si>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</si>
  <si>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</si>
  <si>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</si>
  <si>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</si>
  <si>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</si>
  <si>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</si>
  <si>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</si>
  <si>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</si>
  <si>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</si>
  <si>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</si>
  <si>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</si>
  <si>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</si>
  <si>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</si>
  <si>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</si>
  <si>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</si>
  <si>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</si>
  <si>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</si>
  <si>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</si>
  <si>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</si>
  <si>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</si>
  <si>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</si>
  <si>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</si>
  <si>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</si>
  <si>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</si>
  <si>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</si>
  <si>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</si>
  <si>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</si>
  <si>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</si>
  <si>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</si>
  <si>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</si>
  <si>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</si>
  <si>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</si>
  <si>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</si>
  <si>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</si>
  <si>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</si>
  <si>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</si>
  <si>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</si>
  <si>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</si>
  <si>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</si>
  <si>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</si>
  <si>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</si>
  <si>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</si>
  <si>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</si>
  <si>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</si>
  <si>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</si>
  <si>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</si>
  <si>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</si>
  <si>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</si>
  <si>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</si>
  <si>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</si>
  <si>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</si>
  <si>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</si>
  <si>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</si>
  <si>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</si>
  <si>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</si>
  <si>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</si>
  <si>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</si>
  <si>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</si>
  <si>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</si>
  <si>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</si>
  <si>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</si>
  <si>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</si>
  <si>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</si>
  <si>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</si>
  <si>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</si>
  <si>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</si>
  <si>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</si>
  <si>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</si>
  <si>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</si>
  <si>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</si>
  <si>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</si>
  <si>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</si>
  <si>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</si>
  <si>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</si>
  <si>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</si>
  <si>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</si>
  <si>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</si>
  <si>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</si>
  <si>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</si>
  <si>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</si>
  <si>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</si>
  <si>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</si>
  <si>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1/24/2019 est</t>
  </si>
  <si>
    <t>02/05/2019 AH</t>
  </si>
  <si>
    <t>1/9/2019 PM</t>
  </si>
  <si>
    <t>1/15/2019 PM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</si>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</sst>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8"/>
      <tableStyleElement type="headerRow" dxfId="389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84632"/>
        <c:axId val="368083456"/>
      </c:scatterChart>
      <c:valAx>
        <c:axId val="36808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83456"/>
        <c:crosses val="autoZero"/>
        <c:crossBetween val="midCat"/>
      </c:valAx>
      <c:valAx>
        <c:axId val="3680834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84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85024"/>
        <c:axId val="368077968"/>
      </c:scatterChart>
      <c:valAx>
        <c:axId val="36808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77968"/>
        <c:crosses val="autoZero"/>
        <c:crossBetween val="midCat"/>
      </c:valAx>
      <c:valAx>
        <c:axId val="36807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850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66600"/>
        <c:axId val="454270520"/>
      </c:scatterChart>
      <c:valAx>
        <c:axId val="454266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70520"/>
        <c:crosses val="autoZero"/>
        <c:crossBetween val="midCat"/>
      </c:valAx>
      <c:valAx>
        <c:axId val="4542705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6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72480"/>
        <c:axId val="454266992"/>
      </c:scatterChart>
      <c:valAx>
        <c:axId val="45427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66992"/>
        <c:crosses val="autoZero"/>
        <c:crossBetween val="midCat"/>
      </c:valAx>
      <c:valAx>
        <c:axId val="4542669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7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68952"/>
        <c:axId val="454266208"/>
      </c:scatterChart>
      <c:valAx>
        <c:axId val="454268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66208"/>
        <c:crosses val="autoZero"/>
        <c:crossBetween val="midCat"/>
      </c:valAx>
      <c:valAx>
        <c:axId val="45426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68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67384"/>
        <c:axId val="454267776"/>
      </c:scatterChart>
      <c:valAx>
        <c:axId val="45426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67776"/>
        <c:crosses val="autoZero"/>
        <c:crossBetween val="midCat"/>
      </c:valAx>
      <c:valAx>
        <c:axId val="45426777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6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68560"/>
        <c:axId val="454269736"/>
      </c:scatterChart>
      <c:valAx>
        <c:axId val="45426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69736"/>
        <c:crosses val="autoZero"/>
        <c:crossBetween val="midCat"/>
      </c:valAx>
      <c:valAx>
        <c:axId val="454269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685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72088"/>
        <c:axId val="454271304"/>
      </c:scatterChart>
      <c:valAx>
        <c:axId val="45427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71304"/>
        <c:crosses val="autoZero"/>
        <c:crossBetween val="midCat"/>
      </c:valAx>
      <c:valAx>
        <c:axId val="45427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72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09784"/>
        <c:axId val="465802336"/>
      </c:lineChart>
      <c:dateAx>
        <c:axId val="46580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02336"/>
        <c:crosses val="autoZero"/>
        <c:auto val="1"/>
        <c:lblOffset val="100"/>
        <c:baseTimeUnit val="days"/>
      </c:dateAx>
      <c:valAx>
        <c:axId val="46580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0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03120"/>
        <c:axId val="465803512"/>
      </c:lineChart>
      <c:dateAx>
        <c:axId val="465803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03512"/>
        <c:crosses val="autoZero"/>
        <c:auto val="1"/>
        <c:lblOffset val="100"/>
        <c:baseTimeUnit val="days"/>
      </c:dateAx>
      <c:valAx>
        <c:axId val="4658035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0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034040"/>
        <c:axId val="467036392"/>
      </c:lineChart>
      <c:dateAx>
        <c:axId val="467034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6392"/>
        <c:crosses val="autoZero"/>
        <c:auto val="1"/>
        <c:lblOffset val="100"/>
        <c:baseTimeUnit val="days"/>
      </c:dateAx>
      <c:valAx>
        <c:axId val="467036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032472"/>
        <c:axId val="467033256"/>
      </c:lineChart>
      <c:dateAx>
        <c:axId val="467032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3256"/>
        <c:crosses val="autoZero"/>
        <c:auto val="1"/>
        <c:lblOffset val="100"/>
        <c:baseTimeUnit val="days"/>
      </c:dateAx>
      <c:valAx>
        <c:axId val="46703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2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033648"/>
        <c:axId val="467031688"/>
      </c:lineChart>
      <c:dateAx>
        <c:axId val="467033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1688"/>
        <c:crosses val="autoZero"/>
        <c:auto val="1"/>
        <c:lblOffset val="100"/>
        <c:baseTimeUnit val="days"/>
      </c:dateAx>
      <c:valAx>
        <c:axId val="46703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032080"/>
        <c:axId val="467034432"/>
      </c:lineChart>
      <c:dateAx>
        <c:axId val="467032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4432"/>
        <c:crosses val="autoZero"/>
        <c:auto val="1"/>
        <c:lblOffset val="100"/>
        <c:baseTimeUnit val="days"/>
      </c:dateAx>
      <c:valAx>
        <c:axId val="46703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037568"/>
        <c:axId val="467030904"/>
      </c:lineChart>
      <c:dateAx>
        <c:axId val="467037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0904"/>
        <c:crosses val="autoZero"/>
        <c:auto val="1"/>
        <c:lblOffset val="100"/>
        <c:baseTimeUnit val="days"/>
      </c:dateAx>
      <c:valAx>
        <c:axId val="467030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733304"/>
        <c:axId val="470739184"/>
      </c:lineChart>
      <c:dateAx>
        <c:axId val="470733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9184"/>
        <c:crosses val="autoZero"/>
        <c:auto val="1"/>
        <c:lblOffset val="100"/>
        <c:baseTimeUnit val="days"/>
      </c:dateAx>
      <c:valAx>
        <c:axId val="47073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3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37616"/>
        <c:axId val="470735264"/>
      </c:lineChart>
      <c:dateAx>
        <c:axId val="470737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5264"/>
        <c:crosses val="autoZero"/>
        <c:auto val="1"/>
        <c:lblOffset val="100"/>
        <c:baseTimeUnit val="days"/>
      </c:dateAx>
      <c:valAx>
        <c:axId val="47073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33696"/>
        <c:axId val="470734480"/>
      </c:lineChart>
      <c:dateAx>
        <c:axId val="470733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4480"/>
        <c:crosses val="autoZero"/>
        <c:auto val="1"/>
        <c:lblOffset val="100"/>
        <c:baseTimeUnit val="days"/>
      </c:dateAx>
      <c:valAx>
        <c:axId val="4707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35656"/>
        <c:axId val="470736832"/>
      </c:lineChart>
      <c:dateAx>
        <c:axId val="470735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6832"/>
        <c:crosses val="autoZero"/>
        <c:auto val="1"/>
        <c:lblOffset val="100"/>
        <c:baseTimeUnit val="days"/>
      </c:dateAx>
      <c:valAx>
        <c:axId val="47073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5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38008"/>
        <c:axId val="470738400"/>
      </c:lineChart>
      <c:dateAx>
        <c:axId val="470738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8400"/>
        <c:crosses val="autoZero"/>
        <c:auto val="1"/>
        <c:lblOffset val="100"/>
        <c:baseTimeUnit val="days"/>
      </c:dateAx>
      <c:valAx>
        <c:axId val="47073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8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39576"/>
        <c:axId val="470739968"/>
      </c:lineChart>
      <c:dateAx>
        <c:axId val="470739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9968"/>
        <c:crosses val="autoZero"/>
        <c:auto val="1"/>
        <c:lblOffset val="100"/>
        <c:baseTimeUnit val="days"/>
      </c:dateAx>
      <c:valAx>
        <c:axId val="470739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3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88712"/>
        <c:axId val="483293808"/>
      </c:lineChart>
      <c:dateAx>
        <c:axId val="483288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3808"/>
        <c:crosses val="autoZero"/>
        <c:auto val="1"/>
        <c:lblOffset val="100"/>
        <c:baseTimeUnit val="days"/>
      </c:dateAx>
      <c:valAx>
        <c:axId val="48329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87536"/>
        <c:axId val="483289496"/>
      </c:lineChart>
      <c:dateAx>
        <c:axId val="483287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9496"/>
        <c:crosses val="autoZero"/>
        <c:auto val="1"/>
        <c:lblOffset val="100"/>
        <c:baseTimeUnit val="days"/>
      </c:dateAx>
      <c:valAx>
        <c:axId val="48328949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75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90280"/>
        <c:axId val="483289104"/>
      </c:lineChart>
      <c:dateAx>
        <c:axId val="483290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9104"/>
        <c:crosses val="autoZero"/>
        <c:auto val="1"/>
        <c:lblOffset val="100"/>
        <c:baseTimeUnit val="days"/>
      </c:dateAx>
      <c:valAx>
        <c:axId val="48328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02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92632"/>
        <c:axId val="483289888"/>
      </c:lineChart>
      <c:dateAx>
        <c:axId val="483292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9888"/>
        <c:crosses val="autoZero"/>
        <c:auto val="1"/>
        <c:lblOffset val="100"/>
        <c:baseTimeUnit val="days"/>
      </c:dateAx>
      <c:valAx>
        <c:axId val="4832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2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92240"/>
        <c:axId val="483293024"/>
      </c:lineChart>
      <c:dateAx>
        <c:axId val="483292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3024"/>
        <c:crosses val="autoZero"/>
        <c:auto val="1"/>
        <c:lblOffset val="100"/>
        <c:baseTimeUnit val="days"/>
      </c:dateAx>
      <c:valAx>
        <c:axId val="48329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07824"/>
        <c:axId val="472596768"/>
      </c:lineChart>
      <c:dateAx>
        <c:axId val="465807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6768"/>
        <c:crosses val="autoZero"/>
        <c:auto val="1"/>
        <c:lblOffset val="100"/>
        <c:baseTimeUnit val="days"/>
      </c:dateAx>
      <c:valAx>
        <c:axId val="47259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0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94416"/>
        <c:axId val="472594808"/>
      </c:lineChart>
      <c:dateAx>
        <c:axId val="472594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4808"/>
        <c:crosses val="autoZero"/>
        <c:auto val="1"/>
        <c:lblOffset val="100"/>
        <c:baseTimeUnit val="days"/>
      </c:dateAx>
      <c:valAx>
        <c:axId val="47259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94024"/>
        <c:axId val="472596376"/>
      </c:lineChart>
      <c:dateAx>
        <c:axId val="472594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6376"/>
        <c:crosses val="autoZero"/>
        <c:auto val="1"/>
        <c:lblOffset val="100"/>
        <c:baseTimeUnit val="days"/>
      </c:dateAx>
      <c:valAx>
        <c:axId val="47259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4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92848"/>
        <c:axId val="472589320"/>
      </c:lineChart>
      <c:dateAx>
        <c:axId val="472592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89320"/>
        <c:crosses val="autoZero"/>
        <c:auto val="1"/>
        <c:lblOffset val="100"/>
        <c:baseTimeUnit val="days"/>
      </c:dateAx>
      <c:valAx>
        <c:axId val="47258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95200"/>
        <c:axId val="472590104"/>
      </c:lineChart>
      <c:dateAx>
        <c:axId val="472595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0104"/>
        <c:crosses val="autoZero"/>
        <c:auto val="1"/>
        <c:lblOffset val="100"/>
        <c:baseTimeUnit val="days"/>
      </c:dateAx>
      <c:valAx>
        <c:axId val="472590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91280"/>
        <c:axId val="472591672"/>
      </c:lineChart>
      <c:dateAx>
        <c:axId val="472591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1672"/>
        <c:crosses val="autoZero"/>
        <c:auto val="1"/>
        <c:lblOffset val="100"/>
        <c:baseTimeUnit val="days"/>
      </c:dateAx>
      <c:valAx>
        <c:axId val="47259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89712"/>
        <c:axId val="472593632"/>
      </c:lineChart>
      <c:dateAx>
        <c:axId val="472589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93632"/>
        <c:crosses val="autoZero"/>
        <c:auto val="1"/>
        <c:lblOffset val="100"/>
        <c:baseTimeUnit val="days"/>
      </c:dateAx>
      <c:valAx>
        <c:axId val="47259363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27416"/>
        <c:axId val="487526632"/>
      </c:lineChart>
      <c:dateAx>
        <c:axId val="487527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632"/>
        <c:crosses val="autoZero"/>
        <c:auto val="1"/>
        <c:lblOffset val="100"/>
        <c:baseTimeUnit val="days"/>
      </c:dateAx>
      <c:valAx>
        <c:axId val="48752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7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32120"/>
        <c:axId val="487528984"/>
      </c:lineChart>
      <c:dateAx>
        <c:axId val="487532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8984"/>
        <c:crosses val="autoZero"/>
        <c:auto val="1"/>
        <c:lblOffset val="100"/>
        <c:baseTimeUnit val="days"/>
      </c:dateAx>
      <c:valAx>
        <c:axId val="487528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3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25848"/>
        <c:axId val="487529768"/>
      </c:lineChart>
      <c:dateAx>
        <c:axId val="487525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9768"/>
        <c:crosses val="autoZero"/>
        <c:auto val="1"/>
        <c:lblOffset val="100"/>
        <c:baseTimeUnit val="days"/>
      </c:dateAx>
      <c:valAx>
        <c:axId val="48752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5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30160"/>
        <c:axId val="487525064"/>
      </c:lineChart>
      <c:dateAx>
        <c:axId val="487530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5064"/>
        <c:crosses val="autoZero"/>
        <c:auto val="1"/>
        <c:lblOffset val="100"/>
        <c:baseTimeUnit val="days"/>
      </c:dateAx>
      <c:valAx>
        <c:axId val="48752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3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28360"/>
        <c:axId val="498426792"/>
      </c:lineChart>
      <c:dateAx>
        <c:axId val="498428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6792"/>
        <c:crosses val="autoZero"/>
        <c:auto val="1"/>
        <c:lblOffset val="100"/>
        <c:baseTimeUnit val="days"/>
      </c:dateAx>
      <c:valAx>
        <c:axId val="498426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8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29144"/>
        <c:axId val="498427576"/>
      </c:lineChart>
      <c:dateAx>
        <c:axId val="498429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7576"/>
        <c:crosses val="autoZero"/>
        <c:auto val="1"/>
        <c:lblOffset val="100"/>
        <c:baseTimeUnit val="days"/>
      </c:dateAx>
      <c:valAx>
        <c:axId val="49842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29536"/>
        <c:axId val="498427968"/>
      </c:lineChart>
      <c:dateAx>
        <c:axId val="498429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7968"/>
        <c:crosses val="autoZero"/>
        <c:auto val="1"/>
        <c:lblOffset val="100"/>
        <c:baseTimeUnit val="days"/>
      </c:dateAx>
      <c:valAx>
        <c:axId val="49842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31104"/>
        <c:axId val="498424440"/>
      </c:lineChart>
      <c:dateAx>
        <c:axId val="498431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4440"/>
        <c:crosses val="autoZero"/>
        <c:auto val="1"/>
        <c:lblOffset val="100"/>
        <c:baseTimeUnit val="days"/>
      </c:dateAx>
      <c:valAx>
        <c:axId val="49842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3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30320"/>
        <c:axId val="498425616"/>
      </c:lineChart>
      <c:dateAx>
        <c:axId val="498430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5616"/>
        <c:crosses val="autoZero"/>
        <c:auto val="1"/>
        <c:lblOffset val="100"/>
        <c:baseTimeUnit val="days"/>
      </c:dateAx>
      <c:valAx>
        <c:axId val="49842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3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31888"/>
        <c:axId val="498433456"/>
      </c:lineChart>
      <c:dateAx>
        <c:axId val="498431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33456"/>
        <c:crosses val="autoZero"/>
        <c:auto val="1"/>
        <c:lblOffset val="100"/>
        <c:baseTimeUnit val="days"/>
      </c:dateAx>
      <c:valAx>
        <c:axId val="49843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3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427184"/>
        <c:axId val="498421304"/>
      </c:scatterChart>
      <c:valAx>
        <c:axId val="49842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1304"/>
        <c:crosses val="autoZero"/>
        <c:crossBetween val="midCat"/>
      </c:valAx>
      <c:valAx>
        <c:axId val="498421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422480"/>
        <c:axId val="498423264"/>
      </c:scatterChart>
      <c:valAx>
        <c:axId val="49842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3264"/>
        <c:crosses val="autoZero"/>
        <c:crossBetween val="midCat"/>
      </c:valAx>
      <c:valAx>
        <c:axId val="49842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2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36984"/>
        <c:axId val="498433848"/>
      </c:lineChart>
      <c:catAx>
        <c:axId val="498436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33848"/>
        <c:crosses val="autoZero"/>
        <c:auto val="1"/>
        <c:lblAlgn val="ctr"/>
        <c:lblOffset val="100"/>
        <c:noMultiLvlLbl val="0"/>
      </c:catAx>
      <c:valAx>
        <c:axId val="4984338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3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41272"/>
        <c:axId val="499836960"/>
      </c:lineChart>
      <c:dateAx>
        <c:axId val="49984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36960"/>
        <c:crosses val="autoZero"/>
        <c:auto val="1"/>
        <c:lblOffset val="100"/>
        <c:baseTimeUnit val="days"/>
      </c:dateAx>
      <c:valAx>
        <c:axId val="499836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38528"/>
        <c:axId val="499838920"/>
      </c:lineChart>
      <c:dateAx>
        <c:axId val="49983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38920"/>
        <c:crosses val="autoZero"/>
        <c:auto val="1"/>
        <c:lblOffset val="100"/>
        <c:baseTimeUnit val="days"/>
      </c:dateAx>
      <c:valAx>
        <c:axId val="4998389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3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40488"/>
        <c:axId val="499845584"/>
      </c:lineChart>
      <c:dateAx>
        <c:axId val="49984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5584"/>
        <c:crosses val="autoZero"/>
        <c:auto val="1"/>
        <c:lblOffset val="100"/>
        <c:baseTimeUnit val="days"/>
      </c:dateAx>
      <c:valAx>
        <c:axId val="4998455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42056"/>
        <c:axId val="499842448"/>
      </c:lineChart>
      <c:dateAx>
        <c:axId val="499842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2448"/>
        <c:crosses val="autoZero"/>
        <c:auto val="1"/>
        <c:lblOffset val="100"/>
        <c:baseTimeUnit val="days"/>
      </c:dateAx>
      <c:valAx>
        <c:axId val="49984244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2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43232"/>
        <c:axId val="499846368"/>
      </c:lineChart>
      <c:dateAx>
        <c:axId val="499843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6368"/>
        <c:crosses val="autoZero"/>
        <c:auto val="1"/>
        <c:lblOffset val="100"/>
        <c:baseTimeUnit val="days"/>
      </c:dateAx>
      <c:valAx>
        <c:axId val="49984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50288"/>
        <c:axId val="499849896"/>
      </c:lineChart>
      <c:dateAx>
        <c:axId val="499850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9896"/>
        <c:crosses val="autoZero"/>
        <c:auto val="1"/>
        <c:lblOffset val="100"/>
        <c:baseTimeUnit val="days"/>
      </c:dateAx>
      <c:valAx>
        <c:axId val="4998498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5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48328"/>
        <c:axId val="567030032"/>
      </c:lineChart>
      <c:catAx>
        <c:axId val="499848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0032"/>
        <c:crosses val="autoZero"/>
        <c:auto val="1"/>
        <c:lblAlgn val="ctr"/>
        <c:lblOffset val="100"/>
        <c:noMultiLvlLbl val="0"/>
      </c:catAx>
      <c:valAx>
        <c:axId val="567030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37872"/>
        <c:axId val="567028856"/>
      </c:lineChart>
      <c:catAx>
        <c:axId val="567037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8856"/>
        <c:crosses val="autoZero"/>
        <c:auto val="1"/>
        <c:lblAlgn val="ctr"/>
        <c:lblOffset val="100"/>
        <c:noMultiLvlLbl val="0"/>
      </c:catAx>
      <c:valAx>
        <c:axId val="567028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028464"/>
        <c:axId val="567030816"/>
      </c:lineChart>
      <c:dateAx>
        <c:axId val="567028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0816"/>
        <c:crosses val="autoZero"/>
        <c:auto val="1"/>
        <c:lblOffset val="100"/>
        <c:baseTimeUnit val="days"/>
      </c:dateAx>
      <c:valAx>
        <c:axId val="56703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035128"/>
        <c:axId val="567029248"/>
      </c:lineChart>
      <c:dateAx>
        <c:axId val="567035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9248"/>
        <c:crosses val="autoZero"/>
        <c:auto val="1"/>
        <c:lblOffset val="100"/>
        <c:baseTimeUnit val="days"/>
      </c:dateAx>
      <c:valAx>
        <c:axId val="56702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5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033560"/>
        <c:axId val="567028072"/>
      </c:lineChart>
      <c:dateAx>
        <c:axId val="567033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8072"/>
        <c:crosses val="autoZero"/>
        <c:auto val="1"/>
        <c:lblOffset val="100"/>
        <c:baseTimeUnit val="days"/>
      </c:dateAx>
      <c:valAx>
        <c:axId val="56702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3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36696"/>
        <c:axId val="567030424"/>
      </c:lineChart>
      <c:dateAx>
        <c:axId val="567036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0424"/>
        <c:crosses val="autoZero"/>
        <c:auto val="1"/>
        <c:lblOffset val="100"/>
        <c:baseTimeUnit val="days"/>
      </c:dateAx>
      <c:valAx>
        <c:axId val="56703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33168"/>
        <c:axId val="567031208"/>
      </c:lineChart>
      <c:dateAx>
        <c:axId val="56703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1208"/>
        <c:crosses val="autoZero"/>
        <c:auto val="1"/>
        <c:lblOffset val="100"/>
        <c:baseTimeUnit val="days"/>
      </c:dateAx>
      <c:valAx>
        <c:axId val="5670312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38264"/>
        <c:axId val="567039440"/>
      </c:lineChart>
      <c:dateAx>
        <c:axId val="56703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9440"/>
        <c:crosses val="autoZero"/>
        <c:auto val="1"/>
        <c:lblOffset val="100"/>
        <c:baseTimeUnit val="days"/>
      </c:dateAx>
      <c:valAx>
        <c:axId val="5670394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39832"/>
        <c:axId val="567040616"/>
      </c:lineChart>
      <c:dateAx>
        <c:axId val="567039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40616"/>
        <c:crosses val="autoZero"/>
        <c:auto val="1"/>
        <c:lblOffset val="100"/>
        <c:baseTimeUnit val="days"/>
      </c:dateAx>
      <c:valAx>
        <c:axId val="5670406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9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41400"/>
        <c:axId val="568784920"/>
      </c:lineChart>
      <c:dateAx>
        <c:axId val="567041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84920"/>
        <c:crosses val="autoZero"/>
        <c:auto val="1"/>
        <c:lblOffset val="100"/>
        <c:baseTimeUnit val="days"/>
      </c:dateAx>
      <c:valAx>
        <c:axId val="56878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41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82568"/>
        <c:axId val="568777472"/>
      </c:lineChart>
      <c:catAx>
        <c:axId val="568782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7472"/>
        <c:crosses val="autoZero"/>
        <c:auto val="1"/>
        <c:lblAlgn val="ctr"/>
        <c:lblOffset val="100"/>
        <c:noMultiLvlLbl val="0"/>
      </c:catAx>
      <c:valAx>
        <c:axId val="5687774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8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78256"/>
        <c:axId val="568775120"/>
      </c:lineChart>
      <c:dateAx>
        <c:axId val="568778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5120"/>
        <c:crosses val="autoZero"/>
        <c:auto val="1"/>
        <c:lblOffset val="100"/>
        <c:baseTimeUnit val="days"/>
      </c:dateAx>
      <c:valAx>
        <c:axId val="5687751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50" dataDxfId="549">
  <autoFilter ref="O15:W26"/>
  <tableColumns count="9">
    <tableColumn id="1" name="Date" dataDxfId="548"/>
    <tableColumn id="2" name="Quarter" dataDxfId="547"/>
    <tableColumn id="3" name="Time" dataDxfId="546"/>
    <tableColumn id="4" name="EPS estimate" dataDxfId="545"/>
    <tableColumn id="5" name="EPS Actual" dataDxfId="544"/>
    <tableColumn id="6" name="Sales Estiamte (B)" dataDxfId="543"/>
    <tableColumn id="7" name="Sales Actual (B)" dataDxfId="542"/>
    <tableColumn id="8" name="Guidance" dataDxfId="541"/>
    <tableColumn id="9" name="Reaction" dataDxfId="54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Normal="100" workbookViewId="0">
      <pane ySplit="1" topLeftCell="A2" activePane="bottomLeft" state="frozen"/>
      <selection pane="bottomLeft" activeCell="V11" sqref="V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16.11</v>
      </c>
      <c r="G2" s="78">
        <v>4.1368388888889198</v>
      </c>
      <c r="H2">
        <v>1800</v>
      </c>
      <c r="I2" s="2">
        <v>28998</v>
      </c>
      <c r="J2" s="2">
        <v>7446.3100000000559</v>
      </c>
      <c r="K2" s="2">
        <v>21551.689999999944</v>
      </c>
      <c r="L2" s="660">
        <v>2.8942778369420266</v>
      </c>
      <c r="M2" s="2">
        <v>36167.26100000157</v>
      </c>
      <c r="N2">
        <v>1000</v>
      </c>
      <c r="O2" t="s">
        <v>1344</v>
      </c>
      <c r="P2" s="660">
        <v>1.2414649286157667E-2</v>
      </c>
      <c r="Q2" s="878">
        <v>-1.47E-2</v>
      </c>
      <c r="R2" s="2">
        <v>25.571428571428569</v>
      </c>
      <c r="S2" s="782">
        <v>43471</v>
      </c>
      <c r="T2" s="48"/>
      <c r="V2" s="790"/>
      <c r="W2" s="790"/>
      <c r="X2" s="790"/>
      <c r="Y2" s="762"/>
      <c r="Z2" s="660"/>
    </row>
    <row r="3" spans="1:33" ht="21.95" customHeight="1" x14ac:dyDescent="0.25">
      <c r="A3" s="50"/>
      <c r="B3" s="51"/>
      <c r="C3" s="51"/>
      <c r="E3" s="22" t="s">
        <v>895</v>
      </c>
      <c r="F3" s="2">
        <v>30.869900000000001</v>
      </c>
      <c r="G3" s="78">
        <v>27.654850000000014</v>
      </c>
      <c r="H3">
        <v>800</v>
      </c>
      <c r="I3" s="2">
        <v>24695.920000000002</v>
      </c>
      <c r="J3" s="2">
        <v>22123.880000000012</v>
      </c>
      <c r="K3" s="2">
        <v>2572.03999999999</v>
      </c>
      <c r="L3" s="660">
        <v>0.11625628054391854</v>
      </c>
      <c r="M3" s="2">
        <v>2572.03999999999</v>
      </c>
      <c r="N3">
        <v>600</v>
      </c>
      <c r="O3" t="s">
        <v>1339</v>
      </c>
      <c r="P3" s="660">
        <v>6.4788029763620872E-2</v>
      </c>
      <c r="Q3" s="878">
        <v>1.55E-2</v>
      </c>
      <c r="R3" s="2">
        <v>8.8199714285714297</v>
      </c>
      <c r="S3" s="782">
        <v>43429</v>
      </c>
      <c r="T3" s="48"/>
      <c r="W3" s="790"/>
      <c r="X3" s="790"/>
      <c r="Y3" s="762"/>
      <c r="Z3" s="762"/>
    </row>
    <row r="4" spans="1:33" ht="21.95" customHeight="1" x14ac:dyDescent="0.25">
      <c r="A4" s="50"/>
      <c r="B4" s="50"/>
      <c r="C4" s="51"/>
      <c r="D4" s="709"/>
      <c r="E4" s="22" t="s">
        <v>916</v>
      </c>
      <c r="F4" s="2">
        <v>45.61</v>
      </c>
      <c r="G4" s="78">
        <v>55.814819999999997</v>
      </c>
      <c r="H4">
        <v>500</v>
      </c>
      <c r="I4" s="2">
        <v>22805</v>
      </c>
      <c r="J4" s="2">
        <v>27907.41</v>
      </c>
      <c r="K4" s="2">
        <v>-5102.41</v>
      </c>
      <c r="L4" s="660">
        <v>-0.18283351984293775</v>
      </c>
      <c r="M4" s="2">
        <v>-5102.41</v>
      </c>
      <c r="N4">
        <v>500</v>
      </c>
      <c r="O4" t="s">
        <v>1347</v>
      </c>
      <c r="P4" s="660">
        <v>5.4812541109405831E-2</v>
      </c>
      <c r="Q4" s="878">
        <v>2.0000000000000001E-4</v>
      </c>
      <c r="R4" s="2">
        <v>12.495890410958904</v>
      </c>
      <c r="S4" s="782">
        <v>43471</v>
      </c>
      <c r="V4" s="2"/>
      <c r="W4" s="789"/>
      <c r="X4" s="789"/>
      <c r="Y4" s="2"/>
    </row>
    <row r="5" spans="1:33" ht="21.95" customHeight="1" x14ac:dyDescent="0.25">
      <c r="A5" s="50"/>
      <c r="B5" s="50"/>
      <c r="C5" s="51"/>
      <c r="D5" s="709"/>
      <c r="E5" s="22" t="s">
        <v>1115</v>
      </c>
      <c r="F5" s="2">
        <v>49.029899999999998</v>
      </c>
      <c r="G5" s="78">
        <v>48.441724999999998</v>
      </c>
      <c r="H5">
        <v>400</v>
      </c>
      <c r="I5" s="2">
        <v>19611.96</v>
      </c>
      <c r="J5" s="2">
        <v>19376.689999999999</v>
      </c>
      <c r="K5" s="2">
        <v>235.27000000000044</v>
      </c>
      <c r="L5" s="660">
        <v>1.2141908654161256E-2</v>
      </c>
      <c r="M5" s="2">
        <v>235.27000000000044</v>
      </c>
      <c r="N5">
        <v>400</v>
      </c>
      <c r="O5"/>
      <c r="P5" s="660">
        <v>2.6514433029641099E-2</v>
      </c>
      <c r="Q5" s="878">
        <v>-4.8999999999999998E-3</v>
      </c>
      <c r="R5" s="2"/>
      <c r="S5" s="782">
        <v>43421</v>
      </c>
      <c r="T5" s="48"/>
      <c r="X5" s="790"/>
      <c r="Y5" s="790"/>
      <c r="Z5" s="762"/>
    </row>
    <row r="6" spans="1:33" ht="21.95" customHeight="1" x14ac:dyDescent="0.25">
      <c r="A6" s="50"/>
      <c r="B6" s="50"/>
      <c r="C6" s="51"/>
      <c r="D6" s="709"/>
      <c r="E6" s="22" t="s">
        <v>221</v>
      </c>
      <c r="F6" s="2">
        <v>31.639900000000001</v>
      </c>
      <c r="G6" s="78">
        <v>16.773979999999924</v>
      </c>
      <c r="H6">
        <v>500</v>
      </c>
      <c r="I6" s="2">
        <v>15819.95</v>
      </c>
      <c r="J6" s="2">
        <v>8386.9899999999616</v>
      </c>
      <c r="K6" s="2">
        <v>7432.9600000000391</v>
      </c>
      <c r="L6" s="660">
        <v>0.88624882109076941</v>
      </c>
      <c r="M6" s="2">
        <v>8885.2200000000375</v>
      </c>
      <c r="N6">
        <v>500</v>
      </c>
      <c r="O6" t="s">
        <v>1351</v>
      </c>
      <c r="P6" s="660">
        <v>3.1605662470488216E-3</v>
      </c>
      <c r="Q6" s="878">
        <v>2.2000000000000001E-3</v>
      </c>
      <c r="R6" s="2">
        <v>16.652578947368422</v>
      </c>
      <c r="S6" s="782">
        <v>43421</v>
      </c>
      <c r="V6" s="762"/>
      <c r="W6" s="790"/>
      <c r="X6" s="790"/>
      <c r="Y6" s="762"/>
      <c r="Z6" s="660"/>
    </row>
    <row r="7" spans="1:33" ht="21.95" customHeight="1" x14ac:dyDescent="0.25">
      <c r="A7" s="50"/>
      <c r="B7" s="50"/>
      <c r="C7" s="51"/>
      <c r="D7" s="709"/>
      <c r="E7" s="22" t="s">
        <v>1185</v>
      </c>
      <c r="F7" s="2">
        <v>2586.0996</v>
      </c>
      <c r="G7" s="78">
        <v>2552.3116666666665</v>
      </c>
      <c r="H7">
        <v>6</v>
      </c>
      <c r="I7" s="2">
        <v>15516.597600000001</v>
      </c>
      <c r="J7" s="2">
        <v>15313.869999999999</v>
      </c>
      <c r="K7" s="2">
        <v>202.72760000000198</v>
      </c>
      <c r="L7" s="660">
        <v>1.3238169058507164E-2</v>
      </c>
      <c r="M7" s="2">
        <v>202.72760000000198</v>
      </c>
      <c r="N7">
        <v>6</v>
      </c>
      <c r="O7" t="s">
        <v>1350</v>
      </c>
      <c r="P7" s="660">
        <v>0</v>
      </c>
      <c r="Q7" s="879">
        <v>8.8999999999999999E-3</v>
      </c>
      <c r="R7" s="2">
        <v>13.330410309278351</v>
      </c>
      <c r="S7" s="782">
        <v>43422</v>
      </c>
      <c r="T7" s="48"/>
      <c r="V7" s="2"/>
      <c r="W7" s="789"/>
      <c r="X7" s="789"/>
      <c r="Y7" s="2"/>
      <c r="Z7" s="789"/>
    </row>
    <row r="8" spans="1:33" ht="21.95" customHeight="1" x14ac:dyDescent="0.25">
      <c r="A8" s="50"/>
      <c r="B8" s="50"/>
      <c r="C8" s="50"/>
      <c r="D8" s="709"/>
      <c r="E8" s="22" t="s">
        <v>934</v>
      </c>
      <c r="F8" s="2">
        <v>160.69</v>
      </c>
      <c r="G8" s="78">
        <v>153.1617500000001</v>
      </c>
      <c r="H8">
        <v>80</v>
      </c>
      <c r="I8" s="2">
        <v>12855.2</v>
      </c>
      <c r="J8" s="2">
        <v>12252.940000000008</v>
      </c>
      <c r="K8" s="2">
        <v>602.25999999999112</v>
      </c>
      <c r="L8" s="660">
        <v>4.9152285084232167E-2</v>
      </c>
      <c r="M8" s="2">
        <v>602.25999999999112</v>
      </c>
      <c r="N8">
        <v>80</v>
      </c>
      <c r="O8"/>
      <c r="P8" s="660">
        <v>7.9656481423859612E-3</v>
      </c>
      <c r="Q8" s="878">
        <v>-3.7000000000000002E-3</v>
      </c>
      <c r="R8" s="2">
        <v>19.68</v>
      </c>
      <c r="U8"/>
      <c r="W8" s="790"/>
      <c r="X8" s="790"/>
      <c r="Y8" s="762"/>
    </row>
    <row r="9" spans="1:33" ht="21.95" customHeight="1" x14ac:dyDescent="0.25">
      <c r="A9" s="50"/>
      <c r="B9" s="50"/>
      <c r="C9" s="51"/>
      <c r="D9" s="709"/>
      <c r="E9" s="22" t="s">
        <v>170</v>
      </c>
      <c r="F9" s="2">
        <v>41.799900000000001</v>
      </c>
      <c r="G9" s="78">
        <v>44.783900000000003</v>
      </c>
      <c r="H9">
        <v>300</v>
      </c>
      <c r="I9" s="2">
        <v>12539.970000000001</v>
      </c>
      <c r="J9" s="2">
        <v>13435.17</v>
      </c>
      <c r="K9" s="2">
        <v>-895.19999999999709</v>
      </c>
      <c r="L9" s="660">
        <v>-6.6631088404538269E-2</v>
      </c>
      <c r="M9" s="2">
        <v>-845.24999999999727</v>
      </c>
      <c r="N9">
        <v>300</v>
      </c>
      <c r="O9"/>
      <c r="P9" s="660">
        <v>4.6890064330297437E-2</v>
      </c>
      <c r="Q9" s="878">
        <v>9.1999999999999998E-3</v>
      </c>
      <c r="R9" s="2">
        <v>13.841026490066225</v>
      </c>
      <c r="S9" s="782">
        <v>43320</v>
      </c>
      <c r="U9"/>
      <c r="V9" s="762"/>
      <c r="W9" s="790"/>
      <c r="X9" s="790"/>
      <c r="Y9" s="762"/>
      <c r="Z9" s="660"/>
      <c r="AA9" s="2"/>
      <c r="AB9"/>
      <c r="AC9"/>
      <c r="AD9"/>
      <c r="AE9"/>
      <c r="AF9"/>
      <c r="AG9"/>
    </row>
    <row r="10" spans="1:33" ht="21.95" customHeight="1" x14ac:dyDescent="0.25">
      <c r="A10" s="51"/>
      <c r="B10" s="152"/>
      <c r="C10" s="272"/>
      <c r="D10" s="709"/>
      <c r="E10" s="22" t="s">
        <v>1238</v>
      </c>
      <c r="F10" s="2">
        <v>40.950000000000003</v>
      </c>
      <c r="G10" s="78">
        <v>51.623533333333334</v>
      </c>
      <c r="H10">
        <v>300</v>
      </c>
      <c r="I10" s="2">
        <v>12285</v>
      </c>
      <c r="J10" s="2">
        <v>15487.06</v>
      </c>
      <c r="K10" s="2">
        <v>-3202.0600000000013</v>
      </c>
      <c r="L10" s="660">
        <v>-0.20675712498046753</v>
      </c>
      <c r="M10" s="2">
        <v>-3202.0600000000013</v>
      </c>
      <c r="N10">
        <v>300</v>
      </c>
      <c r="O10" t="s">
        <v>1348</v>
      </c>
      <c r="P10" s="660">
        <v>4.4444444444444446E-2</v>
      </c>
      <c r="Q10" s="878">
        <v>1.6400000000000001E-2</v>
      </c>
      <c r="R10" s="2">
        <v>8.9021739130434803</v>
      </c>
      <c r="S10" s="782">
        <v>43423</v>
      </c>
      <c r="U10" s="789"/>
      <c r="X10" s="790"/>
      <c r="Y10" s="790"/>
      <c r="Z10" s="762"/>
      <c r="AA10" s="2"/>
      <c r="AB10"/>
      <c r="AC10"/>
      <c r="AD10"/>
      <c r="AE10"/>
      <c r="AF10"/>
      <c r="AG10"/>
    </row>
    <row r="11" spans="1:33" ht="21.95" customHeight="1" x14ac:dyDescent="0.25">
      <c r="A11" s="50"/>
      <c r="B11" s="50"/>
      <c r="C11" s="51"/>
      <c r="D11" s="709"/>
      <c r="E11" s="22" t="s">
        <v>1275</v>
      </c>
      <c r="F11" s="2">
        <v>55.279899999999998</v>
      </c>
      <c r="G11" s="78">
        <v>58.46</v>
      </c>
      <c r="H11">
        <v>200</v>
      </c>
      <c r="I11" s="2">
        <v>11055.98</v>
      </c>
      <c r="J11" s="2">
        <v>11692</v>
      </c>
      <c r="K11" s="2">
        <v>-636.02000000000044</v>
      </c>
      <c r="L11" s="660">
        <v>-5.4397878891549831E-2</v>
      </c>
      <c r="M11" s="2">
        <v>-636.02000000000044</v>
      </c>
      <c r="N11">
        <v>200</v>
      </c>
      <c r="O11" t="s">
        <v>1348</v>
      </c>
      <c r="P11" s="660">
        <v>2.8943612416086138E-2</v>
      </c>
      <c r="Q11" s="878">
        <v>-7.1999999999999998E-3</v>
      </c>
      <c r="R11" s="2">
        <v>13.288437499999999</v>
      </c>
      <c r="S11" s="782">
        <v>43436</v>
      </c>
      <c r="V11" s="762"/>
      <c r="W11" s="790"/>
      <c r="X11" s="790"/>
      <c r="Y11" s="790"/>
      <c r="Z11" s="762"/>
    </row>
    <row r="12" spans="1:33" ht="21.95" customHeight="1" x14ac:dyDescent="0.25">
      <c r="A12" s="50"/>
      <c r="B12" s="51"/>
      <c r="C12" s="51"/>
      <c r="D12" s="709"/>
      <c r="E12" s="22" t="s">
        <v>919</v>
      </c>
      <c r="F12" s="2">
        <v>177.98990000000001</v>
      </c>
      <c r="G12" s="78">
        <v>184.43700000000004</v>
      </c>
      <c r="H12">
        <v>60</v>
      </c>
      <c r="I12" s="2">
        <v>10679.394</v>
      </c>
      <c r="J12" s="2">
        <v>11066.220000000003</v>
      </c>
      <c r="K12" s="2">
        <v>-386.82600000000093</v>
      </c>
      <c r="L12" s="660">
        <v>-3.4955567483748021E-2</v>
      </c>
      <c r="M12" s="2">
        <v>-386.82600000000093</v>
      </c>
      <c r="N12">
        <v>60</v>
      </c>
      <c r="O12"/>
      <c r="P12" s="660">
        <v>1.0787128932596736E-2</v>
      </c>
      <c r="Q12" s="878">
        <v>-8.6E-3</v>
      </c>
      <c r="R12" s="2">
        <v>20.648480278422277</v>
      </c>
      <c r="S12" s="782">
        <v>43426</v>
      </c>
      <c r="V12" s="762"/>
      <c r="W12" s="790"/>
      <c r="X12" s="790"/>
      <c r="Y12" s="762"/>
    </row>
    <row r="13" spans="1:33" ht="21.95" customHeight="1" x14ac:dyDescent="0.25">
      <c r="A13" s="50"/>
      <c r="B13" s="50"/>
      <c r="C13" s="51"/>
      <c r="D13" s="709"/>
      <c r="E13" s="22" t="s">
        <v>14</v>
      </c>
      <c r="F13" s="2">
        <v>48.899900000000002</v>
      </c>
      <c r="G13" s="78">
        <v>48.907000000000011</v>
      </c>
      <c r="H13">
        <v>200</v>
      </c>
      <c r="I13" s="2">
        <v>9779.98</v>
      </c>
      <c r="J13" s="2">
        <v>9781.4000000000015</v>
      </c>
      <c r="K13" s="2">
        <v>-1.4200000000018917</v>
      </c>
      <c r="L13" s="660">
        <v>-1.4517349254724928E-4</v>
      </c>
      <c r="M13" s="2">
        <v>-1.4200000000018917</v>
      </c>
      <c r="N13">
        <v>200</v>
      </c>
      <c r="O13"/>
      <c r="P13" s="660">
        <v>5.7259830797199991E-2</v>
      </c>
      <c r="Q13" s="878">
        <v>8.0000000000000004E-4</v>
      </c>
      <c r="R13" s="2">
        <v>12.27099121706399</v>
      </c>
      <c r="S13" s="782">
        <v>43426</v>
      </c>
      <c r="T13" s="48"/>
      <c r="W13" s="790"/>
      <c r="X13" s="790"/>
      <c r="Y13" s="762"/>
      <c r="Z13" s="762"/>
    </row>
    <row r="14" spans="1:33" ht="21.95" customHeight="1" x14ac:dyDescent="0.25">
      <c r="A14" s="51"/>
      <c r="B14" s="51"/>
      <c r="C14" s="51"/>
      <c r="D14" s="709"/>
      <c r="E14" s="22" t="s">
        <v>893</v>
      </c>
      <c r="F14" s="2">
        <v>121.7299</v>
      </c>
      <c r="G14" s="78">
        <v>107.38750000000012</v>
      </c>
      <c r="H14">
        <v>80</v>
      </c>
      <c r="I14" s="2">
        <v>9738.3919999999998</v>
      </c>
      <c r="J14" s="2">
        <v>8591.0000000000091</v>
      </c>
      <c r="K14" s="2">
        <v>1147.3919999999925</v>
      </c>
      <c r="L14" s="660">
        <v>0.13355744383657192</v>
      </c>
      <c r="M14" s="2">
        <v>1147.3919999999925</v>
      </c>
      <c r="N14">
        <v>60</v>
      </c>
      <c r="O14" t="s">
        <v>1352</v>
      </c>
      <c r="P14" s="660">
        <v>4.2717524618027291E-3</v>
      </c>
      <c r="Q14" s="878">
        <v>-2.5999999999999999E-3</v>
      </c>
      <c r="R14" s="2">
        <v>14.12179814385151</v>
      </c>
      <c r="S14" s="782">
        <v>43324</v>
      </c>
      <c r="T14" s="48"/>
      <c r="V14" s="790"/>
      <c r="W14" s="790"/>
      <c r="X14" s="790"/>
      <c r="Y14" s="790"/>
      <c r="Z14" s="762"/>
    </row>
    <row r="15" spans="1:33" ht="21.95" customHeight="1" x14ac:dyDescent="0.25">
      <c r="A15" s="50"/>
      <c r="B15" s="50"/>
      <c r="C15" s="50"/>
      <c r="D15" s="709"/>
      <c r="E15" s="22" t="s">
        <v>1319</v>
      </c>
      <c r="F15" s="2">
        <v>96.869900000000001</v>
      </c>
      <c r="G15" s="78">
        <v>99.45</v>
      </c>
      <c r="H15">
        <v>100</v>
      </c>
      <c r="I15" s="2">
        <v>9686.99</v>
      </c>
      <c r="J15" s="2">
        <v>9945</v>
      </c>
      <c r="K15" s="2">
        <v>-258.01000000000022</v>
      </c>
      <c r="L15" s="660">
        <v>-2.5943690296631489E-2</v>
      </c>
      <c r="M15" s="2">
        <v>-258.01000000000022</v>
      </c>
      <c r="N15">
        <v>100</v>
      </c>
      <c r="O15"/>
      <c r="P15" s="660">
        <v>9.0843492147715654E-3</v>
      </c>
      <c r="Q15" s="878">
        <v>-2.2700000000000001E-2</v>
      </c>
      <c r="R15" s="2">
        <v>22.015886363636362</v>
      </c>
      <c r="S15" s="782">
        <v>43436</v>
      </c>
      <c r="T15" s="48"/>
      <c r="U15"/>
      <c r="W15" s="790"/>
      <c r="X15" s="790"/>
      <c r="Y15" s="762"/>
      <c r="Z15" s="762"/>
    </row>
    <row r="16" spans="1:33" ht="21.95" customHeight="1" x14ac:dyDescent="0.25">
      <c r="A16" s="50"/>
      <c r="B16" s="50"/>
      <c r="C16" s="51"/>
      <c r="D16" s="709"/>
      <c r="E16" s="22" t="s">
        <v>1323</v>
      </c>
      <c r="F16" s="2">
        <v>85.82</v>
      </c>
      <c r="G16" s="78">
        <v>89.33</v>
      </c>
      <c r="H16">
        <v>100</v>
      </c>
      <c r="I16" s="2">
        <v>8582</v>
      </c>
      <c r="J16" s="2">
        <v>8933</v>
      </c>
      <c r="K16" s="2">
        <v>-351</v>
      </c>
      <c r="L16" s="660">
        <v>-3.9292510914586423E-2</v>
      </c>
      <c r="M16" s="2">
        <v>-351</v>
      </c>
      <c r="N16">
        <v>100</v>
      </c>
      <c r="O16"/>
      <c r="P16" s="660">
        <v>1.3460731764157539E-2</v>
      </c>
      <c r="Q16" s="878">
        <v>1.01E-2</v>
      </c>
      <c r="R16" s="2"/>
      <c r="W16" s="790"/>
      <c r="X16" s="790"/>
      <c r="Y16" s="762"/>
      <c r="Z16" s="762"/>
    </row>
    <row r="17" spans="1:33" ht="21.95" customHeight="1" x14ac:dyDescent="0.25">
      <c r="A17" s="50"/>
      <c r="B17" s="50"/>
      <c r="C17" s="51"/>
      <c r="D17" s="709"/>
      <c r="E17" s="22" t="s">
        <v>803</v>
      </c>
      <c r="F17" s="2">
        <v>84.489900000000006</v>
      </c>
      <c r="G17" s="78">
        <v>92.057000000000002</v>
      </c>
      <c r="H17">
        <v>100</v>
      </c>
      <c r="I17" s="2">
        <v>8448.99</v>
      </c>
      <c r="J17" s="2">
        <v>9205.7000000000007</v>
      </c>
      <c r="K17" s="2">
        <v>-756.71000000000095</v>
      </c>
      <c r="L17" s="660">
        <v>-8.2200158597390702E-2</v>
      </c>
      <c r="M17" s="2">
        <v>-756.71000000000095</v>
      </c>
      <c r="N17">
        <v>100</v>
      </c>
      <c r="O17" t="s">
        <v>1353</v>
      </c>
      <c r="P17" s="660">
        <v>8.0482992641724045E-3</v>
      </c>
      <c r="Q17" s="878">
        <v>-1.8100000000000002E-2</v>
      </c>
      <c r="R17" s="2">
        <v>17.787347368421052</v>
      </c>
      <c r="T17" s="48"/>
      <c r="W17" s="790"/>
      <c r="X17" s="790"/>
      <c r="Y17" s="762"/>
      <c r="Z17" s="660"/>
      <c r="AA17" s="2"/>
      <c r="AB17"/>
      <c r="AC17"/>
      <c r="AD17"/>
      <c r="AE17"/>
      <c r="AF17"/>
      <c r="AG17"/>
    </row>
    <row r="18" spans="1:33" ht="21.95" customHeight="1" x14ac:dyDescent="0.25">
      <c r="A18" s="50"/>
      <c r="B18" s="50"/>
      <c r="C18" s="51"/>
      <c r="D18" s="709"/>
      <c r="E18" s="22" t="s">
        <v>938</v>
      </c>
      <c r="F18" s="2">
        <v>40.709899999999998</v>
      </c>
      <c r="G18" s="78">
        <v>45.118149999999993</v>
      </c>
      <c r="H18">
        <v>200</v>
      </c>
      <c r="I18" s="2">
        <v>8141.98</v>
      </c>
      <c r="J18" s="2">
        <v>9023.6299999999992</v>
      </c>
      <c r="K18" s="2">
        <v>-881.64999999999964</v>
      </c>
      <c r="L18" s="660">
        <v>-9.7704582302244131E-2</v>
      </c>
      <c r="M18" s="2">
        <v>-881.64999999999964</v>
      </c>
      <c r="N18">
        <v>200</v>
      </c>
      <c r="O18" s="29"/>
      <c r="P18" s="660">
        <v>8.5974173358323164E-3</v>
      </c>
      <c r="Q18" s="878">
        <v>1.67E-2</v>
      </c>
      <c r="R18" s="2">
        <v>19.619228915662649</v>
      </c>
      <c r="S18" s="782">
        <v>43425</v>
      </c>
      <c r="U18"/>
      <c r="V18" s="790"/>
      <c r="W18" s="790"/>
      <c r="X18" s="790"/>
      <c r="Y18" s="762"/>
    </row>
    <row r="19" spans="1:33" ht="21.95" customHeight="1" x14ac:dyDescent="0.25">
      <c r="A19" s="50"/>
      <c r="B19" s="50"/>
      <c r="C19" s="51"/>
      <c r="D19" s="709"/>
      <c r="E19" s="22" t="s">
        <v>1197</v>
      </c>
      <c r="F19" s="78">
        <v>76.559899999999999</v>
      </c>
      <c r="G19" s="78">
        <v>76.951800000000006</v>
      </c>
      <c r="H19">
        <v>100</v>
      </c>
      <c r="I19" s="2">
        <v>7655.99</v>
      </c>
      <c r="J19" s="2">
        <v>7695.18</v>
      </c>
      <c r="K19" s="2">
        <v>-39.190000000000509</v>
      </c>
      <c r="L19" s="660">
        <v>-5.0927983490965355E-3</v>
      </c>
      <c r="M19" s="2">
        <v>-39.190000000000509</v>
      </c>
      <c r="N19">
        <v>100</v>
      </c>
      <c r="O19" t="s">
        <v>1348</v>
      </c>
      <c r="P19" s="660">
        <v>1.9853735441138245E-2</v>
      </c>
      <c r="Q19" s="878">
        <v>7.4000000000000003E-3</v>
      </c>
      <c r="R19" s="2">
        <v>11.796594761171033</v>
      </c>
      <c r="S19" s="782">
        <v>43359</v>
      </c>
      <c r="U19" s="790"/>
      <c r="W19" s="790"/>
      <c r="X19" s="790"/>
      <c r="Y19" s="762"/>
      <c r="Z19" s="762"/>
    </row>
    <row r="20" spans="1:33" ht="21.95" customHeight="1" x14ac:dyDescent="0.25">
      <c r="A20" s="50"/>
      <c r="B20" s="50"/>
      <c r="C20" s="51"/>
      <c r="D20" s="709"/>
      <c r="E20" s="22" t="s">
        <v>321</v>
      </c>
      <c r="F20" s="2">
        <v>18.4499</v>
      </c>
      <c r="G20" s="78">
        <v>16.808475000000016</v>
      </c>
      <c r="H20">
        <v>400</v>
      </c>
      <c r="I20" s="2">
        <v>7379.96</v>
      </c>
      <c r="J20" s="2">
        <v>6723.3900000000067</v>
      </c>
      <c r="K20" s="2">
        <v>656.56999999999334</v>
      </c>
      <c r="L20" s="660">
        <v>9.7654605786663115E-2</v>
      </c>
      <c r="M20" s="2">
        <v>941.53999999999814</v>
      </c>
      <c r="N20">
        <v>200</v>
      </c>
      <c r="O20"/>
      <c r="P20" s="660">
        <v>0</v>
      </c>
      <c r="Q20" s="878">
        <v>1.54E-2</v>
      </c>
      <c r="R20" s="2">
        <v>7.5305714285714282</v>
      </c>
      <c r="S20" s="782">
        <v>43345</v>
      </c>
      <c r="T20" s="48"/>
      <c r="U20"/>
      <c r="V20" s="790"/>
      <c r="W20" s="790"/>
      <c r="X20" s="790"/>
      <c r="Y20" s="762"/>
    </row>
    <row r="21" spans="1:33" ht="21.95" customHeight="1" x14ac:dyDescent="0.25">
      <c r="A21" s="50"/>
      <c r="B21" s="51"/>
      <c r="C21" s="51"/>
      <c r="D21" s="709"/>
      <c r="E21" s="22" t="s">
        <v>269</v>
      </c>
      <c r="F21" s="2">
        <v>65.809899999999999</v>
      </c>
      <c r="G21" s="78">
        <v>47.417499999999997</v>
      </c>
      <c r="H21">
        <v>100</v>
      </c>
      <c r="I21" s="2">
        <v>6580.99</v>
      </c>
      <c r="J21" s="2">
        <v>4741.75</v>
      </c>
      <c r="K21" s="2">
        <v>1839.2399999999998</v>
      </c>
      <c r="L21" s="660">
        <v>0.38788211103495551</v>
      </c>
      <c r="M21" s="2">
        <v>2036.4499999999953</v>
      </c>
      <c r="N21">
        <v>100</v>
      </c>
      <c r="O21" t="s">
        <v>1354</v>
      </c>
      <c r="P21" s="660">
        <v>3.0390564337584466E-2</v>
      </c>
      <c r="Q21" s="878">
        <v>4.0000000000000001E-3</v>
      </c>
      <c r="R21" s="2">
        <v>9.4351111111111106</v>
      </c>
      <c r="S21" s="782">
        <v>43324</v>
      </c>
      <c r="U21" s="789"/>
      <c r="W21" s="790"/>
      <c r="X21" s="790"/>
      <c r="Y21" s="762"/>
      <c r="Z21" s="762"/>
      <c r="AA21" s="2"/>
      <c r="AB21"/>
      <c r="AC21"/>
      <c r="AD21"/>
      <c r="AE21"/>
      <c r="AF21"/>
      <c r="AG21"/>
    </row>
    <row r="22" spans="1:33" ht="21.95" customHeight="1" x14ac:dyDescent="0.25">
      <c r="A22" s="50"/>
      <c r="B22" s="50"/>
      <c r="C22" s="51"/>
      <c r="D22" s="709"/>
      <c r="E22" s="22" t="s">
        <v>799</v>
      </c>
      <c r="F22" s="2">
        <v>21.82</v>
      </c>
      <c r="G22" s="78">
        <v>29.672966666666639</v>
      </c>
      <c r="H22">
        <v>300</v>
      </c>
      <c r="I22" s="2">
        <v>6546</v>
      </c>
      <c r="J22" s="2">
        <v>8901.8899999999921</v>
      </c>
      <c r="K22" s="2">
        <v>-2355.8899999999921</v>
      </c>
      <c r="L22" s="660">
        <v>-0.26465054050319581</v>
      </c>
      <c r="M22" s="2">
        <v>-2355.8899999999921</v>
      </c>
      <c r="N22">
        <v>300</v>
      </c>
      <c r="O22"/>
      <c r="P22" s="660">
        <v>4.7662694775435381E-2</v>
      </c>
      <c r="Q22" s="878">
        <v>9.7000000000000003E-3</v>
      </c>
      <c r="R22" s="2">
        <v>12.835294117647059</v>
      </c>
      <c r="S22" s="782">
        <v>43324</v>
      </c>
      <c r="U22" s="790"/>
      <c r="V22" s="790"/>
      <c r="W22" s="790"/>
      <c r="X22" s="790"/>
      <c r="Y22" s="762"/>
      <c r="Z22" s="762"/>
      <c r="AA22" s="2"/>
      <c r="AB22"/>
      <c r="AC22"/>
      <c r="AD22"/>
      <c r="AE22"/>
      <c r="AF22"/>
      <c r="AG22"/>
    </row>
    <row r="23" spans="1:33" ht="21.95" customHeight="1" x14ac:dyDescent="0.25">
      <c r="A23" s="50"/>
      <c r="B23" s="50"/>
      <c r="C23" s="51"/>
      <c r="E23" s="22" t="s">
        <v>1326</v>
      </c>
      <c r="F23" s="2">
        <v>127.88</v>
      </c>
      <c r="G23" s="78">
        <v>125.92139999999999</v>
      </c>
      <c r="H23">
        <v>50</v>
      </c>
      <c r="I23" s="2">
        <v>6394</v>
      </c>
      <c r="J23" s="2">
        <v>6296.07</v>
      </c>
      <c r="K23" s="2">
        <v>97.930000000000291</v>
      </c>
      <c r="L23" s="660">
        <v>1.555414726964602E-2</v>
      </c>
      <c r="M23" s="2">
        <v>97.930000000000291</v>
      </c>
      <c r="N23" s="29">
        <v>43500</v>
      </c>
      <c r="O23"/>
      <c r="P23" s="660">
        <v>9.0334688770722562E-3</v>
      </c>
      <c r="Q23" s="878">
        <v>-5.0000000000000001E-3</v>
      </c>
      <c r="R23" s="2"/>
      <c r="W23" s="790"/>
      <c r="X23" s="790"/>
      <c r="Y23" s="790"/>
      <c r="Z23" s="762"/>
    </row>
    <row r="24" spans="1:33" ht="21.95" customHeight="1" x14ac:dyDescent="0.25">
      <c r="A24" s="152"/>
      <c r="B24" s="50"/>
      <c r="C24" s="51"/>
      <c r="D24" s="709"/>
      <c r="E24" s="22" t="s">
        <v>173</v>
      </c>
      <c r="F24" s="78">
        <v>20.399899999999999</v>
      </c>
      <c r="G24" s="78">
        <v>32.094899999999988</v>
      </c>
      <c r="H24">
        <v>300</v>
      </c>
      <c r="I24" s="2">
        <v>6119.9699999999993</v>
      </c>
      <c r="J24" s="2">
        <v>9628.4699999999957</v>
      </c>
      <c r="K24" s="2">
        <v>-3508.5000000000018</v>
      </c>
      <c r="L24" s="660">
        <v>-0.36438811150681244</v>
      </c>
      <c r="M24" s="2">
        <v>-3433.4800000000018</v>
      </c>
      <c r="N24">
        <v>300</v>
      </c>
      <c r="O24"/>
      <c r="P24" s="660">
        <v>4.5098260285589636E-2</v>
      </c>
      <c r="Q24" s="878">
        <v>-7.3000000000000001E-3</v>
      </c>
      <c r="R24" s="2">
        <v>10.199949999999999</v>
      </c>
      <c r="S24" s="782">
        <v>43417</v>
      </c>
      <c r="T24" s="48"/>
      <c r="V24" s="2"/>
      <c r="W24" s="789"/>
      <c r="X24" s="789"/>
      <c r="Y24" s="2"/>
      <c r="Z24" s="762"/>
    </row>
    <row r="25" spans="1:33" ht="21.95" customHeight="1" x14ac:dyDescent="0.25">
      <c r="A25" s="50"/>
      <c r="B25" s="51"/>
      <c r="C25" s="51"/>
      <c r="E25" s="22" t="s">
        <v>172</v>
      </c>
      <c r="F25" s="2">
        <v>47.869900000000001</v>
      </c>
      <c r="G25" s="78">
        <v>44.889000000000038</v>
      </c>
      <c r="H25">
        <v>120</v>
      </c>
      <c r="I25" s="2">
        <v>5744.3879999999999</v>
      </c>
      <c r="J25" s="2">
        <v>5386.6800000000048</v>
      </c>
      <c r="K25" s="2">
        <v>357.70799999999599</v>
      </c>
      <c r="L25" s="660">
        <v>6.6406023747465084E-2</v>
      </c>
      <c r="M25" s="2">
        <v>1962.2879999999977</v>
      </c>
      <c r="N25">
        <v>120</v>
      </c>
      <c r="O25" t="s">
        <v>1353</v>
      </c>
      <c r="P25" s="660">
        <v>3.5930720557176846E-2</v>
      </c>
      <c r="Q25" s="878">
        <v>2.5000000000000001E-3</v>
      </c>
      <c r="R25" s="2">
        <v>10.590685840707966</v>
      </c>
      <c r="U25" s="790"/>
      <c r="V25" s="2"/>
      <c r="W25" s="789"/>
      <c r="X25" s="789"/>
      <c r="Y25" s="2"/>
      <c r="Z25" s="762"/>
    </row>
    <row r="26" spans="1:33" ht="21.95" customHeight="1" x14ac:dyDescent="0.25">
      <c r="A26" s="50"/>
      <c r="B26" s="50"/>
      <c r="C26" s="51"/>
      <c r="D26" s="709"/>
      <c r="E26" s="22" t="s">
        <v>1318</v>
      </c>
      <c r="F26" s="2">
        <v>26.36</v>
      </c>
      <c r="G26" s="78">
        <v>26.140650000000004</v>
      </c>
      <c r="H26">
        <v>200</v>
      </c>
      <c r="I26" s="2">
        <v>5272</v>
      </c>
      <c r="J26" s="2">
        <v>5228.130000000001</v>
      </c>
      <c r="K26" s="2">
        <v>43.869999999998981</v>
      </c>
      <c r="L26" s="660">
        <v>8.3911455912532781E-3</v>
      </c>
      <c r="M26" s="2">
        <v>43.869999999998981</v>
      </c>
      <c r="N26">
        <v>100</v>
      </c>
      <c r="O26"/>
      <c r="P26" s="660">
        <v>1.2139605462822459E-2</v>
      </c>
      <c r="Q26" s="878">
        <v>2.7000000000000001E-3</v>
      </c>
      <c r="R26" s="2"/>
      <c r="V26" s="790"/>
      <c r="W26" s="790"/>
      <c r="X26" s="790"/>
      <c r="Y26" s="762"/>
      <c r="Z26" s="762"/>
      <c r="AA26" s="2"/>
      <c r="AB26"/>
      <c r="AC26"/>
      <c r="AD26"/>
      <c r="AE26"/>
      <c r="AF26"/>
      <c r="AG26"/>
    </row>
    <row r="27" spans="1:33" ht="21.95" customHeight="1" x14ac:dyDescent="0.25">
      <c r="A27" s="50"/>
      <c r="B27" s="50"/>
      <c r="C27" s="51"/>
      <c r="D27" s="709"/>
      <c r="E27" s="22" t="s">
        <v>1278</v>
      </c>
      <c r="F27" s="2">
        <v>52.2699</v>
      </c>
      <c r="G27" s="78">
        <v>54.281400000000005</v>
      </c>
      <c r="H27">
        <v>100</v>
      </c>
      <c r="I27" s="2">
        <v>5226.99</v>
      </c>
      <c r="J27" s="2">
        <v>5428.14</v>
      </c>
      <c r="K27" s="2">
        <v>-201.15000000000055</v>
      </c>
      <c r="L27" s="660">
        <v>-3.705689241618685E-2</v>
      </c>
      <c r="M27" s="2">
        <v>-201.15000000000055</v>
      </c>
      <c r="N27">
        <v>100</v>
      </c>
      <c r="O27"/>
      <c r="P27" s="660">
        <v>2.21006736190427E-2</v>
      </c>
      <c r="Q27" s="878">
        <v>-4.0000000000000001E-3</v>
      </c>
      <c r="R27" s="2"/>
      <c r="V27" s="2"/>
      <c r="W27" s="789"/>
      <c r="X27" s="789"/>
      <c r="Y27" s="2"/>
      <c r="Z27" s="762"/>
    </row>
    <row r="28" spans="1:33" ht="21.95" customHeight="1" x14ac:dyDescent="0.25">
      <c r="A28" s="50"/>
      <c r="B28" s="50"/>
      <c r="C28" s="51"/>
      <c r="D28" s="709"/>
      <c r="E28" s="22" t="s">
        <v>824</v>
      </c>
      <c r="F28" s="2">
        <v>86.919899999999998</v>
      </c>
      <c r="G28" s="78">
        <v>74.468500000000006</v>
      </c>
      <c r="H28">
        <v>60</v>
      </c>
      <c r="I28" s="2">
        <v>5215.1939999999995</v>
      </c>
      <c r="J28" s="2">
        <v>4468.1100000000006</v>
      </c>
      <c r="K28" s="2">
        <v>747.08399999999892</v>
      </c>
      <c r="L28" s="660">
        <v>0.16720358272289615</v>
      </c>
      <c r="M28" s="2">
        <v>747.08399999999892</v>
      </c>
      <c r="N28">
        <v>40</v>
      </c>
      <c r="O28"/>
      <c r="P28" s="660">
        <v>2.6231047205530607E-2</v>
      </c>
      <c r="Q28" s="878">
        <v>1.9599999999999999E-2</v>
      </c>
      <c r="R28" s="2">
        <v>18.260483193277313</v>
      </c>
      <c r="T28" s="48"/>
      <c r="V28" s="762"/>
      <c r="W28" s="790"/>
      <c r="X28" s="790"/>
      <c r="Y28" s="762"/>
    </row>
    <row r="29" spans="1:33" ht="21.95" customHeight="1" x14ac:dyDescent="0.25">
      <c r="A29" s="51"/>
      <c r="B29" s="50"/>
      <c r="C29" s="51"/>
      <c r="D29" s="709"/>
      <c r="E29" s="22" t="s">
        <v>174</v>
      </c>
      <c r="F29" s="2">
        <v>258.97989999999999</v>
      </c>
      <c r="G29" s="78">
        <v>216.70049999999986</v>
      </c>
      <c r="H29">
        <v>20</v>
      </c>
      <c r="I29" s="2">
        <v>5179.598</v>
      </c>
      <c r="J29" s="2">
        <v>4334.0099999999975</v>
      </c>
      <c r="K29" s="2">
        <v>845.5880000000052</v>
      </c>
      <c r="L29" s="660">
        <v>0.19510522587626772</v>
      </c>
      <c r="M29" s="2">
        <v>1006.4180000000051</v>
      </c>
      <c r="N29">
        <v>20</v>
      </c>
      <c r="O29"/>
      <c r="P29" s="660">
        <v>1.84E-2</v>
      </c>
      <c r="Q29" s="878">
        <v>4.0000000000000002E-4</v>
      </c>
      <c r="R29" s="2">
        <v>19.921530769230767</v>
      </c>
      <c r="V29" s="790"/>
      <c r="W29" s="790"/>
      <c r="X29" s="790"/>
      <c r="Y29" s="790"/>
      <c r="Z29" s="762"/>
    </row>
    <row r="30" spans="1:33" ht="21.95" customHeight="1" x14ac:dyDescent="0.25">
      <c r="A30" s="50"/>
      <c r="B30" s="50"/>
      <c r="C30" s="51"/>
      <c r="E30" s="22" t="s">
        <v>1284</v>
      </c>
      <c r="F30" s="2">
        <v>170.98990000000001</v>
      </c>
      <c r="G30" s="78">
        <v>193.31733333333335</v>
      </c>
      <c r="H30">
        <v>30</v>
      </c>
      <c r="I30" s="2">
        <v>5129.6970000000001</v>
      </c>
      <c r="J30" s="2">
        <v>5799.52</v>
      </c>
      <c r="K30" s="2">
        <v>-669.82300000000032</v>
      </c>
      <c r="L30" s="660">
        <v>-0.11549628245096151</v>
      </c>
      <c r="M30" s="2">
        <v>-669.82300000000032</v>
      </c>
      <c r="N30">
        <v>30</v>
      </c>
      <c r="O30" t="s">
        <v>1355</v>
      </c>
      <c r="P30" s="660">
        <v>0</v>
      </c>
      <c r="Q30" s="878">
        <v>5.1000000000000004E-3</v>
      </c>
      <c r="R30" s="2"/>
      <c r="U30" s="790"/>
      <c r="V30" s="2"/>
      <c r="W30" s="789"/>
      <c r="X30" s="789"/>
      <c r="Y30" s="2"/>
      <c r="Z30" s="762"/>
    </row>
    <row r="31" spans="1:33" ht="21.95" customHeight="1" x14ac:dyDescent="0.25">
      <c r="A31" s="51"/>
      <c r="B31" s="51"/>
      <c r="C31" s="51"/>
      <c r="D31" s="709"/>
      <c r="E31" s="22" t="s">
        <v>1299</v>
      </c>
      <c r="F31" s="2">
        <v>81.369900000000001</v>
      </c>
      <c r="G31" s="78">
        <v>91.35</v>
      </c>
      <c r="H31">
        <v>60</v>
      </c>
      <c r="I31" s="2">
        <v>4882.1940000000004</v>
      </c>
      <c r="J31" s="2">
        <v>5481</v>
      </c>
      <c r="K31" s="2">
        <v>-598.80599999999959</v>
      </c>
      <c r="L31" s="660">
        <v>-0.10925123152709353</v>
      </c>
      <c r="M31" s="2">
        <v>-598.80599999999959</v>
      </c>
      <c r="N31">
        <v>60</v>
      </c>
      <c r="O31"/>
      <c r="P31" s="660">
        <v>2.2121202066120272E-2</v>
      </c>
      <c r="Q31" s="878">
        <v>-5.4999999999999997E-3</v>
      </c>
      <c r="R31" s="2"/>
      <c r="T31" s="48"/>
      <c r="W31" s="790"/>
      <c r="X31" s="790"/>
      <c r="Y31" s="762"/>
      <c r="Z31" s="762"/>
    </row>
    <row r="32" spans="1:33" ht="21.95" customHeight="1" x14ac:dyDescent="0.25">
      <c r="A32" s="50"/>
      <c r="B32" s="51"/>
      <c r="C32" s="51"/>
      <c r="E32" s="22" t="s">
        <v>52</v>
      </c>
      <c r="F32" s="2">
        <v>47.5899</v>
      </c>
      <c r="G32" s="78">
        <v>38.413299999999992</v>
      </c>
      <c r="H32">
        <v>100</v>
      </c>
      <c r="I32" s="2">
        <v>4758.99</v>
      </c>
      <c r="J32" s="2">
        <v>3841.329999999999</v>
      </c>
      <c r="K32" s="2">
        <v>917.66000000000167</v>
      </c>
      <c r="L32" s="660">
        <v>0.23889121736481919</v>
      </c>
      <c r="M32" s="2">
        <v>1974.3999999999996</v>
      </c>
      <c r="N32">
        <v>100</v>
      </c>
      <c r="O32"/>
      <c r="P32" s="660">
        <v>4.0008489196237014E-2</v>
      </c>
      <c r="Q32" s="878">
        <v>0</v>
      </c>
      <c r="R32" s="2">
        <v>9.7122244897959185</v>
      </c>
      <c r="S32" s="782">
        <v>43323</v>
      </c>
      <c r="T32" s="48"/>
      <c r="U32" s="790"/>
      <c r="V32" s="762"/>
      <c r="W32" s="790"/>
      <c r="X32" s="790"/>
      <c r="Y32" s="762"/>
    </row>
    <row r="33" spans="1:33" ht="21.95" customHeight="1" x14ac:dyDescent="0.25">
      <c r="A33" s="50"/>
      <c r="B33" s="50"/>
      <c r="C33" s="51"/>
      <c r="D33" s="709"/>
      <c r="E33" s="22" t="s">
        <v>658</v>
      </c>
      <c r="F33" s="2">
        <v>210.51</v>
      </c>
      <c r="G33" s="78">
        <v>139.4129999999999</v>
      </c>
      <c r="H33">
        <v>20</v>
      </c>
      <c r="I33" s="2">
        <v>4210.2</v>
      </c>
      <c r="J33" s="2">
        <v>2788.2599999999979</v>
      </c>
      <c r="K33" s="2">
        <v>1421.9400000000014</v>
      </c>
      <c r="L33" s="660">
        <v>0.50997396225603164</v>
      </c>
      <c r="M33" s="2">
        <v>1564.9700000000016</v>
      </c>
      <c r="N33">
        <v>20</v>
      </c>
      <c r="O33" t="s">
        <v>1357</v>
      </c>
      <c r="P33" s="660">
        <v>2.3751840767659493E-3</v>
      </c>
      <c r="Q33" s="879">
        <v>-5.9999999999999995E-4</v>
      </c>
      <c r="R33" s="2">
        <v>30.686588921282794</v>
      </c>
      <c r="T33" s="48"/>
      <c r="V33" s="790"/>
      <c r="W33" s="790"/>
      <c r="X33" s="790"/>
      <c r="Y33" s="762"/>
      <c r="Z33" s="762"/>
    </row>
    <row r="34" spans="1:33" ht="21.95" customHeight="1" x14ac:dyDescent="0.25">
      <c r="A34" s="50"/>
      <c r="B34" s="50"/>
      <c r="C34" s="51"/>
      <c r="D34" s="709"/>
      <c r="E34" s="22" t="s">
        <v>1332</v>
      </c>
      <c r="F34" s="2">
        <v>40.26</v>
      </c>
      <c r="G34" s="78">
        <v>38.425200000000004</v>
      </c>
      <c r="H34">
        <v>100</v>
      </c>
      <c r="I34" s="2">
        <v>4026</v>
      </c>
      <c r="J34" s="2">
        <v>3842.5200000000004</v>
      </c>
      <c r="K34" s="2">
        <v>183.47999999999956</v>
      </c>
      <c r="L34" s="660">
        <v>4.7749914118859343E-2</v>
      </c>
      <c r="M34" s="2">
        <v>183.47999999999956</v>
      </c>
      <c r="N34" s="29">
        <v>43483</v>
      </c>
      <c r="O34"/>
      <c r="P34" s="660">
        <v>2.8693492300049677E-2</v>
      </c>
      <c r="Q34" s="878">
        <v>-1.54E-2</v>
      </c>
      <c r="R34" s="2"/>
      <c r="T34" s="48"/>
      <c r="U34" s="789"/>
      <c r="W34" s="790"/>
      <c r="X34" s="790"/>
      <c r="Y34" s="762"/>
      <c r="Z34" s="762"/>
    </row>
    <row r="35" spans="1:33" ht="21.95" customHeight="1" x14ac:dyDescent="0.25">
      <c r="A35" s="50"/>
      <c r="B35" s="51"/>
      <c r="C35" s="51"/>
      <c r="D35" s="709"/>
      <c r="E35" s="22" t="s">
        <v>1330</v>
      </c>
      <c r="F35" s="2">
        <v>143.68</v>
      </c>
      <c r="G35" s="78">
        <v>137</v>
      </c>
      <c r="H35">
        <v>25</v>
      </c>
      <c r="I35" s="2">
        <v>3592</v>
      </c>
      <c r="J35" s="2">
        <v>3425</v>
      </c>
      <c r="K35" s="2">
        <v>167</v>
      </c>
      <c r="L35" s="660">
        <v>4.8759124087591289E-2</v>
      </c>
      <c r="M35" s="2">
        <v>167</v>
      </c>
      <c r="N35" s="29">
        <v>43481</v>
      </c>
      <c r="O35"/>
      <c r="P35" s="660">
        <v>8.0400890868596881E-3</v>
      </c>
      <c r="Q35" s="878">
        <v>2.9999999999999997E-4</v>
      </c>
      <c r="R35" s="2"/>
      <c r="W35" s="790"/>
      <c r="X35" s="790"/>
      <c r="Y35" s="762"/>
      <c r="Z35" s="762"/>
    </row>
    <row r="36" spans="1:33" ht="21.95" customHeight="1" x14ac:dyDescent="0.25">
      <c r="A36" s="51"/>
      <c r="B36" s="51"/>
      <c r="C36" s="51"/>
      <c r="D36" s="709"/>
      <c r="E36" s="22" t="s">
        <v>932</v>
      </c>
      <c r="F36" s="2">
        <v>35.630000000000003</v>
      </c>
      <c r="G36" s="78">
        <v>21.403400000000001</v>
      </c>
      <c r="H36">
        <v>100</v>
      </c>
      <c r="I36" s="2">
        <v>3563.0000000000005</v>
      </c>
      <c r="J36" s="2">
        <v>2140.34</v>
      </c>
      <c r="K36" s="2">
        <v>1422.6600000000003</v>
      </c>
      <c r="L36" s="660">
        <v>0.66468878776269191</v>
      </c>
      <c r="M36" s="2">
        <v>1422.6600000000003</v>
      </c>
      <c r="N36">
        <v>100</v>
      </c>
      <c r="O36" t="s">
        <v>1358</v>
      </c>
      <c r="P36" s="660">
        <v>2.1330339601459442E-2</v>
      </c>
      <c r="Q36" s="878">
        <v>-5.3E-3</v>
      </c>
      <c r="R36" s="2">
        <v>14.252000000000001</v>
      </c>
      <c r="S36" s="782">
        <v>43366</v>
      </c>
      <c r="T36" s="48"/>
      <c r="X36" s="790"/>
      <c r="Y36" s="790"/>
      <c r="Z36" s="762"/>
      <c r="AA36" s="2"/>
      <c r="AB36"/>
      <c r="AC36"/>
      <c r="AD36"/>
      <c r="AE36"/>
      <c r="AF36"/>
      <c r="AG36"/>
    </row>
    <row r="37" spans="1:33" ht="21.95" customHeight="1" x14ac:dyDescent="0.25">
      <c r="A37" s="50"/>
      <c r="B37" s="50"/>
      <c r="C37" s="51"/>
      <c r="D37" s="709"/>
      <c r="E37" s="22" t="s">
        <v>1325</v>
      </c>
      <c r="F37" s="2">
        <v>142.23990000000001</v>
      </c>
      <c r="G37" s="78">
        <v>146.65</v>
      </c>
      <c r="H37">
        <v>25</v>
      </c>
      <c r="I37" s="2">
        <v>3555.9974999999999</v>
      </c>
      <c r="J37" s="2">
        <v>3666.25</v>
      </c>
      <c r="K37" s="2">
        <v>-110.25250000000005</v>
      </c>
      <c r="L37" s="660">
        <v>-3.0072280941016022E-2</v>
      </c>
      <c r="M37" s="2">
        <v>-110.25250000000005</v>
      </c>
      <c r="N37">
        <v>25</v>
      </c>
      <c r="O37"/>
      <c r="P37" s="660">
        <v>6.1867310086691565E-3</v>
      </c>
      <c r="Q37" s="878">
        <v>-2.07E-2</v>
      </c>
      <c r="R37" s="2">
        <v>32.327249999999999</v>
      </c>
      <c r="V37" s="762"/>
      <c r="W37" s="790"/>
      <c r="X37" s="790"/>
      <c r="Y37" s="762"/>
      <c r="Z37" s="660"/>
    </row>
    <row r="38" spans="1:33" ht="21.95" customHeight="1" x14ac:dyDescent="0.25">
      <c r="A38" s="51"/>
      <c r="B38" s="51"/>
      <c r="C38" s="51"/>
      <c r="D38" s="709"/>
      <c r="E38" s="22" t="s">
        <v>896</v>
      </c>
      <c r="F38" s="2">
        <v>30.43</v>
      </c>
      <c r="G38" s="78">
        <v>21.168200000000002</v>
      </c>
      <c r="H38">
        <v>100</v>
      </c>
      <c r="I38" s="2">
        <v>3043</v>
      </c>
      <c r="J38" s="2">
        <v>2116.8200000000002</v>
      </c>
      <c r="K38" s="2">
        <v>926.18000000000029</v>
      </c>
      <c r="L38" s="660">
        <v>0.4375336589790344</v>
      </c>
      <c r="M38" s="2">
        <v>926.18000000000029</v>
      </c>
      <c r="N38" s="29">
        <v>43481</v>
      </c>
      <c r="O38"/>
      <c r="P38" s="660">
        <v>8.6756490305619466E-2</v>
      </c>
      <c r="Q38" s="878">
        <v>-2.3E-3</v>
      </c>
      <c r="R38" s="2"/>
      <c r="T38" s="281"/>
      <c r="U38" s="789"/>
      <c r="V38" s="790"/>
      <c r="W38" s="790"/>
      <c r="X38" s="790"/>
      <c r="Y38" s="762"/>
      <c r="Z38" s="762"/>
    </row>
    <row r="39" spans="1:33" ht="21.95" customHeight="1" x14ac:dyDescent="0.25">
      <c r="A39" s="50"/>
      <c r="B39" s="50"/>
      <c r="C39" s="51"/>
      <c r="E39" s="22" t="s">
        <v>1331</v>
      </c>
      <c r="F39" s="2">
        <v>15.04</v>
      </c>
      <c r="G39" s="78">
        <v>13.68</v>
      </c>
      <c r="H39">
        <v>200</v>
      </c>
      <c r="I39" s="2">
        <v>3008</v>
      </c>
      <c r="J39" s="2">
        <v>2736</v>
      </c>
      <c r="K39" s="2">
        <v>272</v>
      </c>
      <c r="L39" s="660">
        <v>9.941520467836254E-2</v>
      </c>
      <c r="M39" s="2">
        <v>272</v>
      </c>
      <c r="N39" s="29">
        <v>43481</v>
      </c>
      <c r="O39"/>
      <c r="P39" s="660">
        <v>7.6808510638297883E-2</v>
      </c>
      <c r="Q39" s="878">
        <v>-4.0000000000000001E-3</v>
      </c>
      <c r="R39" s="2"/>
      <c r="U39"/>
      <c r="V39" s="790"/>
      <c r="W39" s="790"/>
      <c r="X39" s="790"/>
      <c r="Y39" s="762"/>
    </row>
    <row r="40" spans="1:33" ht="21.95" customHeight="1" x14ac:dyDescent="0.25">
      <c r="A40" s="50"/>
      <c r="B40" s="51"/>
      <c r="C40" s="51"/>
      <c r="D40" s="709"/>
      <c r="E40" s="22" t="s">
        <v>1313</v>
      </c>
      <c r="F40" s="2">
        <v>25.27</v>
      </c>
      <c r="G40" s="78">
        <v>24.060300000000002</v>
      </c>
      <c r="H40">
        <v>100</v>
      </c>
      <c r="I40" s="2">
        <v>2527</v>
      </c>
      <c r="J40" s="2">
        <v>2406.0300000000002</v>
      </c>
      <c r="K40" s="2">
        <v>120.9699999999998</v>
      </c>
      <c r="L40" s="660">
        <v>5.0277843584660122E-2</v>
      </c>
      <c r="M40" s="2">
        <v>120.9699999999998</v>
      </c>
      <c r="N40">
        <v>100</v>
      </c>
      <c r="O40"/>
      <c r="P40" s="660">
        <v>0</v>
      </c>
      <c r="Q40" s="878">
        <v>1.49E-2</v>
      </c>
      <c r="R40" s="2">
        <v>5.7431818181818173</v>
      </c>
      <c r="T40" s="48"/>
      <c r="V40" s="790"/>
      <c r="W40" s="790"/>
      <c r="X40" s="790"/>
      <c r="Y40" s="790"/>
      <c r="Z40" s="762"/>
    </row>
    <row r="41" spans="1:33" ht="21.95" customHeight="1" x14ac:dyDescent="0.25">
      <c r="A41" s="50"/>
      <c r="B41" s="50"/>
      <c r="C41" s="51"/>
      <c r="D41" s="709"/>
      <c r="E41" s="22" t="s">
        <v>46</v>
      </c>
      <c r="F41" s="2">
        <v>12.459899999999999</v>
      </c>
      <c r="G41" s="78">
        <v>11.927800000000001</v>
      </c>
      <c r="H41">
        <v>200</v>
      </c>
      <c r="I41" s="2">
        <v>2491.98</v>
      </c>
      <c r="J41" s="2">
        <v>2385.5600000000004</v>
      </c>
      <c r="K41" s="2">
        <v>106.41999999999962</v>
      </c>
      <c r="L41" s="660">
        <v>4.4610070591391368E-2</v>
      </c>
      <c r="M41" s="2">
        <v>106.41999999999962</v>
      </c>
      <c r="N41" s="29">
        <v>43487</v>
      </c>
      <c r="O41"/>
      <c r="P41" s="660">
        <v>2.0064366487692518E-2</v>
      </c>
      <c r="Q41" s="878">
        <v>1.38E-2</v>
      </c>
      <c r="R41" s="2">
        <v>9.2295555555555548</v>
      </c>
      <c r="S41" s="782">
        <v>43461</v>
      </c>
      <c r="T41" s="48"/>
      <c r="W41" s="790"/>
      <c r="X41" s="790"/>
      <c r="Y41" s="790"/>
      <c r="Z41" s="762"/>
    </row>
    <row r="42" spans="1:33" ht="21.95" customHeight="1" x14ac:dyDescent="0.25">
      <c r="A42" s="50"/>
      <c r="B42" s="50"/>
      <c r="C42" s="51"/>
      <c r="D42" s="709"/>
      <c r="E42" s="22" t="s">
        <v>62</v>
      </c>
      <c r="F42" s="2">
        <v>318.33</v>
      </c>
      <c r="G42" s="78">
        <v>318.33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1659.3600000000079</v>
      </c>
      <c r="N42">
        <v>0</v>
      </c>
      <c r="O42"/>
      <c r="P42" s="660">
        <v>0</v>
      </c>
      <c r="Q42" s="878">
        <v>2.52E-2</v>
      </c>
      <c r="R42" s="2"/>
      <c r="U42"/>
      <c r="W42" s="790"/>
      <c r="X42" s="790"/>
      <c r="Y42" s="790"/>
      <c r="Z42" s="790"/>
    </row>
    <row r="43" spans="1:33" ht="21.95" customHeight="1" x14ac:dyDescent="0.25">
      <c r="A43" s="50"/>
      <c r="B43" s="51"/>
      <c r="C43" s="51"/>
      <c r="E43" s="22" t="s">
        <v>200</v>
      </c>
      <c r="F43" s="2">
        <v>28.84</v>
      </c>
      <c r="G43" s="78">
        <v>28.84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555.54</v>
      </c>
      <c r="N43">
        <v>0</v>
      </c>
      <c r="O43"/>
      <c r="P43" s="660">
        <v>0</v>
      </c>
      <c r="Q43" s="878">
        <v>4.7999999999999996E-3</v>
      </c>
      <c r="R43" s="2"/>
      <c r="T43" s="48"/>
      <c r="U43" s="790"/>
      <c r="V43" s="790"/>
      <c r="W43" s="790"/>
      <c r="X43" s="790"/>
      <c r="Y43" s="762"/>
      <c r="Z43" s="660"/>
    </row>
    <row r="44" spans="1:33" ht="21.95" customHeight="1" x14ac:dyDescent="0.25">
      <c r="A44" s="50"/>
      <c r="B44" s="50"/>
      <c r="C44" s="51"/>
      <c r="D44" s="709"/>
      <c r="E44" s="22" t="s">
        <v>209</v>
      </c>
      <c r="F44" s="2">
        <v>34.67</v>
      </c>
      <c r="G44" s="78">
        <v>34.67</v>
      </c>
      <c r="H44">
        <v>0</v>
      </c>
      <c r="I44" s="2">
        <v>0</v>
      </c>
      <c r="J44" s="2">
        <v>0</v>
      </c>
      <c r="K44" s="2">
        <v>973.83000000000175</v>
      </c>
      <c r="L44" s="660">
        <v>0</v>
      </c>
      <c r="M44" s="2">
        <v>2131.6999999999971</v>
      </c>
      <c r="N44">
        <v>0</v>
      </c>
      <c r="O44"/>
      <c r="P44" s="660">
        <v>4.2688203057398323E-2</v>
      </c>
      <c r="Q44" s="878">
        <v>1.47E-2</v>
      </c>
      <c r="R44" s="2">
        <v>8.6675000000000004</v>
      </c>
      <c r="W44" s="790"/>
      <c r="X44" s="790"/>
      <c r="Y44" s="762"/>
      <c r="Z44" s="762"/>
    </row>
    <row r="45" spans="1:33" ht="21.95" customHeight="1" x14ac:dyDescent="0.25">
      <c r="A45" s="50"/>
      <c r="B45" s="50"/>
      <c r="C45" s="51"/>
      <c r="D45" s="709"/>
      <c r="E45" s="22" t="s">
        <v>199</v>
      </c>
      <c r="F45" s="2">
        <v>148.26</v>
      </c>
      <c r="G45" s="78">
        <v>148.26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363.09999999999945</v>
      </c>
      <c r="N45">
        <v>0</v>
      </c>
      <c r="O45"/>
      <c r="P45" s="660">
        <v>0</v>
      </c>
      <c r="Q45" s="878">
        <v>9.7000000000000003E-3</v>
      </c>
      <c r="R45" s="2"/>
      <c r="V45" s="2"/>
      <c r="W45" s="789"/>
      <c r="X45" s="789"/>
      <c r="Y45" s="2"/>
      <c r="Z45" s="762"/>
    </row>
    <row r="46" spans="1:33" ht="21.95" customHeight="1" x14ac:dyDescent="0.25">
      <c r="A46" s="51"/>
      <c r="B46" s="51"/>
      <c r="C46" s="51"/>
      <c r="D46" s="709"/>
      <c r="E46" s="22" t="s">
        <v>220</v>
      </c>
      <c r="F46" s="2">
        <v>97.64</v>
      </c>
      <c r="G46" s="78">
        <v>97.64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231.53999999999996</v>
      </c>
      <c r="N46">
        <v>0</v>
      </c>
      <c r="O46"/>
      <c r="P46" s="660">
        <v>1.6199999999999999E-2</v>
      </c>
      <c r="Q46" s="878">
        <v>9.4999999999999998E-3</v>
      </c>
      <c r="R46" s="2"/>
      <c r="T46" s="48"/>
      <c r="V46" s="762"/>
      <c r="W46" s="790"/>
      <c r="X46" s="790"/>
      <c r="Y46" s="762"/>
    </row>
    <row r="47" spans="1:33" ht="21.95" customHeight="1" x14ac:dyDescent="0.25">
      <c r="A47" s="152"/>
      <c r="B47" s="50"/>
      <c r="C47" s="51"/>
      <c r="D47" s="709"/>
      <c r="E47" s="22" t="s">
        <v>260</v>
      </c>
      <c r="F47" s="78">
        <v>108.77</v>
      </c>
      <c r="G47" s="78">
        <v>108.77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1857.7799999999988</v>
      </c>
      <c r="N47">
        <v>0</v>
      </c>
      <c r="O47"/>
      <c r="P47" s="660">
        <v>1.49E-2</v>
      </c>
      <c r="Q47" s="878">
        <v>9.4000000000000004E-3</v>
      </c>
      <c r="R47" s="2"/>
      <c r="T47" s="48"/>
      <c r="U47" s="790"/>
      <c r="W47" s="790"/>
      <c r="X47" s="790"/>
      <c r="Y47" s="762"/>
      <c r="AA47" s="2"/>
      <c r="AB47"/>
      <c r="AC47"/>
      <c r="AD47"/>
      <c r="AE47"/>
      <c r="AF47"/>
      <c r="AG47"/>
    </row>
    <row r="48" spans="1:33" ht="21.95" customHeight="1" x14ac:dyDescent="0.25">
      <c r="A48" s="50"/>
      <c r="B48" s="51"/>
      <c r="C48" s="51"/>
      <c r="E48" s="22" t="s">
        <v>23</v>
      </c>
      <c r="F48" s="2">
        <v>37.64</v>
      </c>
      <c r="G48" s="78">
        <v>37.64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171.89999999999964</v>
      </c>
      <c r="N48">
        <v>0</v>
      </c>
      <c r="O48"/>
      <c r="P48" s="660">
        <v>0</v>
      </c>
      <c r="Q48" s="878">
        <v>1.14E-2</v>
      </c>
      <c r="R48" s="2"/>
      <c r="T48" s="48"/>
      <c r="U48" s="790"/>
      <c r="Z48" s="762"/>
    </row>
    <row r="49" spans="1:33" ht="21.95" customHeight="1" x14ac:dyDescent="0.25">
      <c r="A49" s="50"/>
      <c r="B49" s="51"/>
      <c r="C49" s="51"/>
      <c r="D49" s="709"/>
      <c r="E49" s="22" t="s">
        <v>261</v>
      </c>
      <c r="F49" s="2">
        <v>48.06</v>
      </c>
      <c r="G49" s="78">
        <v>48.06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98.449999999999818</v>
      </c>
      <c r="N49">
        <v>0</v>
      </c>
      <c r="O49"/>
      <c r="P49" s="660">
        <v>1.11E-2</v>
      </c>
      <c r="Q49" s="878">
        <v>3.0999999999999999E-3</v>
      </c>
      <c r="R49" s="2"/>
      <c r="U49"/>
      <c r="W49" s="790"/>
      <c r="X49" s="790"/>
      <c r="Y49" s="762"/>
      <c r="Z49" s="660"/>
    </row>
    <row r="50" spans="1:33" ht="21.95" customHeight="1" x14ac:dyDescent="0.25">
      <c r="A50" s="50"/>
      <c r="B50" s="50"/>
      <c r="C50" s="51"/>
      <c r="D50" s="709"/>
      <c r="E50" s="22" t="s">
        <v>318</v>
      </c>
      <c r="F50" s="2">
        <v>12.97</v>
      </c>
      <c r="G50" s="78">
        <v>12.97</v>
      </c>
      <c r="H50">
        <v>0</v>
      </c>
      <c r="I50" s="2">
        <v>0</v>
      </c>
      <c r="J50" s="2">
        <v>0</v>
      </c>
      <c r="K50" s="2">
        <v>-1184.9399999999987</v>
      </c>
      <c r="L50" s="660">
        <v>0</v>
      </c>
      <c r="M50" s="2">
        <v>98.479999999995925</v>
      </c>
      <c r="N50">
        <v>0</v>
      </c>
      <c r="O50"/>
      <c r="P50" s="660">
        <v>0</v>
      </c>
      <c r="Q50" s="878">
        <v>2.06E-2</v>
      </c>
      <c r="R50" s="2">
        <v>40.53125</v>
      </c>
      <c r="V50" s="762"/>
      <c r="W50" s="790"/>
      <c r="X50" s="790"/>
      <c r="Y50" s="762"/>
      <c r="Z50" s="660"/>
    </row>
    <row r="51" spans="1:33" ht="21.95" customHeight="1" x14ac:dyDescent="0.25">
      <c r="A51" s="50"/>
      <c r="B51" s="50"/>
      <c r="C51" s="51"/>
      <c r="E51" s="22" t="s">
        <v>36</v>
      </c>
      <c r="F51" s="78">
        <v>47.86</v>
      </c>
      <c r="G51" s="78">
        <v>47.86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117.73999999999978</v>
      </c>
      <c r="N51">
        <v>0</v>
      </c>
      <c r="O51"/>
      <c r="P51" s="660">
        <v>0</v>
      </c>
      <c r="Q51" s="878">
        <v>-6.7999999999999996E-3</v>
      </c>
      <c r="R51" s="2"/>
      <c r="V51" s="2"/>
      <c r="W51" s="789"/>
      <c r="X51" s="789"/>
      <c r="Y51" s="2"/>
    </row>
    <row r="52" spans="1:33" ht="21.95" customHeight="1" x14ac:dyDescent="0.25">
      <c r="A52" s="51"/>
      <c r="B52" s="51"/>
      <c r="C52" s="51"/>
      <c r="D52" s="709"/>
      <c r="E52" s="22" t="s">
        <v>1359</v>
      </c>
      <c r="F52" s="2">
        <v>0.06</v>
      </c>
      <c r="G52" s="78">
        <v>0.06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264.92000000000007</v>
      </c>
      <c r="N52">
        <v>0</v>
      </c>
      <c r="O52"/>
      <c r="P52" s="660">
        <v>3.4200000000000001E-2</v>
      </c>
      <c r="Q52" s="878">
        <v>0</v>
      </c>
      <c r="R52" s="2"/>
      <c r="T52" s="48"/>
      <c r="W52" s="790"/>
      <c r="X52" s="790"/>
      <c r="Y52" s="762"/>
    </row>
    <row r="53" spans="1:33" ht="21.95" customHeight="1" x14ac:dyDescent="0.25">
      <c r="A53" s="50"/>
      <c r="B53" s="51"/>
      <c r="C53" s="51"/>
      <c r="D53" s="709"/>
      <c r="E53" s="22" t="s">
        <v>292</v>
      </c>
      <c r="F53" s="2">
        <v>46.89</v>
      </c>
      <c r="G53" s="78">
        <v>46.89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910.79999999999927</v>
      </c>
      <c r="N53">
        <v>0</v>
      </c>
      <c r="O53"/>
      <c r="P53" s="660">
        <v>2.87E-2</v>
      </c>
      <c r="Q53" s="878">
        <v>2.0400000000000001E-2</v>
      </c>
      <c r="R53" s="2"/>
      <c r="T53" s="48"/>
      <c r="U53" s="790"/>
      <c r="W53" s="48"/>
      <c r="X53" s="790"/>
      <c r="Y53" s="790"/>
      <c r="Z53" s="762"/>
    </row>
    <row r="54" spans="1:33" ht="21.95" customHeight="1" x14ac:dyDescent="0.25">
      <c r="A54" s="50"/>
      <c r="B54" s="50"/>
      <c r="C54" s="51"/>
      <c r="D54" s="709"/>
      <c r="E54" s="22" t="s">
        <v>670</v>
      </c>
      <c r="F54" s="2">
        <v>25.4</v>
      </c>
      <c r="G54" s="78">
        <v>25.4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557.94000000000005</v>
      </c>
      <c r="N54">
        <v>0</v>
      </c>
      <c r="O54"/>
      <c r="P54" s="660">
        <v>4.0599999999999997E-2</v>
      </c>
      <c r="Q54" s="878">
        <v>5.4999999999999997E-3</v>
      </c>
      <c r="R54" s="2"/>
      <c r="V54" s="790"/>
      <c r="W54" s="790"/>
      <c r="X54" s="790"/>
      <c r="Y54" s="762"/>
      <c r="Z54" s="762"/>
    </row>
    <row r="55" spans="1:33" ht="21.95" customHeight="1" x14ac:dyDescent="0.25">
      <c r="A55" s="51"/>
      <c r="B55" s="50"/>
      <c r="C55" s="51"/>
      <c r="D55" s="709"/>
      <c r="E55" s="22" t="s">
        <v>242</v>
      </c>
      <c r="F55" s="2">
        <v>59.38</v>
      </c>
      <c r="G55" s="78">
        <v>59.38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329.74000000000069</v>
      </c>
      <c r="N55">
        <v>0</v>
      </c>
      <c r="O55"/>
      <c r="P55" s="660">
        <v>0</v>
      </c>
      <c r="Q55" s="878">
        <v>5.0000000000000001E-4</v>
      </c>
      <c r="R55" s="2"/>
      <c r="V55" s="790"/>
      <c r="W55" s="790"/>
      <c r="X55" s="790"/>
      <c r="Y55" s="762"/>
      <c r="Z55" s="762"/>
    </row>
    <row r="56" spans="1:33" ht="21.95" customHeight="1" x14ac:dyDescent="0.25">
      <c r="A56" s="50"/>
      <c r="B56" s="50"/>
      <c r="C56" s="51"/>
      <c r="D56" s="709"/>
      <c r="E56" s="22" t="s">
        <v>649</v>
      </c>
      <c r="F56" s="2">
        <v>18.96</v>
      </c>
      <c r="G56" s="78">
        <v>18.96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309.26000000000022</v>
      </c>
      <c r="N56">
        <v>0</v>
      </c>
      <c r="O56"/>
      <c r="P56" s="660">
        <v>8.8000000000000005E-3</v>
      </c>
      <c r="Q56" s="878">
        <v>6.0000000000000001E-3</v>
      </c>
      <c r="R56" s="2"/>
      <c r="T56" s="48"/>
      <c r="W56" s="790"/>
      <c r="X56" s="790"/>
      <c r="Y56" s="762"/>
      <c r="Z56" s="762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0"/>
      <c r="C57" s="51"/>
      <c r="D57" s="709"/>
      <c r="E57" s="22" t="s">
        <v>712</v>
      </c>
      <c r="F57" s="2">
        <v>226.19</v>
      </c>
      <c r="G57" s="78">
        <v>226.19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843.18000000000029</v>
      </c>
      <c r="N57">
        <v>0</v>
      </c>
      <c r="O57"/>
      <c r="P57" s="660">
        <v>2.8E-3</v>
      </c>
      <c r="Q57" s="878">
        <v>1.3899999999999999E-2</v>
      </c>
      <c r="R57" s="2"/>
      <c r="T57" s="48"/>
      <c r="V57" s="790"/>
      <c r="W57" s="790"/>
      <c r="X57" s="790"/>
      <c r="Y57" s="762"/>
      <c r="Z57" s="762"/>
      <c r="AA57" s="2"/>
      <c r="AB57"/>
      <c r="AC57"/>
      <c r="AD57"/>
      <c r="AE57"/>
      <c r="AF57"/>
      <c r="AG57"/>
    </row>
    <row r="58" spans="1:33" ht="21.95" customHeight="1" x14ac:dyDescent="0.25">
      <c r="A58" s="50"/>
      <c r="B58" s="50"/>
      <c r="C58" s="51"/>
      <c r="D58" s="709"/>
      <c r="E58" s="22" t="s">
        <v>1283</v>
      </c>
      <c r="F58" s="2">
        <v>15.82</v>
      </c>
      <c r="G58" s="78">
        <v>15.82</v>
      </c>
      <c r="H58">
        <v>0</v>
      </c>
      <c r="I58" s="2">
        <v>0</v>
      </c>
      <c r="J58" s="2">
        <v>0</v>
      </c>
      <c r="K58" s="2">
        <v>863.92000000000007</v>
      </c>
      <c r="L58" s="660">
        <v>0</v>
      </c>
      <c r="M58" s="2">
        <v>863.92000000000007</v>
      </c>
      <c r="N58">
        <v>0</v>
      </c>
      <c r="O58"/>
      <c r="P58" s="660">
        <v>0</v>
      </c>
      <c r="Q58" s="878">
        <v>-5.1000000000000004E-3</v>
      </c>
      <c r="R58" s="2"/>
      <c r="T58" s="48"/>
      <c r="U58" s="790"/>
      <c r="W58" s="790"/>
      <c r="X58" s="790"/>
      <c r="Y58" s="762"/>
      <c r="Z58" s="762"/>
    </row>
    <row r="59" spans="1:33" ht="21.95" customHeight="1" x14ac:dyDescent="0.25">
      <c r="A59" s="50"/>
      <c r="B59" s="50"/>
      <c r="C59" s="51"/>
      <c r="D59" s="709"/>
      <c r="E59" s="22" t="s">
        <v>1280</v>
      </c>
      <c r="F59" s="2">
        <v>40.619999999999997</v>
      </c>
      <c r="G59" s="78">
        <v>40.619999999999997</v>
      </c>
      <c r="H59">
        <v>0</v>
      </c>
      <c r="I59" s="2">
        <v>0</v>
      </c>
      <c r="J59" s="2">
        <v>0</v>
      </c>
      <c r="K59" s="2">
        <v>1589.75</v>
      </c>
      <c r="L59" s="660">
        <v>0</v>
      </c>
      <c r="M59" s="2">
        <v>1589.75</v>
      </c>
      <c r="N59">
        <v>0</v>
      </c>
      <c r="O59"/>
      <c r="P59" s="660">
        <v>1.2186115214180208E-3</v>
      </c>
      <c r="Q59" s="878">
        <v>1.2999999999999999E-3</v>
      </c>
      <c r="R59" s="2"/>
      <c r="V59" s="790"/>
      <c r="W59" s="790"/>
      <c r="X59" s="790"/>
      <c r="Y59" s="762"/>
      <c r="Z59" s="762"/>
    </row>
    <row r="60" spans="1:33" ht="21.95" customHeight="1" x14ac:dyDescent="0.25">
      <c r="A60" s="50"/>
      <c r="B60" s="50"/>
      <c r="C60" s="51"/>
      <c r="D60" s="709"/>
      <c r="E60" s="22" t="s">
        <v>1333</v>
      </c>
      <c r="F60" s="2">
        <v>50.05</v>
      </c>
      <c r="G60" s="78">
        <v>50.05</v>
      </c>
      <c r="H60">
        <v>0</v>
      </c>
      <c r="I60" s="2">
        <v>0</v>
      </c>
      <c r="J60" s="2">
        <v>0</v>
      </c>
      <c r="K60" s="2">
        <v>-0.63999999999987267</v>
      </c>
      <c r="L60" s="660">
        <v>0</v>
      </c>
      <c r="M60" s="2">
        <v>-0.63999999999987267</v>
      </c>
      <c r="N60">
        <v>0</v>
      </c>
      <c r="O60"/>
      <c r="P60" s="660">
        <v>1.7582417582417582E-2</v>
      </c>
      <c r="Q60" s="878">
        <v>1.2699999999999999E-2</v>
      </c>
      <c r="R60" s="2">
        <v>11.374999999999998</v>
      </c>
      <c r="U60" s="790"/>
      <c r="W60" s="790"/>
      <c r="X60" s="790"/>
      <c r="Y60" s="762"/>
    </row>
    <row r="61" spans="1:33" ht="21.95" customHeight="1" x14ac:dyDescent="0.25">
      <c r="A61" s="50"/>
      <c r="B61" s="50"/>
      <c r="C61" s="50"/>
      <c r="D61" s="709"/>
      <c r="E61" s="22" t="s">
        <v>757</v>
      </c>
      <c r="F61" s="2">
        <v>8.7399000000000004</v>
      </c>
      <c r="G61" s="78">
        <v>8.7399000000000004</v>
      </c>
      <c r="H61">
        <v>0</v>
      </c>
      <c r="I61" s="2">
        <v>0</v>
      </c>
      <c r="J61" s="2">
        <v>0</v>
      </c>
      <c r="K61" s="2">
        <v>-1141.8100000000013</v>
      </c>
      <c r="L61" s="660">
        <v>0</v>
      </c>
      <c r="M61" s="2">
        <v>-1141.8100000000013</v>
      </c>
      <c r="N61">
        <v>0</v>
      </c>
      <c r="O61"/>
      <c r="P61" s="660">
        <v>1.8306845616082562E-2</v>
      </c>
      <c r="Q61" s="878">
        <v>6.2E-2</v>
      </c>
      <c r="R61" s="2">
        <v>9.199894736842106</v>
      </c>
      <c r="S61" s="782">
        <v>43337</v>
      </c>
      <c r="T61" s="48"/>
      <c r="V61" s="762"/>
      <c r="W61" s="790"/>
      <c r="X61" s="790"/>
      <c r="Y61" s="762"/>
      <c r="Z61" s="762"/>
    </row>
    <row r="62" spans="1:33" ht="21.95" customHeight="1" x14ac:dyDescent="0.25">
      <c r="A62" s="50"/>
      <c r="B62" s="50"/>
      <c r="C62" s="51"/>
      <c r="D62" s="709"/>
      <c r="E62" s="22" t="s">
        <v>1327</v>
      </c>
      <c r="F62" s="2">
        <v>46.01</v>
      </c>
      <c r="G62" s="78">
        <v>46.01</v>
      </c>
      <c r="H62">
        <v>0</v>
      </c>
      <c r="I62" s="2">
        <v>0</v>
      </c>
      <c r="J62" s="2">
        <v>0</v>
      </c>
      <c r="K62" s="2">
        <v>229.9399999999996</v>
      </c>
      <c r="L62" s="660">
        <v>0</v>
      </c>
      <c r="M62" s="2">
        <v>229.9399999999996</v>
      </c>
      <c r="N62">
        <v>0</v>
      </c>
      <c r="O62" t="s">
        <v>1356</v>
      </c>
      <c r="P62" s="660">
        <v>2.5107585307541841E-2</v>
      </c>
      <c r="Q62" s="878">
        <v>2.4500000000000001E-2</v>
      </c>
      <c r="R62" s="2"/>
      <c r="T62" s="48"/>
      <c r="U62" s="790"/>
      <c r="V62" s="790"/>
      <c r="W62" s="790"/>
      <c r="X62" s="790"/>
      <c r="Y62" s="762"/>
      <c r="Z62" s="762"/>
      <c r="AA62" s="2"/>
      <c r="AB62"/>
      <c r="AC62"/>
      <c r="AD62"/>
      <c r="AE62"/>
      <c r="AF62"/>
      <c r="AG62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78">
        <v>51.26</v>
      </c>
      <c r="G63" s="78">
        <v>51.26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2.9262582910651581E-2</v>
      </c>
      <c r="Q63" s="878">
        <v>4.1999999999999997E-3</v>
      </c>
      <c r="R63" s="2"/>
      <c r="T63" s="48"/>
      <c r="V63" s="790"/>
      <c r="W63" s="790"/>
      <c r="X63" s="790"/>
      <c r="Y63" s="762"/>
      <c r="Z63" s="660"/>
      <c r="AA63" s="2"/>
      <c r="AB63"/>
      <c r="AC63"/>
      <c r="AD63"/>
      <c r="AE63"/>
      <c r="AF63"/>
      <c r="AG63"/>
    </row>
    <row r="64" spans="1:33" ht="21.95" customHeight="1" x14ac:dyDescent="0.25">
      <c r="A64" s="50"/>
      <c r="B64" s="50"/>
      <c r="C64" s="51"/>
      <c r="E64" s="22" t="s">
        <v>193</v>
      </c>
      <c r="F64" s="2">
        <v>27.66</v>
      </c>
      <c r="G64" s="78">
        <v>27.66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2.0245842371655824E-2</v>
      </c>
      <c r="Q64" s="878">
        <v>-3.3E-3</v>
      </c>
      <c r="R64" s="2">
        <v>13.330120481927709</v>
      </c>
      <c r="S64" s="782">
        <v>43358</v>
      </c>
      <c r="W64" s="790"/>
      <c r="X64" s="790"/>
      <c r="Y64" s="790"/>
      <c r="Z64" s="762"/>
    </row>
    <row r="65" spans="1:26" ht="21.95" customHeight="1" x14ac:dyDescent="0.25">
      <c r="A65" s="50"/>
      <c r="B65" s="50"/>
      <c r="C65" s="51"/>
      <c r="D65" s="709"/>
      <c r="E65" s="22" t="s">
        <v>194</v>
      </c>
      <c r="F65" s="2">
        <v>8.08</v>
      </c>
      <c r="G65" s="78">
        <v>8.08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U65" s="790"/>
      <c r="V65" s="762"/>
      <c r="W65" s="790"/>
      <c r="X65" s="790"/>
      <c r="Y65" s="762"/>
    </row>
    <row r="66" spans="1:26" ht="21.95" customHeight="1" x14ac:dyDescent="0.25">
      <c r="A66" s="50"/>
      <c r="B66" s="50"/>
      <c r="C66" s="51"/>
      <c r="E66" s="22" t="s">
        <v>264</v>
      </c>
      <c r="F66" s="2">
        <v>127.83</v>
      </c>
      <c r="G66" s="78">
        <v>127.83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15.742610837438425</v>
      </c>
      <c r="T66" s="48"/>
      <c r="W66" s="790"/>
      <c r="X66" s="790"/>
      <c r="Y66" s="762"/>
      <c r="Z66" s="762"/>
    </row>
    <row r="67" spans="1:26" ht="21.95" customHeight="1" x14ac:dyDescent="0.25">
      <c r="A67" s="50"/>
      <c r="B67" s="50"/>
      <c r="C67" s="51"/>
      <c r="D67" s="709"/>
      <c r="E67" s="22" t="s">
        <v>671</v>
      </c>
      <c r="F67" s="2">
        <v>255.03</v>
      </c>
      <c r="G67" s="78">
        <v>255.03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8">
        <v>2.2499999999999999E-2</v>
      </c>
      <c r="R67" s="2">
        <v>26.044730392156865</v>
      </c>
      <c r="S67" s="782">
        <v>43324</v>
      </c>
      <c r="T67" s="48"/>
      <c r="V67" s="790"/>
      <c r="W67" s="790"/>
      <c r="X67" s="790"/>
      <c r="Y67" s="790"/>
      <c r="Z67" s="762"/>
    </row>
    <row r="68" spans="1:26" ht="21.95" customHeight="1" x14ac:dyDescent="0.25">
      <c r="A68" s="50"/>
      <c r="B68" s="50"/>
      <c r="C68" s="51"/>
      <c r="D68" s="709"/>
      <c r="E68" s="22" t="s">
        <v>656</v>
      </c>
      <c r="F68" s="2">
        <v>158.81</v>
      </c>
      <c r="G68" s="78">
        <v>158.81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23.738415545590431</v>
      </c>
      <c r="U68" s="790"/>
      <c r="V68" s="790"/>
      <c r="W68" s="790"/>
      <c r="X68" s="790"/>
      <c r="Y68" s="790"/>
      <c r="Z68" s="762"/>
    </row>
    <row r="69" spans="1:26" ht="21.95" customHeight="1" x14ac:dyDescent="0.25">
      <c r="A69" s="50"/>
      <c r="B69" s="50"/>
      <c r="C69" s="51"/>
      <c r="D69" s="709"/>
      <c r="E69" s="22" t="s">
        <v>933</v>
      </c>
      <c r="F69" s="2">
        <v>64.930000000000007</v>
      </c>
      <c r="G69" s="78">
        <v>64.930000000000007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9.856768827968581E-3</v>
      </c>
      <c r="Q69" s="878">
        <v>6.7000000000000002E-3</v>
      </c>
      <c r="R69" s="2">
        <v>8.7981029810298121</v>
      </c>
      <c r="V69" s="2"/>
      <c r="W69" s="789"/>
      <c r="X69" s="789"/>
      <c r="Y69" s="2"/>
      <c r="Z69" s="790"/>
    </row>
    <row r="70" spans="1:26" ht="21.95" customHeight="1" x14ac:dyDescent="0.25">
      <c r="A70" s="50"/>
      <c r="B70" s="51"/>
      <c r="C70" s="51"/>
      <c r="D70" s="709"/>
      <c r="E70" s="22" t="s">
        <v>17</v>
      </c>
      <c r="F70" s="78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V70" s="2"/>
      <c r="W70" s="789"/>
      <c r="X70" s="789"/>
      <c r="Y70" s="2"/>
      <c r="Z70" s="762"/>
    </row>
    <row r="71" spans="1:26" ht="21.95" customHeight="1" x14ac:dyDescent="0.25">
      <c r="A71" s="51"/>
      <c r="B71" s="51"/>
      <c r="C71" s="51"/>
      <c r="D71" s="709"/>
      <c r="E71" s="22" t="s">
        <v>300</v>
      </c>
      <c r="F71" s="2">
        <v>148.72</v>
      </c>
      <c r="G71" s="78">
        <v>148.72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T71" s="48"/>
      <c r="V71" s="790"/>
      <c r="W71" s="790"/>
      <c r="X71" s="790"/>
      <c r="Y71" s="790"/>
      <c r="Z71" s="762"/>
    </row>
    <row r="72" spans="1:26" ht="21.95" customHeight="1" x14ac:dyDescent="0.25">
      <c r="A72" s="51"/>
      <c r="B72" s="51"/>
      <c r="C72" s="51"/>
      <c r="D72" s="709"/>
      <c r="E72" s="22" t="s">
        <v>668</v>
      </c>
      <c r="F72" s="2">
        <v>45.4</v>
      </c>
      <c r="G72" s="78">
        <v>45.4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T72" s="48"/>
      <c r="U72" s="790"/>
      <c r="V72" s="2"/>
      <c r="W72" s="789"/>
      <c r="X72" s="789"/>
      <c r="Y72" s="2"/>
      <c r="Z72" s="762"/>
    </row>
    <row r="73" spans="1:26" ht="21.95" customHeight="1" x14ac:dyDescent="0.25">
      <c r="A73" s="50"/>
      <c r="B73" s="50"/>
      <c r="C73" s="51"/>
      <c r="E73" s="22" t="s">
        <v>711</v>
      </c>
      <c r="F73" s="2">
        <v>69.569999999999993</v>
      </c>
      <c r="G73" s="78">
        <v>69.569999999999993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2.2998418858703469E-2</v>
      </c>
      <c r="Q73" s="878">
        <v>4.1000000000000003E-3</v>
      </c>
      <c r="R73" s="2">
        <v>11.643514644351464</v>
      </c>
      <c r="S73" s="782">
        <v>43317</v>
      </c>
      <c r="W73" s="790"/>
      <c r="X73" s="790"/>
      <c r="Y73" s="762"/>
      <c r="Z73" s="790"/>
    </row>
    <row r="74" spans="1:26" ht="21.95" customHeight="1" x14ac:dyDescent="0.25">
      <c r="A74" s="50"/>
      <c r="B74" s="51"/>
      <c r="C74" s="51"/>
      <c r="D74" s="709"/>
      <c r="E74" s="22" t="s">
        <v>710</v>
      </c>
      <c r="F74" s="78">
        <v>835.63</v>
      </c>
      <c r="G74" s="78">
        <v>835.63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U74"/>
      <c r="V74" s="762"/>
      <c r="W74" s="790"/>
      <c r="X74" s="790"/>
      <c r="Y74" s="762"/>
      <c r="Z74" s="762"/>
    </row>
    <row r="75" spans="1:26" ht="21.95" customHeight="1" x14ac:dyDescent="0.25">
      <c r="A75" s="50"/>
      <c r="B75" s="50"/>
      <c r="C75" s="51"/>
      <c r="D75" s="709"/>
      <c r="E75" s="22" t="s">
        <v>920</v>
      </c>
      <c r="F75" s="2">
        <v>54.88</v>
      </c>
      <c r="G75" s="78">
        <v>54.88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2.5145772594752182E-2</v>
      </c>
      <c r="Q75" s="878">
        <v>1.7600000000000001E-2</v>
      </c>
      <c r="R75" s="2">
        <v>12.472727272727273</v>
      </c>
      <c r="S75" s="782">
        <v>43314</v>
      </c>
      <c r="U75" s="790"/>
      <c r="V75" s="2"/>
      <c r="W75" s="789"/>
      <c r="X75" s="789"/>
      <c r="Y75" s="2"/>
      <c r="Z75" s="660"/>
    </row>
    <row r="76" spans="1:26" ht="21.95" customHeight="1" x14ac:dyDescent="0.25">
      <c r="A76" s="50"/>
      <c r="B76" s="51"/>
      <c r="C76" s="51"/>
      <c r="D76" s="709"/>
      <c r="E76" s="22" t="s">
        <v>892</v>
      </c>
      <c r="F76" s="2">
        <v>234.28</v>
      </c>
      <c r="G76" s="78">
        <v>234.28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T76" s="48"/>
      <c r="W76" s="790"/>
      <c r="X76" s="790"/>
      <c r="Y76" s="762"/>
      <c r="Z76" s="660"/>
    </row>
    <row r="77" spans="1:26" ht="21.95" customHeight="1" x14ac:dyDescent="0.25">
      <c r="A77" s="51"/>
      <c r="B77" s="51"/>
      <c r="C77" s="51"/>
      <c r="D77" s="709"/>
      <c r="E77" s="22" t="s">
        <v>897</v>
      </c>
      <c r="F77" s="2">
        <v>75.67</v>
      </c>
      <c r="G77" s="78">
        <v>75.67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1.2686665785648209E-2</v>
      </c>
      <c r="Q77" s="879">
        <v>1.18E-2</v>
      </c>
      <c r="R77" s="2">
        <v>21.315492957746482</v>
      </c>
      <c r="T77" s="48"/>
      <c r="U77" s="790"/>
      <c r="V77" s="790"/>
      <c r="W77" s="790"/>
      <c r="X77" s="790"/>
      <c r="Y77" s="762"/>
      <c r="Z77" s="762"/>
    </row>
    <row r="78" spans="1:26" ht="21.95" customHeight="1" x14ac:dyDescent="0.25">
      <c r="A78" s="50"/>
      <c r="B78" s="50"/>
      <c r="C78" s="51"/>
      <c r="D78" s="709"/>
      <c r="E78" s="22" t="s">
        <v>192</v>
      </c>
      <c r="F78" s="2">
        <v>74.650000000000006</v>
      </c>
      <c r="G78" s="78">
        <v>74.650000000000006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U78" s="790"/>
      <c r="V78" s="762"/>
      <c r="W78" s="790"/>
      <c r="X78" s="790"/>
      <c r="Y78" s="790"/>
      <c r="Z78" s="762"/>
    </row>
    <row r="79" spans="1:26" ht="21.95" customHeight="1" x14ac:dyDescent="0.25">
      <c r="A79" s="50"/>
      <c r="B79" s="51"/>
      <c r="C79" s="51"/>
      <c r="D79" s="709"/>
      <c r="E79" s="22" t="s">
        <v>219</v>
      </c>
      <c r="F79" s="2">
        <v>49.43</v>
      </c>
      <c r="G79" s="78">
        <v>49.43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V79" s="2"/>
      <c r="W79" s="789"/>
      <c r="X79" s="789"/>
      <c r="Y79" s="762"/>
      <c r="Z79" s="762"/>
    </row>
    <row r="80" spans="1:26" ht="21.95" customHeight="1" x14ac:dyDescent="0.25">
      <c r="A80" s="50"/>
      <c r="B80" s="50"/>
      <c r="C80" s="51"/>
      <c r="D80" s="709"/>
      <c r="E80" s="22" t="s">
        <v>798</v>
      </c>
      <c r="F80" s="2">
        <v>455</v>
      </c>
      <c r="G80" s="78">
        <v>455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W80" s="790"/>
      <c r="X80" s="790"/>
      <c r="Y80" s="762"/>
      <c r="Z80" s="762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74.5</v>
      </c>
      <c r="G81" s="78">
        <v>74.5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8">
        <v>7.7000000000000002E-3</v>
      </c>
      <c r="R81" s="2">
        <v>18.237454100367199</v>
      </c>
      <c r="U81" s="790"/>
      <c r="V81" s="790"/>
      <c r="W81" s="790"/>
      <c r="X81" s="790"/>
      <c r="Y81" s="762"/>
      <c r="Z81" s="762"/>
      <c r="AA81" s="2"/>
      <c r="AB81"/>
      <c r="AC81"/>
      <c r="AD81"/>
      <c r="AE81" s="2"/>
      <c r="AF81"/>
      <c r="AG81"/>
    </row>
    <row r="82" spans="1:33" ht="21.95" customHeight="1" x14ac:dyDescent="0.25">
      <c r="A82" s="50"/>
      <c r="B82" s="50"/>
      <c r="C82" s="50"/>
      <c r="D82" s="709"/>
      <c r="E82" s="22" t="s">
        <v>34</v>
      </c>
      <c r="F82" s="2">
        <v>32.700000000000003</v>
      </c>
      <c r="G82" s="78">
        <v>32.700000000000003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T82" s="48"/>
      <c r="W82" s="790"/>
      <c r="X82" s="790"/>
      <c r="Y82" s="762"/>
      <c r="AA82" s="2"/>
      <c r="AB82"/>
      <c r="AC82"/>
      <c r="AD82"/>
      <c r="AE82"/>
      <c r="AF82"/>
      <c r="AG8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42.26</v>
      </c>
      <c r="G83" s="78">
        <v>42.26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8">
        <v>1.38E-2</v>
      </c>
      <c r="R83" s="2"/>
      <c r="T83" s="48"/>
      <c r="W83" s="790"/>
      <c r="X83" s="790"/>
      <c r="Y83" s="762"/>
      <c r="Z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78">
        <v>47.22</v>
      </c>
      <c r="G84" s="78">
        <v>47.22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T84" s="48"/>
      <c r="U84" s="789"/>
      <c r="W84" s="790"/>
      <c r="X84" s="790"/>
      <c r="Y84" s="762"/>
      <c r="Z84" s="762"/>
    </row>
    <row r="85" spans="1:33" ht="21.95" customHeight="1" x14ac:dyDescent="0.25">
      <c r="A85" s="51"/>
      <c r="B85" s="51"/>
      <c r="C85" s="51"/>
      <c r="D85" s="709"/>
      <c r="E85" s="22" t="s">
        <v>22</v>
      </c>
      <c r="F85" s="78">
        <v>45.69</v>
      </c>
      <c r="G85" s="78">
        <v>45.69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T85" s="48"/>
      <c r="U85" s="790"/>
      <c r="W85" s="790"/>
      <c r="X85" s="790"/>
      <c r="Y85" s="762"/>
      <c r="Z85" s="762"/>
      <c r="AA85" s="2"/>
      <c r="AB85"/>
      <c r="AC85"/>
      <c r="AD85"/>
      <c r="AE85"/>
      <c r="AF85"/>
      <c r="AG85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137.79</v>
      </c>
      <c r="G86" s="78">
        <v>137.79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T86" s="48"/>
      <c r="V86" s="762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43.03</v>
      </c>
      <c r="G87" s="78">
        <v>43.03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T87" s="48"/>
      <c r="V87" s="790"/>
      <c r="W87" s="790"/>
      <c r="X87" s="790"/>
      <c r="Y87" s="762"/>
      <c r="Z87" s="762"/>
    </row>
    <row r="88" spans="1:33" ht="21.95" customHeight="1" x14ac:dyDescent="0.25">
      <c r="A88" s="50"/>
      <c r="B88" s="51"/>
      <c r="C88" s="51"/>
      <c r="E88" s="22" t="s">
        <v>169</v>
      </c>
      <c r="F88" s="2">
        <v>63.63</v>
      </c>
      <c r="G88" s="78">
        <v>63.63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U88" s="790"/>
      <c r="W88" s="790"/>
      <c r="X88" s="48"/>
      <c r="Y88" s="790"/>
      <c r="Z88" s="762"/>
    </row>
    <row r="89" spans="1:33" ht="21.95" customHeight="1" x14ac:dyDescent="0.25">
      <c r="A89" s="50"/>
      <c r="B89" s="50"/>
      <c r="C89" s="51"/>
      <c r="E89" s="22" t="s">
        <v>8</v>
      </c>
      <c r="F89" s="78">
        <v>75.239999999999995</v>
      </c>
      <c r="G89" s="78">
        <v>75.239999999999995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T89" s="48"/>
      <c r="V89" s="790"/>
      <c r="W89" s="790"/>
      <c r="X89" s="790"/>
      <c r="Y89" s="790"/>
      <c r="Z89" s="762"/>
    </row>
    <row r="90" spans="1:33" ht="21.95" customHeight="1" x14ac:dyDescent="0.25">
      <c r="A90" s="50"/>
      <c r="B90" s="51"/>
      <c r="C90" s="51"/>
      <c r="D90" s="709"/>
      <c r="E90" s="22" t="s">
        <v>10</v>
      </c>
      <c r="F90" s="2">
        <v>28.34</v>
      </c>
      <c r="G90" s="78">
        <v>28.34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W90" s="790"/>
      <c r="X90" s="790"/>
      <c r="Y90" s="790"/>
      <c r="Z90" s="762"/>
    </row>
    <row r="91" spans="1:33" ht="21.95" customHeight="1" x14ac:dyDescent="0.25">
      <c r="A91" s="51"/>
      <c r="B91" s="152"/>
      <c r="C91" s="272"/>
      <c r="D91" s="709"/>
      <c r="E91" s="22" t="s">
        <v>218</v>
      </c>
      <c r="F91" s="2">
        <v>43.96</v>
      </c>
      <c r="G91" s="78">
        <v>43.96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8">
        <v>2.69E-2</v>
      </c>
      <c r="R91" s="2"/>
      <c r="U91" s="790"/>
      <c r="W91" s="790"/>
      <c r="X91" s="790"/>
      <c r="Y91" s="790"/>
      <c r="Z91" s="660"/>
      <c r="AA91" s="2"/>
      <c r="AB91"/>
      <c r="AC91"/>
      <c r="AD91"/>
      <c r="AE91" s="2"/>
      <c r="AF91"/>
      <c r="AG91"/>
    </row>
    <row r="92" spans="1:33" ht="21.95" customHeight="1" x14ac:dyDescent="0.25">
      <c r="A92" s="50"/>
      <c r="B92" s="51"/>
      <c r="C92" s="51"/>
      <c r="D92" s="709"/>
      <c r="E92" s="22" t="s">
        <v>332</v>
      </c>
      <c r="F92" s="2">
        <v>66.430000000000007</v>
      </c>
      <c r="G92" s="78">
        <v>66.430000000000007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12.653333333333334</v>
      </c>
      <c r="V92" s="2"/>
      <c r="W92" s="789"/>
      <c r="X92" s="789"/>
      <c r="Y92" s="2"/>
      <c r="Z92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T93" s="48"/>
      <c r="V93" s="790"/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82.67</v>
      </c>
      <c r="G94" s="78">
        <v>82.67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V94" s="762"/>
      <c r="W94" s="790"/>
      <c r="X94" s="790"/>
      <c r="Y94" s="762"/>
      <c r="Z94" s="790"/>
    </row>
    <row r="95" spans="1:33" ht="21.95" customHeight="1" x14ac:dyDescent="0.25">
      <c r="A95" s="50"/>
      <c r="B95" s="51"/>
      <c r="C95" s="51"/>
      <c r="E95" s="22" t="s">
        <v>47</v>
      </c>
      <c r="F95" s="2">
        <v>150.53</v>
      </c>
      <c r="G95" s="78">
        <v>150.53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T95" s="48"/>
      <c r="V95" s="762"/>
      <c r="W95" s="790"/>
      <c r="X95" s="790"/>
      <c r="Y95" s="762"/>
      <c r="Z95" s="762"/>
    </row>
    <row r="96" spans="1:33" ht="21.95" customHeight="1" x14ac:dyDescent="0.25">
      <c r="A96" s="50"/>
      <c r="B96" s="51"/>
      <c r="C96" s="51"/>
      <c r="D96" s="709"/>
      <c r="E96" s="22" t="s">
        <v>33</v>
      </c>
      <c r="F96" s="2">
        <v>233.23</v>
      </c>
      <c r="G96" s="78">
        <v>233.23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T96" s="48"/>
      <c r="U96"/>
      <c r="V96" s="790"/>
      <c r="W96" s="790"/>
      <c r="X96" s="790"/>
      <c r="Y96" s="762"/>
    </row>
    <row r="97" spans="1:26" ht="21.95" customHeight="1" x14ac:dyDescent="0.25">
      <c r="A97" s="51"/>
      <c r="B97" s="51"/>
      <c r="C97" s="51"/>
      <c r="D97" s="709"/>
      <c r="E97" s="22" t="s">
        <v>13</v>
      </c>
      <c r="F97" s="2">
        <v>82.68</v>
      </c>
      <c r="G97" s="78">
        <v>82.68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W97" s="790"/>
      <c r="X97" s="790"/>
      <c r="Y97" s="762"/>
      <c r="Z97" s="762"/>
    </row>
    <row r="98" spans="1:26" ht="21.95" customHeight="1" x14ac:dyDescent="0.25">
      <c r="A98" s="60"/>
      <c r="B98" s="61"/>
      <c r="C98" s="60"/>
      <c r="D98" s="709"/>
      <c r="E98" s="22" t="s">
        <v>32</v>
      </c>
      <c r="F98" s="2">
        <v>47.79</v>
      </c>
      <c r="G98" s="78">
        <v>47.79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2.5528353211969033E-2</v>
      </c>
      <c r="Q98" s="878">
        <v>-5.5999999999999999E-3</v>
      </c>
      <c r="R98" s="2">
        <v>8.6497737556561081</v>
      </c>
      <c r="V98" s="2"/>
      <c r="W98" s="789"/>
      <c r="X98" s="789"/>
      <c r="Y98" s="2"/>
      <c r="Z98" s="790"/>
    </row>
    <row r="99" spans="1:26" ht="21.95" customHeight="1" x14ac:dyDescent="0.25">
      <c r="A99" s="50"/>
      <c r="B99" s="50"/>
      <c r="C99" s="51"/>
      <c r="D99" s="709"/>
      <c r="E99" s="22" t="s">
        <v>63</v>
      </c>
      <c r="F99" s="2">
        <v>109.61</v>
      </c>
      <c r="G99" s="78">
        <v>109.61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U99" s="790"/>
      <c r="V99" s="790"/>
      <c r="W99" s="790"/>
      <c r="X99" s="790"/>
      <c r="Y99" s="790"/>
      <c r="Z99"/>
    </row>
    <row r="100" spans="1:26" ht="21.95" customHeight="1" x14ac:dyDescent="0.25">
      <c r="A100" s="50"/>
      <c r="B100" s="50"/>
      <c r="C100" s="51"/>
      <c r="D100" s="709"/>
      <c r="E100" s="22" t="s">
        <v>9</v>
      </c>
      <c r="F100" s="2">
        <v>2.5099999999999998</v>
      </c>
      <c r="G100" s="78">
        <v>2.5099999999999998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T100" s="48"/>
      <c r="U100" s="790"/>
      <c r="V100" s="790"/>
      <c r="W100" s="790"/>
      <c r="X100" s="790"/>
      <c r="Y100" s="762"/>
      <c r="Z100" s="762"/>
    </row>
    <row r="101" spans="1:26" ht="21.95" customHeight="1" x14ac:dyDescent="0.25">
      <c r="A101" s="50"/>
      <c r="B101" s="50"/>
      <c r="C101" s="51"/>
      <c r="D101" s="709"/>
      <c r="E101" s="22" t="s">
        <v>55</v>
      </c>
      <c r="F101" s="2">
        <v>68.25</v>
      </c>
      <c r="G101" s="78">
        <v>68.25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3.0476190476190476E-2</v>
      </c>
      <c r="Q101" s="878">
        <v>1.0800000000000001E-2</v>
      </c>
      <c r="R101" s="2">
        <v>10.565015479876161</v>
      </c>
      <c r="W101" s="790"/>
      <c r="X101" s="790"/>
      <c r="Y101" s="762"/>
      <c r="Z101" s="762"/>
    </row>
    <row r="102" spans="1:26" ht="21.95" customHeight="1" x14ac:dyDescent="0.25">
      <c r="A102" s="50"/>
      <c r="B102" s="51"/>
      <c r="C102" s="51"/>
      <c r="D102" s="709"/>
      <c r="E102" s="22" t="s">
        <v>53</v>
      </c>
      <c r="F102" s="2">
        <v>72.8</v>
      </c>
      <c r="G102" s="78">
        <v>72.8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U102" s="790"/>
      <c r="W102" s="790"/>
      <c r="X102" s="790"/>
      <c r="Y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33.33</v>
      </c>
      <c r="G103" s="78">
        <v>33.33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221.76</v>
      </c>
      <c r="G104" s="78">
        <v>221.76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38.51</v>
      </c>
      <c r="G105" s="78">
        <v>38.51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107.02</v>
      </c>
      <c r="G106" s="78">
        <v>107.02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239.62</v>
      </c>
      <c r="G107" s="78">
        <v>239.62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9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5" priority="760">
      <formula>$H2=0</formula>
    </cfRule>
  </conditionalFormatting>
  <conditionalFormatting sqref="K109:K200">
    <cfRule type="expression" dxfId="3894" priority="761">
      <formula>$J109=0</formula>
    </cfRule>
  </conditionalFormatting>
  <conditionalFormatting sqref="K109:K458">
    <cfRule type="expression" dxfId="3893" priority="802">
      <formula>$J109&lt;0</formula>
    </cfRule>
  </conditionalFormatting>
  <conditionalFormatting sqref="E59">
    <cfRule type="expression" dxfId="3892" priority="731">
      <formula>$H59=0</formula>
    </cfRule>
  </conditionalFormatting>
  <conditionalFormatting sqref="E5">
    <cfRule type="expression" dxfId="3891" priority="709">
      <formula>$H5=0</formula>
    </cfRule>
  </conditionalFormatting>
  <conditionalFormatting sqref="E60">
    <cfRule type="expression" dxfId="3890" priority="687">
      <formula>$H60=0</formula>
    </cfRule>
  </conditionalFormatting>
  <conditionalFormatting sqref="E62">
    <cfRule type="expression" dxfId="3889" priority="676">
      <formula>$H62=0</formula>
    </cfRule>
  </conditionalFormatting>
  <conditionalFormatting sqref="E61">
    <cfRule type="expression" dxfId="3888" priority="665">
      <formula>$H61=0</formula>
    </cfRule>
  </conditionalFormatting>
  <conditionalFormatting sqref="E8">
    <cfRule type="expression" dxfId="3887" priority="650">
      <formula>$H8=0</formula>
    </cfRule>
  </conditionalFormatting>
  <conditionalFormatting sqref="E63">
    <cfRule type="expression" dxfId="3886" priority="640">
      <formula>$H63=0</formula>
    </cfRule>
  </conditionalFormatting>
  <conditionalFormatting sqref="E20">
    <cfRule type="expression" dxfId="3885" priority="630">
      <formula>$H20=0</formula>
    </cfRule>
  </conditionalFormatting>
  <conditionalFormatting sqref="E64">
    <cfRule type="expression" dxfId="3884" priority="621">
      <formula>$H64=0</formula>
    </cfRule>
  </conditionalFormatting>
  <conditionalFormatting sqref="E65">
    <cfRule type="expression" dxfId="3883" priority="614">
      <formula>$H65=0</formula>
    </cfRule>
  </conditionalFormatting>
  <conditionalFormatting sqref="E11">
    <cfRule type="expression" dxfId="3882" priority="605">
      <formula>$H11=0</formula>
    </cfRule>
  </conditionalFormatting>
  <conditionalFormatting sqref="E9">
    <cfRule type="expression" dxfId="3881" priority="598">
      <formula>$H9=0</formula>
    </cfRule>
  </conditionalFormatting>
  <conditionalFormatting sqref="E66">
    <cfRule type="expression" dxfId="3880" priority="589">
      <formula>$H66=0</formula>
    </cfRule>
  </conditionalFormatting>
  <conditionalFormatting sqref="E10">
    <cfRule type="expression" dxfId="3879" priority="580">
      <formula>$H10=0</formula>
    </cfRule>
  </conditionalFormatting>
  <conditionalFormatting sqref="E26:E28 E30 E45:E49 E36:E43">
    <cfRule type="expression" dxfId="3878" priority="576">
      <formula>$H26=0</formula>
    </cfRule>
  </conditionalFormatting>
  <conditionalFormatting sqref="E29">
    <cfRule type="expression" dxfId="3877" priority="575">
      <formula>$H29=0</formula>
    </cfRule>
  </conditionalFormatting>
  <conditionalFormatting sqref="E31">
    <cfRule type="expression" dxfId="3876" priority="574">
      <formula>$H31=0</formula>
    </cfRule>
  </conditionalFormatting>
  <conditionalFormatting sqref="E32">
    <cfRule type="expression" dxfId="3875" priority="573">
      <formula>$H32=0</formula>
    </cfRule>
  </conditionalFormatting>
  <conditionalFormatting sqref="E44">
    <cfRule type="expression" dxfId="3874" priority="572">
      <formula>$H44=0</formula>
    </cfRule>
  </conditionalFormatting>
  <conditionalFormatting sqref="E35">
    <cfRule type="expression" dxfId="3873" priority="571">
      <formula>$H35=0</formula>
    </cfRule>
  </conditionalFormatting>
  <conditionalFormatting sqref="E33">
    <cfRule type="expression" dxfId="3872" priority="570">
      <formula>$H33=0</formula>
    </cfRule>
  </conditionalFormatting>
  <conditionalFormatting sqref="E34">
    <cfRule type="expression" dxfId="3871" priority="569">
      <formula>$H34=0</formula>
    </cfRule>
  </conditionalFormatting>
  <conditionalFormatting sqref="E67">
    <cfRule type="expression" dxfId="3870" priority="565">
      <formula>$H67=0</formula>
    </cfRule>
  </conditionalFormatting>
  <conditionalFormatting sqref="E69:E70">
    <cfRule type="expression" dxfId="3869" priority="558">
      <formula>$H69=0</formula>
    </cfRule>
  </conditionalFormatting>
  <conditionalFormatting sqref="E68">
    <cfRule type="expression" dxfId="3868" priority="551">
      <formula>$H68=0</formula>
    </cfRule>
  </conditionalFormatting>
  <conditionalFormatting sqref="E69:E70">
    <cfRule type="expression" dxfId="3867" priority="543">
      <formula>$H69=0</formula>
    </cfRule>
  </conditionalFormatting>
  <conditionalFormatting sqref="E71">
    <cfRule type="expression" dxfId="3866" priority="536">
      <formula>$H71=0</formula>
    </cfRule>
  </conditionalFormatting>
  <conditionalFormatting sqref="E72">
    <cfRule type="expression" dxfId="3865" priority="513">
      <formula>$H72=0</formula>
    </cfRule>
  </conditionalFormatting>
  <conditionalFormatting sqref="E72">
    <cfRule type="expression" dxfId="3864" priority="505">
      <formula>$H72=0</formula>
    </cfRule>
  </conditionalFormatting>
  <conditionalFormatting sqref="E74">
    <cfRule type="expression" dxfId="3863" priority="498">
      <formula>$H74=0</formula>
    </cfRule>
  </conditionalFormatting>
  <conditionalFormatting sqref="E73">
    <cfRule type="expression" dxfId="3862" priority="491">
      <formula>$H73=0</formula>
    </cfRule>
  </conditionalFormatting>
  <conditionalFormatting sqref="E75">
    <cfRule type="expression" dxfId="3861" priority="474">
      <formula>$H75=0</formula>
    </cfRule>
  </conditionalFormatting>
  <conditionalFormatting sqref="E7">
    <cfRule type="expression" dxfId="3860" priority="466">
      <formula>$H7=0</formula>
    </cfRule>
  </conditionalFormatting>
  <conditionalFormatting sqref="E76">
    <cfRule type="expression" dxfId="3859" priority="450">
      <formula>$H76=0</formula>
    </cfRule>
  </conditionalFormatting>
  <conditionalFormatting sqref="E77">
    <cfRule type="expression" dxfId="3858" priority="437">
      <formula>$H77=0</formula>
    </cfRule>
  </conditionalFormatting>
  <conditionalFormatting sqref="E78">
    <cfRule type="expression" dxfId="3857" priority="423">
      <formula>$H78=0</formula>
    </cfRule>
  </conditionalFormatting>
  <conditionalFormatting sqref="E79">
    <cfRule type="expression" dxfId="3856" priority="411">
      <formula>$H79=0</formula>
    </cfRule>
  </conditionalFormatting>
  <conditionalFormatting sqref="E80">
    <cfRule type="expression" dxfId="3855" priority="401">
      <formula>$H80=0</formula>
    </cfRule>
  </conditionalFormatting>
  <conditionalFormatting sqref="E81">
    <cfRule type="expression" dxfId="3854" priority="391">
      <formula>$H81=0</formula>
    </cfRule>
  </conditionalFormatting>
  <conditionalFormatting sqref="E82">
    <cfRule type="expression" dxfId="3853" priority="381">
      <formula>$H82=0</formula>
    </cfRule>
  </conditionalFormatting>
  <conditionalFormatting sqref="E83">
    <cfRule type="expression" dxfId="3852" priority="371">
      <formula>$H83=0</formula>
    </cfRule>
  </conditionalFormatting>
  <conditionalFormatting sqref="E84">
    <cfRule type="expression" dxfId="3851" priority="361">
      <formula>$H84=0</formula>
    </cfRule>
  </conditionalFormatting>
  <conditionalFormatting sqref="E85">
    <cfRule type="expression" dxfId="3850" priority="350">
      <formula>$H85=0</formula>
    </cfRule>
  </conditionalFormatting>
  <conditionalFormatting sqref="R109:R1048576">
    <cfRule type="expression" dxfId="384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7" priority="315">
      <formula>K3&gt;0</formula>
    </cfRule>
    <cfRule type="expression" dxfId="3846" priority="316">
      <formula>K3&lt;0</formula>
    </cfRule>
  </conditionalFormatting>
  <conditionalFormatting sqref="K2 K4 K6 K8 K10 K12 K14 K16 K18 K20 K22 K24 K26 K28 K30">
    <cfRule type="expression" dxfId="3845" priority="313">
      <formula>K2&gt;0</formula>
    </cfRule>
    <cfRule type="expression" dxfId="3844" priority="314">
      <formula>K2&lt;0</formula>
    </cfRule>
  </conditionalFormatting>
  <conditionalFormatting sqref="K23 K25 K27 K29">
    <cfRule type="expression" dxfId="3843" priority="311">
      <formula>K23&gt;0</formula>
    </cfRule>
    <cfRule type="expression" dxfId="3842" priority="312">
      <formula>K23&lt;0</formula>
    </cfRule>
  </conditionalFormatting>
  <conditionalFormatting sqref="K31 K33 K40 K35 K42 K37:K38">
    <cfRule type="expression" dxfId="3841" priority="309">
      <formula>K31&gt;0</formula>
    </cfRule>
    <cfRule type="expression" dxfId="3840" priority="310">
      <formula>K31&lt;0</formula>
    </cfRule>
  </conditionalFormatting>
  <conditionalFormatting sqref="K32 K39 K34 K41 K36 K43">
    <cfRule type="expression" dxfId="3839" priority="307">
      <formula>K32&gt;0</formula>
    </cfRule>
    <cfRule type="expression" dxfId="3838" priority="308">
      <formula>K32&lt;0</formula>
    </cfRule>
  </conditionalFormatting>
  <conditionalFormatting sqref="K45 K47 K49 K51 K53">
    <cfRule type="expression" dxfId="3837" priority="305">
      <formula>K45&gt;0</formula>
    </cfRule>
    <cfRule type="expression" dxfId="3836" priority="306">
      <formula>K45&lt;0</formula>
    </cfRule>
  </conditionalFormatting>
  <conditionalFormatting sqref="K46 K48 K50 K52">
    <cfRule type="expression" dxfId="3835" priority="303">
      <formula>K46&gt;0</formula>
    </cfRule>
    <cfRule type="expression" dxfId="3834" priority="304">
      <formula>K46&lt;0</formula>
    </cfRule>
  </conditionalFormatting>
  <conditionalFormatting sqref="K54 K56 K58 K60">
    <cfRule type="expression" dxfId="3833" priority="301">
      <formula>K54&gt;0</formula>
    </cfRule>
    <cfRule type="expression" dxfId="3832" priority="302">
      <formula>K54&lt;0</formula>
    </cfRule>
  </conditionalFormatting>
  <conditionalFormatting sqref="K55 K57 K59">
    <cfRule type="expression" dxfId="3831" priority="299">
      <formula>K55&gt;0</formula>
    </cfRule>
    <cfRule type="expression" dxfId="3830" priority="300">
      <formula>K55&lt;0</formula>
    </cfRule>
  </conditionalFormatting>
  <conditionalFormatting sqref="K68 K70 K72 K74">
    <cfRule type="expression" dxfId="3829" priority="297">
      <formula>K68&gt;0</formula>
    </cfRule>
    <cfRule type="expression" dxfId="3828" priority="298">
      <formula>K68&lt;0</formula>
    </cfRule>
  </conditionalFormatting>
  <conditionalFormatting sqref="K69 K71 K73">
    <cfRule type="expression" dxfId="3827" priority="295">
      <formula>K69&gt;0</formula>
    </cfRule>
    <cfRule type="expression" dxfId="3826" priority="296">
      <formula>K69&lt;0</formula>
    </cfRule>
  </conditionalFormatting>
  <conditionalFormatting sqref="K75 K77 K79 K81 K83">
    <cfRule type="expression" dxfId="3825" priority="293">
      <formula>K75&gt;0</formula>
    </cfRule>
    <cfRule type="expression" dxfId="3824" priority="294">
      <formula>K75&lt;0</formula>
    </cfRule>
  </conditionalFormatting>
  <conditionalFormatting sqref="K76 K78 K80 K82">
    <cfRule type="expression" dxfId="3823" priority="291">
      <formula>K76&gt;0</formula>
    </cfRule>
    <cfRule type="expression" dxfId="3822" priority="292">
      <formula>K76&lt;0</formula>
    </cfRule>
  </conditionalFormatting>
  <conditionalFormatting sqref="K82 K84 K88">
    <cfRule type="expression" dxfId="3821" priority="289">
      <formula>K82&gt;0</formula>
    </cfRule>
    <cfRule type="expression" dxfId="3820" priority="290">
      <formula>K82&lt;0</formula>
    </cfRule>
  </conditionalFormatting>
  <conditionalFormatting sqref="K83 K85">
    <cfRule type="expression" dxfId="3819" priority="287">
      <formula>K83&gt;0</formula>
    </cfRule>
    <cfRule type="expression" dxfId="3818" priority="288">
      <formula>K83&lt;0</formula>
    </cfRule>
  </conditionalFormatting>
  <conditionalFormatting sqref="M109:M200">
    <cfRule type="expression" dxfId="3817" priority="285">
      <formula>$J109=0</formula>
    </cfRule>
  </conditionalFormatting>
  <conditionalFormatting sqref="M109:M458">
    <cfRule type="expression" dxfId="3816" priority="286">
      <formula>$J109&lt;0</formula>
    </cfRule>
  </conditionalFormatting>
  <conditionalFormatting sqref="M3 M5 M7 M9 M11 M13 M15 M17 M19 M21">
    <cfRule type="expression" dxfId="3815" priority="283">
      <formula>M3&gt;0</formula>
    </cfRule>
    <cfRule type="expression" dxfId="3814" priority="284">
      <formula>M3&lt;0</formula>
    </cfRule>
  </conditionalFormatting>
  <conditionalFormatting sqref="M2 M4 M6 M8 M10 M12 M14 M16 M18 M20 M22 M24 M26 M28 M30">
    <cfRule type="expression" dxfId="3813" priority="281">
      <formula>M2&gt;0</formula>
    </cfRule>
    <cfRule type="expression" dxfId="3812" priority="282">
      <formula>M2&lt;0</formula>
    </cfRule>
  </conditionalFormatting>
  <conditionalFormatting sqref="M23 M25 M27 M29">
    <cfRule type="expression" dxfId="3811" priority="279">
      <formula>M23&gt;0</formula>
    </cfRule>
    <cfRule type="expression" dxfId="3810" priority="280">
      <formula>M23&lt;0</formula>
    </cfRule>
  </conditionalFormatting>
  <conditionalFormatting sqref="M31 M33 M40 M35 M42 M37:M38">
    <cfRule type="expression" dxfId="3809" priority="277">
      <formula>M31&gt;0</formula>
    </cfRule>
    <cfRule type="expression" dxfId="3808" priority="278">
      <formula>M31&lt;0</formula>
    </cfRule>
  </conditionalFormatting>
  <conditionalFormatting sqref="M32 M39 M34 M41 M36 M43">
    <cfRule type="expression" dxfId="3807" priority="275">
      <formula>M32&gt;0</formula>
    </cfRule>
    <cfRule type="expression" dxfId="3806" priority="276">
      <formula>M32&lt;0</formula>
    </cfRule>
  </conditionalFormatting>
  <conditionalFormatting sqref="M45 M47 M49 M51 M53">
    <cfRule type="expression" dxfId="3805" priority="273">
      <formula>M45&gt;0</formula>
    </cfRule>
    <cfRule type="expression" dxfId="3804" priority="274">
      <formula>M45&lt;0</formula>
    </cfRule>
  </conditionalFormatting>
  <conditionalFormatting sqref="M46 M48 M50 M52">
    <cfRule type="expression" dxfId="3803" priority="271">
      <formula>M46&gt;0</formula>
    </cfRule>
    <cfRule type="expression" dxfId="3802" priority="272">
      <formula>M46&lt;0</formula>
    </cfRule>
  </conditionalFormatting>
  <conditionalFormatting sqref="M54 M56 M58 M60">
    <cfRule type="expression" dxfId="3801" priority="269">
      <formula>M54&gt;0</formula>
    </cfRule>
    <cfRule type="expression" dxfId="3800" priority="270">
      <formula>M54&lt;0</formula>
    </cfRule>
  </conditionalFormatting>
  <conditionalFormatting sqref="M55 M57 M59 M61">
    <cfRule type="expression" dxfId="3799" priority="267">
      <formula>M55&gt;0</formula>
    </cfRule>
    <cfRule type="expression" dxfId="3798" priority="268">
      <formula>M55&lt;0</formula>
    </cfRule>
  </conditionalFormatting>
  <conditionalFormatting sqref="M68 M70 M72 M74">
    <cfRule type="expression" dxfId="3797" priority="265">
      <formula>M68&gt;0</formula>
    </cfRule>
    <cfRule type="expression" dxfId="3796" priority="266">
      <formula>M68&lt;0</formula>
    </cfRule>
  </conditionalFormatting>
  <conditionalFormatting sqref="M67 M69 M71 M73">
    <cfRule type="expression" dxfId="3795" priority="263">
      <formula>M67&gt;0</formula>
    </cfRule>
    <cfRule type="expression" dxfId="3794" priority="264">
      <formula>M67&lt;0</formula>
    </cfRule>
  </conditionalFormatting>
  <conditionalFormatting sqref="M75 M77 M79 M81 M83">
    <cfRule type="expression" dxfId="3793" priority="261">
      <formula>M75&gt;0</formula>
    </cfRule>
    <cfRule type="expression" dxfId="3792" priority="262">
      <formula>M75&lt;0</formula>
    </cfRule>
  </conditionalFormatting>
  <conditionalFormatting sqref="M76 M78 M80 M82">
    <cfRule type="expression" dxfId="3791" priority="259">
      <formula>M76&gt;0</formula>
    </cfRule>
    <cfRule type="expression" dxfId="3790" priority="260">
      <formula>M76&lt;0</formula>
    </cfRule>
  </conditionalFormatting>
  <conditionalFormatting sqref="M82 M84 M88">
    <cfRule type="expression" dxfId="3789" priority="257">
      <formula>M82&gt;0</formula>
    </cfRule>
    <cfRule type="expression" dxfId="3788" priority="258">
      <formula>M82&lt;0</formula>
    </cfRule>
  </conditionalFormatting>
  <conditionalFormatting sqref="M83 M85">
    <cfRule type="expression" dxfId="3787" priority="255">
      <formula>M83&gt;0</formula>
    </cfRule>
    <cfRule type="expression" dxfId="3786" priority="256">
      <formula>M83&lt;0</formula>
    </cfRule>
  </conditionalFormatting>
  <conditionalFormatting sqref="L109:L200">
    <cfRule type="expression" dxfId="3785" priority="253">
      <formula>$J109=0</formula>
    </cfRule>
  </conditionalFormatting>
  <conditionalFormatting sqref="L109:L458">
    <cfRule type="expression" dxfId="3784" priority="254">
      <formula>$J109&lt;0</formula>
    </cfRule>
  </conditionalFormatting>
  <conditionalFormatting sqref="L3 L5 L7 L9 L11 L13 L15 L17 L19 L21">
    <cfRule type="expression" dxfId="3783" priority="251">
      <formula>L3&gt;0</formula>
    </cfRule>
    <cfRule type="expression" dxfId="3782" priority="252">
      <formula>L3&lt;0</formula>
    </cfRule>
  </conditionalFormatting>
  <conditionalFormatting sqref="L2 L4 L6 L8 L10 L12 L14 L16 L18 L20 L22 L24 L26 L28 L30">
    <cfRule type="expression" dxfId="3781" priority="249">
      <formula>L2&gt;0</formula>
    </cfRule>
    <cfRule type="expression" dxfId="3780" priority="250">
      <formula>L2&lt;0</formula>
    </cfRule>
  </conditionalFormatting>
  <conditionalFormatting sqref="L23 L25 L27 L29">
    <cfRule type="expression" dxfId="3779" priority="247">
      <formula>L23&gt;0</formula>
    </cfRule>
    <cfRule type="expression" dxfId="3778" priority="248">
      <formula>L23&lt;0</formula>
    </cfRule>
  </conditionalFormatting>
  <conditionalFormatting sqref="L31 L33 L40 L35 L42 L37:L38">
    <cfRule type="expression" dxfId="3777" priority="245">
      <formula>L31&gt;0</formula>
    </cfRule>
    <cfRule type="expression" dxfId="3776" priority="246">
      <formula>L31&lt;0</formula>
    </cfRule>
  </conditionalFormatting>
  <conditionalFormatting sqref="L32 L39 L34 L41 L36 L43">
    <cfRule type="expression" dxfId="3775" priority="243">
      <formula>L32&gt;0</formula>
    </cfRule>
    <cfRule type="expression" dxfId="3774" priority="244">
      <formula>L32&lt;0</formula>
    </cfRule>
  </conditionalFormatting>
  <conditionalFormatting sqref="L45 L47 L49 L51 L53">
    <cfRule type="expression" dxfId="3773" priority="241">
      <formula>L45&gt;0</formula>
    </cfRule>
    <cfRule type="expression" dxfId="3772" priority="242">
      <formula>L45&lt;0</formula>
    </cfRule>
  </conditionalFormatting>
  <conditionalFormatting sqref="L46 L48 L50 L52">
    <cfRule type="expression" dxfId="3771" priority="239">
      <formula>L46&gt;0</formula>
    </cfRule>
    <cfRule type="expression" dxfId="3770" priority="240">
      <formula>L46&lt;0</formula>
    </cfRule>
  </conditionalFormatting>
  <conditionalFormatting sqref="L54 L56 L58 L60 L62">
    <cfRule type="expression" dxfId="3769" priority="237">
      <formula>L54&gt;0</formula>
    </cfRule>
    <cfRule type="expression" dxfId="3768" priority="238">
      <formula>L54&lt;0</formula>
    </cfRule>
  </conditionalFormatting>
  <conditionalFormatting sqref="L55 L57 L59 L61">
    <cfRule type="expression" dxfId="3767" priority="235">
      <formula>L55&gt;0</formula>
    </cfRule>
    <cfRule type="expression" dxfId="3766" priority="236">
      <formula>L55&lt;0</formula>
    </cfRule>
  </conditionalFormatting>
  <conditionalFormatting sqref="L66 L68 L70 L72 L74">
    <cfRule type="expression" dxfId="3765" priority="233">
      <formula>L66&gt;0</formula>
    </cfRule>
    <cfRule type="expression" dxfId="3764" priority="234">
      <formula>L66&lt;0</formula>
    </cfRule>
  </conditionalFormatting>
  <conditionalFormatting sqref="L58:L79">
    <cfRule type="expression" dxfId="3763" priority="231">
      <formula>L58&gt;0</formula>
    </cfRule>
    <cfRule type="expression" dxfId="3762" priority="232">
      <formula>L58&lt;0</formula>
    </cfRule>
  </conditionalFormatting>
  <conditionalFormatting sqref="L75 L77 L79 L81 L83">
    <cfRule type="expression" dxfId="3761" priority="229">
      <formula>L75&gt;0</formula>
    </cfRule>
    <cfRule type="expression" dxfId="3760" priority="230">
      <formula>L75&lt;0</formula>
    </cfRule>
  </conditionalFormatting>
  <conditionalFormatting sqref="L76 L78 L80 L82">
    <cfRule type="expression" dxfId="3759" priority="227">
      <formula>L76&gt;0</formula>
    </cfRule>
    <cfRule type="expression" dxfId="3758" priority="228">
      <formula>L76&lt;0</formula>
    </cfRule>
  </conditionalFormatting>
  <conditionalFormatting sqref="L82 L84 L88">
    <cfRule type="expression" dxfId="3757" priority="225">
      <formula>L82&gt;0</formula>
    </cfRule>
    <cfRule type="expression" dxfId="3756" priority="226">
      <formula>L82&lt;0</formula>
    </cfRule>
  </conditionalFormatting>
  <conditionalFormatting sqref="L83 L85">
    <cfRule type="expression" dxfId="3755" priority="223">
      <formula>L83&gt;0</formula>
    </cfRule>
    <cfRule type="expression" dxfId="375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53" priority="220">
      <formula>M44&gt;0</formula>
    </cfRule>
    <cfRule type="expression" dxfId="3752" priority="221">
      <formula>M44&lt;0</formula>
    </cfRule>
  </conditionalFormatting>
  <conditionalFormatting sqref="M62:M66">
    <cfRule type="expression" dxfId="3751" priority="218">
      <formula>M62&gt;0</formula>
    </cfRule>
    <cfRule type="expression" dxfId="3750" priority="219">
      <formula>M62&lt;0</formula>
    </cfRule>
  </conditionalFormatting>
  <conditionalFormatting sqref="E86">
    <cfRule type="expression" dxfId="3749" priority="217">
      <formula>$H86=0</formula>
    </cfRule>
  </conditionalFormatting>
  <conditionalFormatting sqref="K86">
    <cfRule type="expression" dxfId="3748" priority="215">
      <formula>K86&gt;0</formula>
    </cfRule>
    <cfRule type="expression" dxfId="3747" priority="216">
      <formula>K86&lt;0</formula>
    </cfRule>
  </conditionalFormatting>
  <conditionalFormatting sqref="M86">
    <cfRule type="expression" dxfId="3746" priority="213">
      <formula>M86&gt;0</formula>
    </cfRule>
    <cfRule type="expression" dxfId="3745" priority="214">
      <formula>M86&lt;0</formula>
    </cfRule>
  </conditionalFormatting>
  <conditionalFormatting sqref="L86">
    <cfRule type="expression" dxfId="3744" priority="211">
      <formula>L86&gt;0</formula>
    </cfRule>
    <cfRule type="expression" dxfId="374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42" priority="205">
      <formula>K61&gt;0</formula>
    </cfRule>
    <cfRule type="expression" dxfId="3741" priority="206">
      <formula>K61&lt;0</formula>
    </cfRule>
  </conditionalFormatting>
  <conditionalFormatting sqref="K44">
    <cfRule type="expression" dxfId="3740" priority="203">
      <formula>K44&gt;0</formula>
    </cfRule>
    <cfRule type="expression" dxfId="3739" priority="204">
      <formula>K44&lt;0</formula>
    </cfRule>
  </conditionalFormatting>
  <conditionalFormatting sqref="E87">
    <cfRule type="expression" dxfId="3738" priority="202">
      <formula>$H87=0</formula>
    </cfRule>
  </conditionalFormatting>
  <conditionalFormatting sqref="K87">
    <cfRule type="expression" dxfId="3737" priority="200">
      <formula>K87&gt;0</formula>
    </cfRule>
    <cfRule type="expression" dxfId="3736" priority="201">
      <formula>K87&lt;0</formula>
    </cfRule>
  </conditionalFormatting>
  <conditionalFormatting sqref="M87">
    <cfRule type="expression" dxfId="3735" priority="198">
      <formula>M87&gt;0</formula>
    </cfRule>
    <cfRule type="expression" dxfId="3734" priority="199">
      <formula>M87&lt;0</formula>
    </cfRule>
  </conditionalFormatting>
  <conditionalFormatting sqref="L87">
    <cfRule type="expression" dxfId="3733" priority="196">
      <formula>L87&gt;0</formula>
    </cfRule>
    <cfRule type="expression" dxfId="3732" priority="197">
      <formula>L87&lt;0</formula>
    </cfRule>
  </conditionalFormatting>
  <conditionalFormatting sqref="E88">
    <cfRule type="expression" dxfId="373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30" priority="183">
      <formula>$H89=0</formula>
    </cfRule>
  </conditionalFormatting>
  <conditionalFormatting sqref="E90">
    <cfRule type="expression" dxfId="3729" priority="182">
      <formula>$H90=0</formula>
    </cfRule>
  </conditionalFormatting>
  <conditionalFormatting sqref="E91">
    <cfRule type="expression" dxfId="3728" priority="181">
      <formula>$H91=0</formula>
    </cfRule>
  </conditionalFormatting>
  <conditionalFormatting sqref="K89">
    <cfRule type="expression" dxfId="3727" priority="179">
      <formula>K89&gt;0</formula>
    </cfRule>
    <cfRule type="expression" dxfId="3726" priority="180">
      <formula>K89&lt;0</formula>
    </cfRule>
  </conditionalFormatting>
  <conditionalFormatting sqref="K90">
    <cfRule type="expression" dxfId="3725" priority="177">
      <formula>K90&gt;0</formula>
    </cfRule>
    <cfRule type="expression" dxfId="3724" priority="178">
      <formula>K90&lt;0</formula>
    </cfRule>
  </conditionalFormatting>
  <conditionalFormatting sqref="K89 K91">
    <cfRule type="expression" dxfId="3723" priority="175">
      <formula>K89&gt;0</formula>
    </cfRule>
    <cfRule type="expression" dxfId="3722" priority="176">
      <formula>K89&lt;0</formula>
    </cfRule>
  </conditionalFormatting>
  <conditionalFormatting sqref="M89">
    <cfRule type="expression" dxfId="3721" priority="173">
      <formula>M89&gt;0</formula>
    </cfRule>
    <cfRule type="expression" dxfId="3720" priority="174">
      <formula>M89&lt;0</formula>
    </cfRule>
  </conditionalFormatting>
  <conditionalFormatting sqref="M90">
    <cfRule type="expression" dxfId="3719" priority="171">
      <formula>M90&gt;0</formula>
    </cfRule>
    <cfRule type="expression" dxfId="3718" priority="172">
      <formula>M90&lt;0</formula>
    </cfRule>
  </conditionalFormatting>
  <conditionalFormatting sqref="M89 M91">
    <cfRule type="expression" dxfId="3717" priority="169">
      <formula>M89&gt;0</formula>
    </cfRule>
    <cfRule type="expression" dxfId="3716" priority="170">
      <formula>M89&lt;0</formula>
    </cfRule>
  </conditionalFormatting>
  <conditionalFormatting sqref="L89">
    <cfRule type="expression" dxfId="3715" priority="167">
      <formula>L89&gt;0</formula>
    </cfRule>
    <cfRule type="expression" dxfId="3714" priority="168">
      <formula>L89&lt;0</formula>
    </cfRule>
  </conditionalFormatting>
  <conditionalFormatting sqref="L90">
    <cfRule type="expression" dxfId="3713" priority="165">
      <formula>L90&gt;0</formula>
    </cfRule>
    <cfRule type="expression" dxfId="3712" priority="166">
      <formula>L90&lt;0</formula>
    </cfRule>
  </conditionalFormatting>
  <conditionalFormatting sqref="L89 L91">
    <cfRule type="expression" dxfId="3711" priority="163">
      <formula>L89&gt;0</formula>
    </cfRule>
    <cfRule type="expression" dxfId="371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9" priority="161">
      <formula>$H92=0</formula>
    </cfRule>
  </conditionalFormatting>
  <conditionalFormatting sqref="K92">
    <cfRule type="expression" dxfId="3708" priority="159">
      <formula>K92&gt;0</formula>
    </cfRule>
    <cfRule type="expression" dxfId="3707" priority="160">
      <formula>K92&lt;0</formula>
    </cfRule>
  </conditionalFormatting>
  <conditionalFormatting sqref="M92">
    <cfRule type="expression" dxfId="3706" priority="157">
      <formula>M92&gt;0</formula>
    </cfRule>
    <cfRule type="expression" dxfId="3705" priority="158">
      <formula>M92&lt;0</formula>
    </cfRule>
  </conditionalFormatting>
  <conditionalFormatting sqref="L92">
    <cfRule type="expression" dxfId="3704" priority="155">
      <formula>L92&gt;0</formula>
    </cfRule>
    <cfRule type="expression" dxfId="370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02" priority="152">
      <formula>$H93=0</formula>
    </cfRule>
  </conditionalFormatting>
  <conditionalFormatting sqref="K93">
    <cfRule type="expression" dxfId="3701" priority="150">
      <formula>K93&gt;0</formula>
    </cfRule>
    <cfRule type="expression" dxfId="3700" priority="151">
      <formula>K93&lt;0</formula>
    </cfRule>
  </conditionalFormatting>
  <conditionalFormatting sqref="M93">
    <cfRule type="expression" dxfId="3699" priority="148">
      <formula>M93&gt;0</formula>
    </cfRule>
    <cfRule type="expression" dxfId="3698" priority="149">
      <formula>M93&lt;0</formula>
    </cfRule>
  </conditionalFormatting>
  <conditionalFormatting sqref="L93">
    <cfRule type="expression" dxfId="3697" priority="146">
      <formula>L93&gt;0</formula>
    </cfRule>
    <cfRule type="expression" dxfId="369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5" priority="142">
      <formula>$H92=0</formula>
    </cfRule>
  </conditionalFormatting>
  <conditionalFormatting sqref="E93">
    <cfRule type="expression" dxfId="3694" priority="141">
      <formula>$H93=0</formula>
    </cfRule>
  </conditionalFormatting>
  <conditionalFormatting sqref="E94">
    <cfRule type="expression" dxfId="3693" priority="140">
      <formula>$H94=0</formula>
    </cfRule>
  </conditionalFormatting>
  <conditionalFormatting sqref="K92">
    <cfRule type="expression" dxfId="3692" priority="138">
      <formula>K92&gt;0</formula>
    </cfRule>
    <cfRule type="expression" dxfId="3691" priority="139">
      <formula>K92&lt;0</formula>
    </cfRule>
  </conditionalFormatting>
  <conditionalFormatting sqref="K93">
    <cfRule type="expression" dxfId="3690" priority="136">
      <formula>K93&gt;0</formula>
    </cfRule>
    <cfRule type="expression" dxfId="3689" priority="137">
      <formula>K93&lt;0</formula>
    </cfRule>
  </conditionalFormatting>
  <conditionalFormatting sqref="K92 K94">
    <cfRule type="expression" dxfId="3688" priority="134">
      <formula>K92&gt;0</formula>
    </cfRule>
    <cfRule type="expression" dxfId="3687" priority="135">
      <formula>K92&lt;0</formula>
    </cfRule>
  </conditionalFormatting>
  <conditionalFormatting sqref="M92">
    <cfRule type="expression" dxfId="3686" priority="132">
      <formula>M92&gt;0</formula>
    </cfRule>
    <cfRule type="expression" dxfId="3685" priority="133">
      <formula>M92&lt;0</formula>
    </cfRule>
  </conditionalFormatting>
  <conditionalFormatting sqref="M93">
    <cfRule type="expression" dxfId="3684" priority="130">
      <formula>M93&gt;0</formula>
    </cfRule>
    <cfRule type="expression" dxfId="3683" priority="131">
      <formula>M93&lt;0</formula>
    </cfRule>
  </conditionalFormatting>
  <conditionalFormatting sqref="M92 M94">
    <cfRule type="expression" dxfId="3682" priority="128">
      <formula>M92&gt;0</formula>
    </cfRule>
    <cfRule type="expression" dxfId="3681" priority="129">
      <formula>M92&lt;0</formula>
    </cfRule>
  </conditionalFormatting>
  <conditionalFormatting sqref="L92">
    <cfRule type="expression" dxfId="3680" priority="126">
      <formula>L92&gt;0</formula>
    </cfRule>
    <cfRule type="expression" dxfId="3679" priority="127">
      <formula>L92&lt;0</formula>
    </cfRule>
  </conditionalFormatting>
  <conditionalFormatting sqref="L93">
    <cfRule type="expression" dxfId="3678" priority="124">
      <formula>L93&gt;0</formula>
    </cfRule>
    <cfRule type="expression" dxfId="3677" priority="125">
      <formula>L93&lt;0</formula>
    </cfRule>
  </conditionalFormatting>
  <conditionalFormatting sqref="L92 L94">
    <cfRule type="expression" dxfId="3676" priority="122">
      <formula>L92&gt;0</formula>
    </cfRule>
    <cfRule type="expression" dxfId="367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74" priority="120">
      <formula>$H95=0</formula>
    </cfRule>
  </conditionalFormatting>
  <conditionalFormatting sqref="K95">
    <cfRule type="expression" dxfId="3673" priority="118">
      <formula>K95&gt;0</formula>
    </cfRule>
    <cfRule type="expression" dxfId="3672" priority="119">
      <formula>K95&lt;0</formula>
    </cfRule>
  </conditionalFormatting>
  <conditionalFormatting sqref="M95">
    <cfRule type="expression" dxfId="3671" priority="116">
      <formula>M95&gt;0</formula>
    </cfRule>
    <cfRule type="expression" dxfId="3670" priority="117">
      <formula>M95&lt;0</formula>
    </cfRule>
  </conditionalFormatting>
  <conditionalFormatting sqref="L95">
    <cfRule type="expression" dxfId="3669" priority="114">
      <formula>L95&gt;0</formula>
    </cfRule>
    <cfRule type="expression" dxfId="366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7" priority="111">
      <formula>$H96=0</formula>
    </cfRule>
  </conditionalFormatting>
  <conditionalFormatting sqref="K96">
    <cfRule type="expression" dxfId="3666" priority="109">
      <formula>K96&gt;0</formula>
    </cfRule>
    <cfRule type="expression" dxfId="3665" priority="110">
      <formula>K96&lt;0</formula>
    </cfRule>
  </conditionalFormatting>
  <conditionalFormatting sqref="M96">
    <cfRule type="expression" dxfId="3664" priority="107">
      <formula>M96&gt;0</formula>
    </cfRule>
    <cfRule type="expression" dxfId="3663" priority="108">
      <formula>M96&lt;0</formula>
    </cfRule>
  </conditionalFormatting>
  <conditionalFormatting sqref="L96">
    <cfRule type="expression" dxfId="3662" priority="105">
      <formula>L96&gt;0</formula>
    </cfRule>
    <cfRule type="expression" dxfId="366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60" priority="98">
      <formula>$H97=0</formula>
    </cfRule>
  </conditionalFormatting>
  <conditionalFormatting sqref="E98">
    <cfRule type="expression" dxfId="365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8" priority="92">
      <formula>M97&gt;0</formula>
    </cfRule>
    <cfRule type="expression" dxfId="3657" priority="93">
      <formula>M97&lt;0</formula>
    </cfRule>
  </conditionalFormatting>
  <conditionalFormatting sqref="M98">
    <cfRule type="expression" dxfId="3656" priority="90">
      <formula>M98&gt;0</formula>
    </cfRule>
    <cfRule type="expression" dxfId="365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54" priority="84">
      <formula>$H99=0</formula>
    </cfRule>
  </conditionalFormatting>
  <conditionalFormatting sqref="E100">
    <cfRule type="expression" dxfId="365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52" priority="78">
      <formula>M99&gt;0</formula>
    </cfRule>
    <cfRule type="expression" dxfId="3651" priority="79">
      <formula>M99&lt;0</formula>
    </cfRule>
  </conditionalFormatting>
  <conditionalFormatting sqref="M100">
    <cfRule type="expression" dxfId="3650" priority="76">
      <formula>M100&gt;0</formula>
    </cfRule>
    <cfRule type="expression" dxfId="364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8" priority="70">
      <formula>$H101=0</formula>
    </cfRule>
  </conditionalFormatting>
  <conditionalFormatting sqref="E102">
    <cfRule type="expression" dxfId="364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6" priority="64">
      <formula>M101&gt;0</formula>
    </cfRule>
    <cfRule type="expression" dxfId="3645" priority="65">
      <formula>M101&lt;0</formula>
    </cfRule>
  </conditionalFormatting>
  <conditionalFormatting sqref="M102">
    <cfRule type="expression" dxfId="3644" priority="62">
      <formula>M102&gt;0</formula>
    </cfRule>
    <cfRule type="expression" dxfId="364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4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41" priority="51">
      <formula>M103&gt;0</formula>
    </cfRule>
    <cfRule type="expression" dxfId="364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8" priority="38">
      <formula>M104&gt;0</formula>
    </cfRule>
    <cfRule type="expression" dxfId="363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6" priority="34">
      <formula>$H105=0</formula>
    </cfRule>
  </conditionalFormatting>
  <conditionalFormatting sqref="E106">
    <cfRule type="expression" dxfId="363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34" priority="28">
      <formula>M105&gt;0</formula>
    </cfRule>
    <cfRule type="expression" dxfId="3633" priority="29">
      <formula>M105&lt;0</formula>
    </cfRule>
  </conditionalFormatting>
  <conditionalFormatting sqref="M106">
    <cfRule type="expression" dxfId="3632" priority="26">
      <formula>M106&gt;0</formula>
    </cfRule>
    <cfRule type="expression" dxfId="363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30" priority="20">
      <formula>$H107=0</formula>
    </cfRule>
  </conditionalFormatting>
  <conditionalFormatting sqref="E108">
    <cfRule type="expression" dxfId="362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8" priority="14">
      <formula>M107&gt;0</formula>
    </cfRule>
    <cfRule type="expression" dxfId="3627" priority="15">
      <formula>M107&lt;0</formula>
    </cfRule>
  </conditionalFormatting>
  <conditionalFormatting sqref="M108">
    <cfRule type="expression" dxfId="3626" priority="12">
      <formula>M108&gt;0</formula>
    </cfRule>
    <cfRule type="expression" dxfId="362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24" priority="8">
      <formula>L44&gt;0</formula>
    </cfRule>
    <cfRule type="expression" dxfId="3623" priority="9">
      <formula>L44&lt;0</formula>
    </cfRule>
  </conditionalFormatting>
  <conditionalFormatting sqref="K98">
    <cfRule type="expression" dxfId="3622" priority="6">
      <formula>K98&gt;0</formula>
    </cfRule>
    <cfRule type="expression" dxfId="3621" priority="7">
      <formula>K98&lt;0</formula>
    </cfRule>
  </conditionalFormatting>
  <conditionalFormatting sqref="K100">
    <cfRule type="expression" dxfId="3620" priority="4">
      <formula>K100&gt;0</formula>
    </cfRule>
    <cfRule type="expression" dxfId="3619" priority="5">
      <formula>K100&lt;0</formula>
    </cfRule>
  </conditionalFormatting>
  <conditionalFormatting sqref="K101">
    <cfRule type="expression" dxfId="3618" priority="2">
      <formula>K101&gt;0</formula>
    </cfRule>
    <cfRule type="expression" dxfId="3617" priority="3">
      <formula>K101&lt;0</formula>
    </cfRule>
  </conditionalFormatting>
  <hyperlinks>
    <hyperlink ref="E42" location="BIIB!A1" display="BIIB"/>
    <hyperlink ref="E43" location="MYL!A1" display="MYL"/>
    <hyperlink ref="E44" location="SIG!A1" display="SIG"/>
    <hyperlink ref="E19" location="ABC!A1" display="ABC"/>
    <hyperlink ref="E7" location="NVR!A1" display="NVR"/>
    <hyperlink ref="E45" location="AAPL!A1" display="AAPL"/>
    <hyperlink ref="E46" location="AXP!A1" display="AXP"/>
    <hyperlink ref="E47" location="DG!A1" display="DG"/>
    <hyperlink ref="E48" location="PINC!A1" display="PINC"/>
    <hyperlink ref="E49" location="FOXA!A1" display="FOXA"/>
    <hyperlink ref="E50" location="AOBC!A1" display="AOBC"/>
    <hyperlink ref="E51" location="LUV!A1" display="LUV"/>
    <hyperlink ref="E52" location="CCEP!A1" display="CCEP"/>
    <hyperlink ref="E53" location="BMY!A1" display="BMY"/>
    <hyperlink ref="E16" location="TIF!A1" display="TIF"/>
    <hyperlink ref="E11" location="DWDP!A1" display="DWDP"/>
    <hyperlink ref="E54" location="GPS!A1" display="GPS"/>
    <hyperlink ref="E55" location="AKAM!A1" display="AKAM"/>
    <hyperlink ref="E56" location="ARNC!A1" display="ARNC"/>
    <hyperlink ref="E5" location="IEMG!A1" display="IEMG"/>
    <hyperlink ref="E21" location="CVS!A1" display="CVS"/>
    <hyperlink ref="E57" location="ADBE!A1" display="ADBE"/>
    <hyperlink ref="E30" location="FDX!A1" display="FDX"/>
    <hyperlink ref="E58" location="PPC!A1" display="PPC"/>
    <hyperlink ref="E40" location="SKX!A1" display="SKX"/>
    <hyperlink ref="E27" location="XLB!A1" display="XLB"/>
    <hyperlink ref="E15" location="EOG!A1" display="EOG"/>
    <hyperlink ref="E59" location="TCEHY!A1" display="TCEHY"/>
    <hyperlink ref="E60" location="CCL!A1" display="CCL"/>
    <hyperlink ref="E26" location="DVN!A1" display="DVN"/>
    <hyperlink ref="E39" location="ET!A1" display="ET"/>
    <hyperlink ref="E34" location="KWEB!A1" display="KWEB"/>
    <hyperlink ref="E2" location="MRO!A1" display="MRO"/>
    <hyperlink ref="E61" location="GE!A1" display="GE"/>
    <hyperlink ref="E18" location="XRAY!A1" display="XRAY"/>
    <hyperlink ref="E31" location="CRI!A1" display="CRI"/>
    <hyperlink ref="E62" location="AOS!A1" display="AOS"/>
    <hyperlink ref="E35" location="IWM!A1" display="IWM"/>
    <hyperlink ref="E37" location="PXD!A1" display="PXD"/>
    <hyperlink ref="E23" location="IPGP!A1" display="IPGP"/>
    <hyperlink ref="E41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7" location="FRC!A1" display="FRC"/>
    <hyperlink ref="E68" location="AAP!A1" display="AAP"/>
    <hyperlink ref="E36" location="CMCSA!A1" display="CMCSA"/>
    <hyperlink ref="E69" location="XEC!A1" display="XEC"/>
    <hyperlink ref="E10" location="WRK!A1" display="WRK"/>
    <hyperlink ref="E13" location="MO!A1" display="MO"/>
    <hyperlink ref="E3" location="T!A1" display="T"/>
    <hyperlink ref="E33" location="COST!A1" display="COST"/>
    <hyperlink ref="E70" location="CPN!A1" display="CPN"/>
    <hyperlink ref="E71" location="EW!A1" display="EW"/>
    <hyperlink ref="E72" location="TJX!A1" display="TJX"/>
    <hyperlink ref="E8" location="QQQ!A1" display="QQQ"/>
    <hyperlink ref="E73" location="WBA!A1" display="WBA"/>
    <hyperlink ref="E74" location="AZO!A1" display="AZO"/>
    <hyperlink ref="E75" location="FL!A1" display="FL"/>
    <hyperlink ref="E12" location="MLM!A1" display="MLM"/>
    <hyperlink ref="E4" location="KHC!A1" display="KHC"/>
    <hyperlink ref="E38" location="KBWY!A1" display="KBWY"/>
    <hyperlink ref="E14" location="AYI!A1" display="AYI"/>
    <hyperlink ref="E76" location="DIA!A1" display="DIA"/>
    <hyperlink ref="E77" location="ICE!A1" display="ICE"/>
    <hyperlink ref="E78" location="NKE!A1" display="NKE"/>
    <hyperlink ref="E6" location="MOS!A1" display="MOS"/>
    <hyperlink ref="E79" location="VGK!A1" display="VGK"/>
    <hyperlink ref="E80" location="CMG!A1" display="CMG"/>
    <hyperlink ref="E28" location="HAS!A1" display="HAS"/>
    <hyperlink ref="E81" location="HSIC!A1" display="HSIC"/>
    <hyperlink ref="E22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9" location="SPY!A1" display="SPY"/>
    <hyperlink ref="E88" location="SWKS!A1" display="SWKS"/>
    <hyperlink ref="E89" location="CNI!A1" display="CNI"/>
    <hyperlink ref="E25" location="WFC!A1" display="WFC"/>
    <hyperlink ref="E90" location="AA!A1" display="AA"/>
    <hyperlink ref="E91" location="CF!A1" display="CF"/>
    <hyperlink ref="E92" location="TGT!A1" display="TGT"/>
    <hyperlink ref="E24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2" location="CAH!A1" display="CAH"/>
    <hyperlink ref="E98" location="DAL!A1" display="DAL"/>
    <hyperlink ref="E20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9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12"/>
  <sheetViews>
    <sheetView topLeftCell="V1" zoomScaleNormal="100" workbookViewId="0">
      <pane ySplit="1" topLeftCell="A796" activePane="bottomLeft" state="frozen"/>
      <selection pane="bottomLeft" activeCell="V816" sqref="V816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98679.450000000012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8">(C812-C811)/C811</f>
        <v>-1.463429662947711E-4</v>
      </c>
      <c r="E812" s="843">
        <f t="shared" ref="E812" si="809">(C812-$C$2)/$C$2</f>
        <v>0.23487947337379433</v>
      </c>
      <c r="F812" s="840">
        <v>6971.47</v>
      </c>
      <c r="G812" s="816">
        <f t="shared" ref="G812" si="810">(F812-F811)/F811</f>
        <v>-2.5167905269092186E-3</v>
      </c>
      <c r="H812" s="821">
        <f t="shared" ref="H812" si="811">(F812-F$2)/F$2</f>
        <v>0.36918318047017706</v>
      </c>
      <c r="I812" s="865">
        <v>398679.45</v>
      </c>
      <c r="J812" s="824">
        <v>300000</v>
      </c>
      <c r="K812" s="824">
        <f t="shared" ref="K812" si="812">I812-I811-J812+J811</f>
        <v>290.61999999999534</v>
      </c>
      <c r="L812" s="816">
        <f t="shared" ref="L812" si="813">K812/I811</f>
        <v>7.294883242584772E-4</v>
      </c>
      <c r="M812" s="841">
        <f t="shared" ref="M812" si="814">I812-J812</f>
        <v>98679.450000000012</v>
      </c>
      <c r="N812" s="826">
        <f t="shared" ref="N812" si="815">M812/J812</f>
        <v>0.32893150000000004</v>
      </c>
      <c r="O812" s="810">
        <f>N812/(A812/365.25)</f>
        <v>9.6655052594529375E-2</v>
      </c>
      <c r="P812" s="841" t="b">
        <f t="shared" ref="P812" si="816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7">I812-R812</f>
        <v>45335.010000000009</v>
      </c>
      <c r="T812" s="824">
        <v>-33818</v>
      </c>
      <c r="U812" s="824">
        <f t="shared" ref="U812" si="818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19">E812/(A812/365.25)/V812</f>
        <v>0.46510357478095904</v>
      </c>
      <c r="Y812" s="825">
        <f t="shared" ref="Y812" si="820">O812/W812</f>
        <v>0.37663951989306332</v>
      </c>
      <c r="Z812" s="831">
        <f>-(E812-N812)</f>
        <v>9.4052026626205709E-2</v>
      </c>
    </row>
  </sheetData>
  <conditionalFormatting sqref="L81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1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1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U265" sqref="U265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99805.976766668231</v>
      </c>
    </row>
    <row r="269" spans="1:20" ht="18" customHeight="1" x14ac:dyDescent="0.25">
      <c r="M269" s="25" t="s">
        <v>142</v>
      </c>
      <c r="N269" s="141">
        <f>SUM(N264:N267) -R265</f>
        <v>98679.506766668303</v>
      </c>
    </row>
    <row r="270" spans="1:20" ht="18" customHeight="1" x14ac:dyDescent="0.25">
      <c r="M270" s="25" t="s">
        <v>143</v>
      </c>
      <c r="N270" s="141">
        <f>Balance!AA2</f>
        <v>98679.450000000012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5.6766668290947564E-2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6" priority="7">
      <formula>#REF!&gt;0</formula>
    </cfRule>
    <cfRule type="expression" dxfId="361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318.33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318.33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350.16300000000001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346.97969999999998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343.79640000000001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340.61309999999997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337.4298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334.24649999999997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331.06319999999999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327.87989999999996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324.69659999999999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321.51329999999996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318.33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315.14670000000001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311.96339999999998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308.7801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305.59679999999997</v>
      </c>
      <c r="U57" s="400"/>
    </row>
    <row r="58" spans="1:21" x14ac:dyDescent="0.25">
      <c r="O58" s="81">
        <v>0.95</v>
      </c>
      <c r="P58" s="81">
        <f t="shared" si="3"/>
        <v>302.4135</v>
      </c>
      <c r="U58" s="400"/>
    </row>
    <row r="59" spans="1:21" x14ac:dyDescent="0.25">
      <c r="O59" s="81">
        <v>0.94</v>
      </c>
      <c r="P59" s="81">
        <f t="shared" si="3"/>
        <v>299.23019999999997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296.04689999999999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292.86360000000002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289.68029999999999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286.49700000000001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14" priority="58">
      <formula>F19&gt;0</formula>
    </cfRule>
    <cfRule type="expression" dxfId="361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12" priority="47">
      <formula>H25&gt;0</formula>
    </cfRule>
    <cfRule type="expression" dxfId="3611" priority="48">
      <formula>H25&lt;0</formula>
    </cfRule>
  </conditionalFormatting>
  <conditionalFormatting sqref="M39">
    <cfRule type="expression" dxfId="3610" priority="45">
      <formula>M39&gt;0</formula>
    </cfRule>
    <cfRule type="expression" dxfId="3609" priority="46">
      <formula>M39&lt;0</formula>
    </cfRule>
  </conditionalFormatting>
  <conditionalFormatting sqref="F61:F67">
    <cfRule type="expression" dxfId="3608" priority="43">
      <formula>F61&gt;0</formula>
    </cfRule>
    <cfRule type="expression" dxfId="3607" priority="44">
      <formula>F61&lt;0</formula>
    </cfRule>
  </conditionalFormatting>
  <conditionalFormatting sqref="H61:H67">
    <cfRule type="expression" dxfId="3606" priority="41">
      <formula>H61&gt;0</formula>
    </cfRule>
    <cfRule type="expression" dxfId="3605" priority="42">
      <formula>H61&lt;0</formula>
    </cfRule>
  </conditionalFormatting>
  <conditionalFormatting sqref="F21:F24">
    <cfRule type="expression" dxfId="3604" priority="39">
      <formula>F21&gt;0</formula>
    </cfRule>
    <cfRule type="expression" dxfId="3603" priority="40">
      <formula>F21&lt;0</formula>
    </cfRule>
  </conditionalFormatting>
  <conditionalFormatting sqref="H21:H24">
    <cfRule type="expression" dxfId="3602" priority="37">
      <formula>H21&gt;0</formula>
    </cfRule>
    <cfRule type="expression" dxfId="3601" priority="38">
      <formula>H21&lt;0</formula>
    </cfRule>
  </conditionalFormatting>
  <conditionalFormatting sqref="I25:I28">
    <cfRule type="expression" dxfId="3600" priority="31">
      <formula>I25&gt;0</formula>
    </cfRule>
    <cfRule type="expression" dxfId="3599" priority="32">
      <formula>I25&lt;0</formula>
    </cfRule>
  </conditionalFormatting>
  <conditionalFormatting sqref="I21:I24">
    <cfRule type="expression" dxfId="3598" priority="29">
      <formula>I21&gt;0</formula>
    </cfRule>
    <cfRule type="expression" dxfId="3597" priority="30">
      <formula>I21&lt;0</formula>
    </cfRule>
  </conditionalFormatting>
  <conditionalFormatting sqref="H29">
    <cfRule type="expression" dxfId="3596" priority="27">
      <formula>H29&gt;0</formula>
    </cfRule>
    <cfRule type="expression" dxfId="3595" priority="28">
      <formula>H29&lt;0</formula>
    </cfRule>
  </conditionalFormatting>
  <conditionalFormatting sqref="H30">
    <cfRule type="expression" dxfId="3594" priority="25">
      <formula>H30&gt;0</formula>
    </cfRule>
    <cfRule type="expression" dxfId="3593" priority="26">
      <formula>H30&lt;0</formula>
    </cfRule>
  </conditionalFormatting>
  <conditionalFormatting sqref="H31">
    <cfRule type="expression" dxfId="3592" priority="23">
      <formula>H31&gt;0</formula>
    </cfRule>
    <cfRule type="expression" dxfId="3591" priority="24">
      <formula>H31&lt;0</formula>
    </cfRule>
  </conditionalFormatting>
  <conditionalFormatting sqref="Q7">
    <cfRule type="expression" dxfId="3590" priority="21">
      <formula>Q7&gt;0</formula>
    </cfRule>
    <cfRule type="expression" dxfId="3589" priority="22">
      <formula>Q7&lt;0</formula>
    </cfRule>
  </conditionalFormatting>
  <conditionalFormatting sqref="Q8">
    <cfRule type="expression" dxfId="3588" priority="19">
      <formula>Q8&gt;0</formula>
    </cfRule>
    <cfRule type="expression" dxfId="3587" priority="20">
      <formula>Q8&lt;0</formula>
    </cfRule>
  </conditionalFormatting>
  <conditionalFormatting sqref="F73:F82">
    <cfRule type="expression" dxfId="3586" priority="17">
      <formula>F73&gt;0</formula>
    </cfRule>
    <cfRule type="expression" dxfId="3585" priority="18">
      <formula>F73&lt;0</formula>
    </cfRule>
  </conditionalFormatting>
  <conditionalFormatting sqref="H73:H76">
    <cfRule type="expression" dxfId="3584" priority="15">
      <formula>H73&gt;0</formula>
    </cfRule>
    <cfRule type="expression" dxfId="3583" priority="16">
      <formula>H73&lt;0</formula>
    </cfRule>
  </conditionalFormatting>
  <conditionalFormatting sqref="F69:F72">
    <cfRule type="expression" dxfId="3582" priority="13">
      <formula>F69&gt;0</formula>
    </cfRule>
    <cfRule type="expression" dxfId="3581" priority="14">
      <formula>F69&lt;0</formula>
    </cfRule>
  </conditionalFormatting>
  <conditionalFormatting sqref="H69:H72">
    <cfRule type="expression" dxfId="3580" priority="11">
      <formula>H69&gt;0</formula>
    </cfRule>
    <cfRule type="expression" dxfId="3579" priority="12">
      <formula>H69&lt;0</formula>
    </cfRule>
  </conditionalFormatting>
  <conditionalFormatting sqref="I73:I76">
    <cfRule type="expression" dxfId="3578" priority="9">
      <formula>I73&gt;0</formula>
    </cfRule>
    <cfRule type="expression" dxfId="3577" priority="10">
      <formula>I73&lt;0</formula>
    </cfRule>
  </conditionalFormatting>
  <conditionalFormatting sqref="I69:I72">
    <cfRule type="expression" dxfId="3576" priority="7">
      <formula>I69&gt;0</formula>
    </cfRule>
    <cfRule type="expression" dxfId="3575" priority="8">
      <formula>I69&lt;0</formula>
    </cfRule>
  </conditionalFormatting>
  <conditionalFormatting sqref="H77">
    <cfRule type="expression" dxfId="3574" priority="5">
      <formula>H77&gt;0</formula>
    </cfRule>
    <cfRule type="expression" dxfId="3573" priority="6">
      <formula>H77&lt;0</formula>
    </cfRule>
  </conditionalFormatting>
  <conditionalFormatting sqref="H78">
    <cfRule type="expression" dxfId="3572" priority="3">
      <formula>H78&gt;0</formula>
    </cfRule>
    <cfRule type="expression" dxfId="3571" priority="4">
      <formula>H78&lt;0</formula>
    </cfRule>
  </conditionalFormatting>
  <conditionalFormatting sqref="H79">
    <cfRule type="expression" dxfId="3570" priority="1">
      <formula>H79&gt;0</formula>
    </cfRule>
    <cfRule type="expression" dxfId="356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28.84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28.84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31.724000000000004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31.435600000000001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31.147200000000002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30.858800000000002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30.570400000000003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30.282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29.993600000000001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29.705200000000001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29.416800000000002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29.128399999999999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28.84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28.551600000000001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28.263199999999998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27.974799999999998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27.686399999999999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27.398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27.109599999999997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26.821200000000001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26.532800000000002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26.244400000000002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25.956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8" priority="29">
      <formula>N19&gt;0</formula>
    </cfRule>
    <cfRule type="expression" dxfId="356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6" priority="23">
      <formula>F22&gt;0</formula>
    </cfRule>
    <cfRule type="expression" dxfId="3565" priority="24">
      <formula>F22&lt;0</formula>
    </cfRule>
  </conditionalFormatting>
  <conditionalFormatting sqref="H22:H31">
    <cfRule type="expression" dxfId="3564" priority="21">
      <formula>H22&gt;0</formula>
    </cfRule>
    <cfRule type="expression" dxfId="3563" priority="22">
      <formula>H22&lt;0</formula>
    </cfRule>
  </conditionalFormatting>
  <conditionalFormatting sqref="I21:J31">
    <cfRule type="expression" dxfId="3562" priority="19">
      <formula>I21&gt;0</formula>
    </cfRule>
    <cfRule type="expression" dxfId="3561" priority="20">
      <formula>I21&lt;0</formula>
    </cfRule>
  </conditionalFormatting>
  <conditionalFormatting sqref="Q8">
    <cfRule type="expression" dxfId="3560" priority="11">
      <formula>Q8&gt;0</formula>
    </cfRule>
    <cfRule type="expression" dxfId="3559" priority="12">
      <formula>Q8&lt;0</formula>
    </cfRule>
  </conditionalFormatting>
  <conditionalFormatting sqref="Q7">
    <cfRule type="expression" dxfId="3558" priority="13">
      <formula>Q7&gt;0</formula>
    </cfRule>
    <cfRule type="expression" dxfId="3557" priority="14">
      <formula>Q7&lt;0</formula>
    </cfRule>
  </conditionalFormatting>
  <conditionalFormatting sqref="F56:F66">
    <cfRule type="expression" dxfId="3556" priority="9">
      <formula>F56&gt;0</formula>
    </cfRule>
    <cfRule type="expression" dxfId="3555" priority="10">
      <formula>F56&lt;0</formula>
    </cfRule>
  </conditionalFormatting>
  <conditionalFormatting sqref="H56:H66">
    <cfRule type="expression" dxfId="3554" priority="7">
      <formula>H56&gt;0</formula>
    </cfRule>
    <cfRule type="expression" dxfId="3553" priority="8">
      <formula>H56&lt;0</formula>
    </cfRule>
  </conditionalFormatting>
  <conditionalFormatting sqref="I56:I66">
    <cfRule type="expression" dxfId="3552" priority="5">
      <formula>I56&gt;0</formula>
    </cfRule>
    <cfRule type="expression" dxfId="3551" priority="6">
      <formula>I56&lt;0</formula>
    </cfRule>
  </conditionalFormatting>
  <conditionalFormatting sqref="F21">
    <cfRule type="expression" dxfId="3550" priority="3">
      <formula>F21&gt;0</formula>
    </cfRule>
    <cfRule type="expression" dxfId="3549" priority="4">
      <formula>F21&lt;0</formula>
    </cfRule>
  </conditionalFormatting>
  <conditionalFormatting sqref="H21">
    <cfRule type="expression" dxfId="3548" priority="1">
      <formula>H21&gt;0</formula>
    </cfRule>
    <cfRule type="expression" dxfId="354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34.67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34.67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4.2688203057398323E-2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8.6675000000000004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38.137000000000008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37.790300000000002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37.443600000000004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37.096900000000005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36.750200000000007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36.403500000000001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36.056800000000003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35.710100000000004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35.363400000000006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35.0167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34.67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34.323300000000003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33.976599999999998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33.629899999999999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33.283200000000001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32.936500000000002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32.589799999999997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32.243100000000005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31.896400000000003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31.549700000000001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31.203000000000003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6" priority="64">
      <formula>N23&gt;0</formula>
    </cfRule>
    <cfRule type="expression" dxfId="354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44" priority="58">
      <formula>F79&gt;0</formula>
    </cfRule>
    <cfRule type="expression" dxfId="3543" priority="59">
      <formula>F79&lt;0</formula>
    </cfRule>
  </conditionalFormatting>
  <conditionalFormatting sqref="H79:H97 H101:H118">
    <cfRule type="expression" dxfId="3542" priority="56">
      <formula>H79&gt;0</formula>
    </cfRule>
    <cfRule type="expression" dxfId="3541" priority="57">
      <formula>H79&lt;0</formula>
    </cfRule>
  </conditionalFormatting>
  <conditionalFormatting sqref="I75:I97 I100:I118">
    <cfRule type="expression" dxfId="3540" priority="54">
      <formula>I75&gt;0</formula>
    </cfRule>
    <cfRule type="expression" dxfId="3539" priority="55">
      <formula>I75&lt;0</formula>
    </cfRule>
  </conditionalFormatting>
  <conditionalFormatting sqref="Q7">
    <cfRule type="expression" dxfId="3538" priority="52">
      <formula>Q7&gt;0</formula>
    </cfRule>
    <cfRule type="expression" dxfId="3537" priority="53">
      <formula>Q7&lt;0</formula>
    </cfRule>
  </conditionalFormatting>
  <conditionalFormatting sqref="Q8">
    <cfRule type="expression" dxfId="3536" priority="50">
      <formula>Q8&gt;0</formula>
    </cfRule>
    <cfRule type="expression" dxfId="3535" priority="51">
      <formula>Q8&lt;0</formula>
    </cfRule>
  </conditionalFormatting>
  <conditionalFormatting sqref="F75:F78">
    <cfRule type="expression" dxfId="3534" priority="48">
      <formula>F75&gt;0</formula>
    </cfRule>
    <cfRule type="expression" dxfId="3533" priority="49">
      <formula>F75&lt;0</formula>
    </cfRule>
  </conditionalFormatting>
  <conditionalFormatting sqref="H75:H78">
    <cfRule type="expression" dxfId="3532" priority="46">
      <formula>H75&gt;0</formula>
    </cfRule>
    <cfRule type="expression" dxfId="3531" priority="47">
      <formula>H75&lt;0</formula>
    </cfRule>
  </conditionalFormatting>
  <conditionalFormatting sqref="F100:F114">
    <cfRule type="expression" dxfId="3530" priority="40">
      <formula>F100&gt;0</formula>
    </cfRule>
    <cfRule type="expression" dxfId="3529" priority="41">
      <formula>F100&lt;0</formula>
    </cfRule>
  </conditionalFormatting>
  <conditionalFormatting sqref="H100:H114">
    <cfRule type="expression" dxfId="3528" priority="38">
      <formula>H100&gt;0</formula>
    </cfRule>
    <cfRule type="expression" dxfId="3527" priority="39">
      <formula>H100&lt;0</formula>
    </cfRule>
  </conditionalFormatting>
  <conditionalFormatting sqref="F29:F67">
    <cfRule type="expression" dxfId="3526" priority="36">
      <formula>F29&gt;0</formula>
    </cfRule>
    <cfRule type="expression" dxfId="3525" priority="37">
      <formula>F29&lt;0</formula>
    </cfRule>
  </conditionalFormatting>
  <conditionalFormatting sqref="H29:H63">
    <cfRule type="expression" dxfId="3524" priority="34">
      <formula>H29&gt;0</formula>
    </cfRule>
    <cfRule type="expression" dxfId="3523" priority="35">
      <formula>H29&lt;0</formula>
    </cfRule>
  </conditionalFormatting>
  <conditionalFormatting sqref="J38:J68">
    <cfRule type="expression" dxfId="3522" priority="32">
      <formula>J38&gt;0</formula>
    </cfRule>
    <cfRule type="expression" dxfId="3521" priority="33">
      <formula>J38&lt;0</formula>
    </cfRule>
  </conditionalFormatting>
  <conditionalFormatting sqref="J43">
    <cfRule type="expression" dxfId="3520" priority="30">
      <formula>J43&gt;0</formula>
    </cfRule>
    <cfRule type="expression" dxfId="3519" priority="31">
      <formula>J43&lt;0</formula>
    </cfRule>
  </conditionalFormatting>
  <conditionalFormatting sqref="Q9">
    <cfRule type="expression" dxfId="3518" priority="24">
      <formula>Q9&gt;0</formula>
    </cfRule>
    <cfRule type="expression" dxfId="3517" priority="25">
      <formula>Q9&lt;0</formula>
    </cfRule>
  </conditionalFormatting>
  <conditionalFormatting sqref="R4">
    <cfRule type="expression" dxfId="3516" priority="26">
      <formula>R4&gt;0</formula>
    </cfRule>
    <cfRule type="expression" dxfId="351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14" priority="21">
      <formula>F120&gt;0</formula>
    </cfRule>
    <cfRule type="expression" dxfId="3513" priority="22">
      <formula>F120&lt;0</formula>
    </cfRule>
  </conditionalFormatting>
  <conditionalFormatting sqref="H120:H160">
    <cfRule type="expression" dxfId="3512" priority="19">
      <formula>H120&gt;0</formula>
    </cfRule>
    <cfRule type="expression" dxfId="3511" priority="20">
      <formula>H120&lt;0</formula>
    </cfRule>
  </conditionalFormatting>
  <conditionalFormatting sqref="J129:J160">
    <cfRule type="expression" dxfId="3510" priority="17">
      <formula>J129&gt;0</formula>
    </cfRule>
    <cfRule type="expression" dxfId="3509" priority="18">
      <formula>J129&lt;0</formula>
    </cfRule>
  </conditionalFormatting>
  <conditionalFormatting sqref="J134">
    <cfRule type="expression" dxfId="3508" priority="15">
      <formula>J134&gt;0</formula>
    </cfRule>
    <cfRule type="expression" dxfId="3507" priority="16">
      <formula>J134&lt;0</formula>
    </cfRule>
  </conditionalFormatting>
  <conditionalFormatting sqref="J31:J40">
    <cfRule type="expression" dxfId="3506" priority="13">
      <formula>J31&gt;0</formula>
    </cfRule>
    <cfRule type="expression" dxfId="3505" priority="14">
      <formula>J31&lt;0</formula>
    </cfRule>
  </conditionalFormatting>
  <conditionalFormatting sqref="J36:J37">
    <cfRule type="expression" dxfId="3504" priority="11">
      <formula>J36&gt;0</formula>
    </cfRule>
    <cfRule type="expression" dxfId="3503" priority="12">
      <formula>J36&lt;0</formula>
    </cfRule>
  </conditionalFormatting>
  <conditionalFormatting sqref="Q10">
    <cfRule type="expression" dxfId="3502" priority="9">
      <formula>Q10&gt;0</formula>
    </cfRule>
    <cfRule type="expression" dxfId="3501" priority="10">
      <formula>Q10&lt;0</formula>
    </cfRule>
  </conditionalFormatting>
  <conditionalFormatting sqref="K38:K55 K57:K68">
    <cfRule type="expression" dxfId="3500" priority="7">
      <formula>K38&gt;0</formula>
    </cfRule>
    <cfRule type="expression" dxfId="3499" priority="8">
      <formula>K38&lt;0</formula>
    </cfRule>
  </conditionalFormatting>
  <conditionalFormatting sqref="K43">
    <cfRule type="expression" dxfId="3498" priority="5">
      <formula>K43&gt;0</formula>
    </cfRule>
    <cfRule type="expression" dxfId="3497" priority="6">
      <formula>K43&lt;0</formula>
    </cfRule>
  </conditionalFormatting>
  <conditionalFormatting sqref="K31:K40">
    <cfRule type="expression" dxfId="3496" priority="3">
      <formula>K31&gt;0</formula>
    </cfRule>
    <cfRule type="expression" dxfId="3495" priority="4">
      <formula>K31&lt;0</formula>
    </cfRule>
  </conditionalFormatting>
  <conditionalFormatting sqref="K36:K37">
    <cfRule type="expression" dxfId="3494" priority="1">
      <formula>K36&gt;0</formula>
    </cfRule>
    <cfRule type="expression" dxfId="349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76.559899999999999</v>
      </c>
      <c r="R4" s="425">
        <v>7.4000000000000003E-3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7655.99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-39.190000000000509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-39.190000000000509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-5.0927983490965138E-3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1.9853735441138245E-2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11.796594761171033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84.215890000000002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83.450291000000007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82.684691999999998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81.919093000000004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81.153494000000009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80.387895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79.622296000000006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78.856696999999997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78.091098000000002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77.325498999999994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76.559899999999999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75.794301000000004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75.028701999999996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74.263103000000001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73.497503999999992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72.731904999999998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71.966305999999989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71.200707000000008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70.435108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69.669509000000005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68.903909999999996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92" priority="31">
      <formula>F47&gt;0</formula>
    </cfRule>
    <cfRule type="expression" dxfId="3491" priority="32">
      <formula>F47&lt;0</formula>
    </cfRule>
  </conditionalFormatting>
  <conditionalFormatting sqref="Q7">
    <cfRule type="expression" dxfId="3490" priority="29">
      <formula>Q7&gt;0</formula>
    </cfRule>
    <cfRule type="expression" dxfId="3489" priority="30">
      <formula>Q7&lt;0</formula>
    </cfRule>
  </conditionalFormatting>
  <conditionalFormatting sqref="Q8">
    <cfRule type="expression" dxfId="3488" priority="27">
      <formula>Q8&gt;0</formula>
    </cfRule>
    <cfRule type="expression" dxfId="3487" priority="28">
      <formula>Q8&lt;0</formula>
    </cfRule>
  </conditionalFormatting>
  <conditionalFormatting sqref="F33:F46">
    <cfRule type="expression" dxfId="3486" priority="25">
      <formula>F33&gt;0</formula>
    </cfRule>
    <cfRule type="expression" dxfId="3485" priority="26">
      <formula>F33&lt;0</formula>
    </cfRule>
  </conditionalFormatting>
  <conditionalFormatting sqref="H33:H46">
    <cfRule type="expression" dxfId="3484" priority="23">
      <formula>H33&gt;0</formula>
    </cfRule>
    <cfRule type="expression" dxfId="3483" priority="24">
      <formula>H33&lt;0</formula>
    </cfRule>
  </conditionalFormatting>
  <conditionalFormatting sqref="Q10">
    <cfRule type="expression" dxfId="3482" priority="21">
      <formula>Q10&gt;0</formula>
    </cfRule>
    <cfRule type="expression" dxfId="3481" priority="22">
      <formula>Q10&lt;0</formula>
    </cfRule>
  </conditionalFormatting>
  <conditionalFormatting sqref="J25:J38">
    <cfRule type="expression" dxfId="3480" priority="19">
      <formula>J25&gt;0</formula>
    </cfRule>
    <cfRule type="expression" dxfId="3479" priority="20">
      <formula>J25&lt;0</formula>
    </cfRule>
  </conditionalFormatting>
  <conditionalFormatting sqref="L25:L38">
    <cfRule type="expression" dxfId="3478" priority="15">
      <formula>L25&gt;0</formula>
    </cfRule>
    <cfRule type="expression" dxfId="3477" priority="16">
      <formula>L25&lt;0</formula>
    </cfRule>
  </conditionalFormatting>
  <conditionalFormatting sqref="F89:F110">
    <cfRule type="expression" dxfId="3476" priority="13">
      <formula>F89&gt;0</formula>
    </cfRule>
    <cfRule type="expression" dxfId="3475" priority="14">
      <formula>F89&lt;0</formula>
    </cfRule>
  </conditionalFormatting>
  <conditionalFormatting sqref="H89:H110">
    <cfRule type="expression" dxfId="3474" priority="11">
      <formula>H89&gt;0</formula>
    </cfRule>
    <cfRule type="expression" dxfId="3473" priority="12">
      <formula>H89&lt;0</formula>
    </cfRule>
  </conditionalFormatting>
  <conditionalFormatting sqref="J89:J102">
    <cfRule type="expression" dxfId="3472" priority="9">
      <formula>J89&gt;0</formula>
    </cfRule>
    <cfRule type="expression" dxfId="3471" priority="10">
      <formula>J89&lt;0</formula>
    </cfRule>
  </conditionalFormatting>
  <conditionalFormatting sqref="K89:K102">
    <cfRule type="expression" dxfId="3470" priority="7">
      <formula>K89&gt;0</formula>
    </cfRule>
    <cfRule type="expression" dxfId="3469" priority="8">
      <formula>K89&lt;0</formula>
    </cfRule>
  </conditionalFormatting>
  <conditionalFormatting sqref="L89:L102">
    <cfRule type="expression" dxfId="3468" priority="5">
      <formula>L89&gt;0</formula>
    </cfRule>
    <cfRule type="expression" dxfId="3467" priority="6">
      <formula>L89&lt;0</formula>
    </cfRule>
  </conditionalFormatting>
  <conditionalFormatting sqref="F25:F32">
    <cfRule type="expression" dxfId="3466" priority="3">
      <formula>F25&gt;0</formula>
    </cfRule>
    <cfRule type="expression" dxfId="3465" priority="4">
      <formula>F25&lt;0</formula>
    </cfRule>
  </conditionalFormatting>
  <conditionalFormatting sqref="H25:H32">
    <cfRule type="expression" dxfId="3464" priority="1">
      <formula>H25&gt;0</formula>
    </cfRule>
    <cfRule type="expression" dxfId="34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6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2552.3116666666665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2586.0996</v>
      </c>
      <c r="R4" s="425">
        <v>8.8999999999999999E-3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15516.597600000001</v>
      </c>
      <c r="U5" s="758" t="s">
        <v>1342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15313.869999999999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202.72760000000198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202.72760000000198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1.3238169058507223E-2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1350</v>
      </c>
    </row>
    <row r="13" spans="1:21" x14ac:dyDescent="0.25">
      <c r="H13" s="70"/>
      <c r="O13" s="11" t="s">
        <v>947</v>
      </c>
      <c r="Q13" s="2">
        <f>Q4/194</f>
        <v>13.330410309278351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2844.7095600000002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2818.8485640000004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1" si="1">C25*(E25-D25)</f>
        <v>84</v>
      </c>
      <c r="G25" s="39">
        <f t="shared" ref="G25:G41" si="2">D25*C25</f>
        <v>5736</v>
      </c>
      <c r="H25" s="179">
        <f t="shared" ref="H25:H4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2792.987568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2767.1265720000001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2741.2655760000002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2715.4045800000004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2689.543584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2663.6825880000001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2637.8215920000002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2611.9605959999999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2586.0996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2560.2386040000001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2534.3776079999998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2508.5166119999999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2482.655616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2456.7946199999997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2430.9336239999998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2405.0726280000003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39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2379.211632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2353.3506360000001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2327.4896400000002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62" priority="31">
      <formula>F54&gt;0</formula>
    </cfRule>
    <cfRule type="expression" dxfId="3461" priority="32">
      <formula>F54&lt;0</formula>
    </cfRule>
  </conditionalFormatting>
  <conditionalFormatting sqref="Q7">
    <cfRule type="expression" dxfId="3460" priority="29">
      <formula>Q7&gt;0</formula>
    </cfRule>
    <cfRule type="expression" dxfId="3459" priority="30">
      <formula>Q7&lt;0</formula>
    </cfRule>
  </conditionalFormatting>
  <conditionalFormatting sqref="Q8">
    <cfRule type="expression" dxfId="3458" priority="27">
      <formula>Q8&gt;0</formula>
    </cfRule>
    <cfRule type="expression" dxfId="3457" priority="28">
      <formula>Q8&lt;0</formula>
    </cfRule>
  </conditionalFormatting>
  <conditionalFormatting sqref="F31:F53">
    <cfRule type="expression" dxfId="3456" priority="25">
      <formula>F31&gt;0</formula>
    </cfRule>
    <cfRule type="expression" dxfId="3455" priority="26">
      <formula>F31&lt;0</formula>
    </cfRule>
  </conditionalFormatting>
  <conditionalFormatting sqref="H31:H53">
    <cfRule type="expression" dxfId="3454" priority="23">
      <formula>H31&gt;0</formula>
    </cfRule>
    <cfRule type="expression" dxfId="3453" priority="24">
      <formula>H31&lt;0</formula>
    </cfRule>
  </conditionalFormatting>
  <conditionalFormatting sqref="Q10">
    <cfRule type="expression" dxfId="3452" priority="21">
      <formula>Q10&gt;0</formula>
    </cfRule>
    <cfRule type="expression" dxfId="3451" priority="22">
      <formula>Q10&lt;0</formula>
    </cfRule>
  </conditionalFormatting>
  <conditionalFormatting sqref="J25:J38">
    <cfRule type="expression" dxfId="3450" priority="19">
      <formula>J25&gt;0</formula>
    </cfRule>
    <cfRule type="expression" dxfId="3449" priority="20">
      <formula>J25&lt;0</formula>
    </cfRule>
  </conditionalFormatting>
  <conditionalFormatting sqref="L25:L38">
    <cfRule type="expression" dxfId="3448" priority="15">
      <formula>L25&gt;0</formula>
    </cfRule>
    <cfRule type="expression" dxfId="3447" priority="16">
      <formula>L25&lt;0</formula>
    </cfRule>
  </conditionalFormatting>
  <conditionalFormatting sqref="F89:F110">
    <cfRule type="expression" dxfId="3446" priority="13">
      <formula>F89&gt;0</formula>
    </cfRule>
    <cfRule type="expression" dxfId="3445" priority="14">
      <formula>F89&lt;0</formula>
    </cfRule>
  </conditionalFormatting>
  <conditionalFormatting sqref="H89:H110">
    <cfRule type="expression" dxfId="3444" priority="11">
      <formula>H89&gt;0</formula>
    </cfRule>
    <cfRule type="expression" dxfId="3443" priority="12">
      <formula>H89&lt;0</formula>
    </cfRule>
  </conditionalFormatting>
  <conditionalFormatting sqref="J89:J102">
    <cfRule type="expression" dxfId="3442" priority="9">
      <formula>J89&gt;0</formula>
    </cfRule>
    <cfRule type="expression" dxfId="3441" priority="10">
      <formula>J89&lt;0</formula>
    </cfRule>
  </conditionalFormatting>
  <conditionalFormatting sqref="K89:K102">
    <cfRule type="expression" dxfId="3440" priority="7">
      <formula>K89&gt;0</formula>
    </cfRule>
    <cfRule type="expression" dxfId="3439" priority="8">
      <formula>K89&lt;0</formula>
    </cfRule>
  </conditionalFormatting>
  <conditionalFormatting sqref="L89:L102">
    <cfRule type="expression" dxfId="3438" priority="5">
      <formula>L89&gt;0</formula>
    </cfRule>
    <cfRule type="expression" dxfId="3437" priority="6">
      <formula>L89&lt;0</formula>
    </cfRule>
  </conditionalFormatting>
  <conditionalFormatting sqref="F25:F30">
    <cfRule type="expression" dxfId="3436" priority="3">
      <formula>F25&gt;0</formula>
    </cfRule>
    <cfRule type="expression" dxfId="3435" priority="4">
      <formula>F25&lt;0</formula>
    </cfRule>
  </conditionalFormatting>
  <conditionalFormatting sqref="H25:H30">
    <cfRule type="expression" dxfId="3434" priority="1">
      <formula>H25&gt;0</formula>
    </cfRule>
    <cfRule type="expression" dxfId="343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148.26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148.26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163.08600000000001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161.60339999999999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160.1208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158.63820000000001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157.15559999999999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155.673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154.19039999999998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152.70779999999999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151.2252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149.74259999999998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148.26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146.7774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145.29479999999998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143.81219999999999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142.3296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140.84699999999998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139.36439999999999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137.8818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136.39920000000001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134.91659999999999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133.434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32" priority="35">
      <formula>N19&gt;0</formula>
    </cfRule>
    <cfRule type="expression" dxfId="343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30" priority="21">
      <formula>F25&gt;0</formula>
    </cfRule>
    <cfRule type="expression" dxfId="3429" priority="22">
      <formula>F25&lt;0</formula>
    </cfRule>
  </conditionalFormatting>
  <conditionalFormatting sqref="H25:H47">
    <cfRule type="expression" dxfId="3428" priority="19">
      <formula>H25&gt;0</formula>
    </cfRule>
    <cfRule type="expression" dxfId="3427" priority="20">
      <formula>H25&lt;0</formula>
    </cfRule>
  </conditionalFormatting>
  <conditionalFormatting sqref="I25:I27">
    <cfRule type="expression" dxfId="3426" priority="15">
      <formula>I25&gt;0</formula>
    </cfRule>
    <cfRule type="expression" dxfId="3425" priority="16">
      <formula>I25&lt;0</formula>
    </cfRule>
  </conditionalFormatting>
  <conditionalFormatting sqref="Q7">
    <cfRule type="expression" dxfId="3424" priority="5">
      <formula>Q7&gt;0</formula>
    </cfRule>
    <cfRule type="expression" dxfId="3423" priority="6">
      <formula>Q7&lt;0</formula>
    </cfRule>
  </conditionalFormatting>
  <conditionalFormatting sqref="Q8">
    <cfRule type="expression" dxfId="3422" priority="3">
      <formula>Q8&gt;0</formula>
    </cfRule>
    <cfRule type="expression" dxfId="342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97.64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97.64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107.40400000000001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106.42760000000001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105.45120000000001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104.4748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103.4984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102.52200000000001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101.54560000000001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100.56920000000001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99.592799999999997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98.616399999999999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97.64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96.663600000000002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95.687200000000004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94.710799999999992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93.734399999999994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92.757999999999996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91.781599999999997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90.805199999999999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89.828800000000001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88.852400000000003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87.876000000000005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20" priority="9">
      <formula>F36&gt;0</formula>
    </cfRule>
    <cfRule type="expression" dxfId="3419" priority="10">
      <formula>F36&lt;0</formula>
    </cfRule>
  </conditionalFormatting>
  <conditionalFormatting sqref="F25:F35">
    <cfRule type="expression" dxfId="3418" priority="7">
      <formula>F25&gt;0</formula>
    </cfRule>
    <cfRule type="expression" dxfId="3417" priority="8">
      <formula>F25&lt;0</formula>
    </cfRule>
  </conditionalFormatting>
  <conditionalFormatting sqref="H25:H35">
    <cfRule type="expression" dxfId="3416" priority="5">
      <formula>H25&gt;0</formula>
    </cfRule>
    <cfRule type="expression" dxfId="3415" priority="6">
      <formula>H25&lt;0</formula>
    </cfRule>
  </conditionalFormatting>
  <conditionalFormatting sqref="Q7">
    <cfRule type="expression" dxfId="3414" priority="3">
      <formula>Q7&gt;0</formula>
    </cfRule>
    <cfRule type="expression" dxfId="3413" priority="4">
      <formula>Q7&lt;0</formula>
    </cfRule>
  </conditionalFormatting>
  <conditionalFormatting sqref="Q8">
    <cfRule type="expression" dxfId="3412" priority="1">
      <formula>Q8&gt;0</formula>
    </cfRule>
    <cfRule type="expression" dxfId="341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108.77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108.77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119.64700000000001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118.55930000000001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117.47160000000001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116.3839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115.2962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114.2085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113.1208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112.0331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110.94539999999999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109.85769999999999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108.77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107.6823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106.5946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105.50689999999999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104.41919999999999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103.33149999999999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102.24379999999999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101.1561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100.0684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98.980699999999999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97.893000000000001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10" priority="37">
      <formula>F25&gt;0</formula>
    </cfRule>
    <cfRule type="expression" dxfId="3409" priority="38">
      <formula>F25&lt;0</formula>
    </cfRule>
  </conditionalFormatting>
  <conditionalFormatting sqref="Q7">
    <cfRule type="expression" dxfId="3408" priority="35">
      <formula>Q7&gt;0</formula>
    </cfRule>
    <cfRule type="expression" dxfId="3407" priority="36">
      <formula>Q7&lt;0</formula>
    </cfRule>
  </conditionalFormatting>
  <conditionalFormatting sqref="Q8">
    <cfRule type="expression" dxfId="3406" priority="33">
      <formula>Q8&gt;0</formula>
    </cfRule>
    <cfRule type="expression" dxfId="3405" priority="34">
      <formula>Q8&lt;0</formula>
    </cfRule>
  </conditionalFormatting>
  <conditionalFormatting sqref="F44:F46">
    <cfRule type="expression" dxfId="3404" priority="31">
      <formula>F44&gt;0</formula>
    </cfRule>
    <cfRule type="expression" dxfId="3403" priority="32">
      <formula>F44&lt;0</formula>
    </cfRule>
  </conditionalFormatting>
  <conditionalFormatting sqref="H44:H46">
    <cfRule type="expression" dxfId="3402" priority="29">
      <formula>H44&gt;0</formula>
    </cfRule>
    <cfRule type="expression" dxfId="3401" priority="30">
      <formula>H44&lt;0</formula>
    </cfRule>
  </conditionalFormatting>
  <conditionalFormatting sqref="F89:F110">
    <cfRule type="expression" dxfId="3400" priority="27">
      <formula>F89&gt;0</formula>
    </cfRule>
    <cfRule type="expression" dxfId="3399" priority="28">
      <formula>F89&lt;0</formula>
    </cfRule>
  </conditionalFormatting>
  <conditionalFormatting sqref="H89:H110">
    <cfRule type="expression" dxfId="3398" priority="25">
      <formula>H89&gt;0</formula>
    </cfRule>
    <cfRule type="expression" dxfId="3397" priority="26">
      <formula>H89&lt;0</formula>
    </cfRule>
  </conditionalFormatting>
  <conditionalFormatting sqref="Q10">
    <cfRule type="expression" dxfId="3396" priority="23">
      <formula>Q10&gt;0</formula>
    </cfRule>
    <cfRule type="expression" dxfId="3395" priority="24">
      <formula>Q10&lt;0</formula>
    </cfRule>
  </conditionalFormatting>
  <conditionalFormatting sqref="J25:J38">
    <cfRule type="expression" dxfId="3394" priority="21">
      <formula>J25&gt;0</formula>
    </cfRule>
    <cfRule type="expression" dxfId="3393" priority="22">
      <formula>J25&lt;0</formula>
    </cfRule>
  </conditionalFormatting>
  <conditionalFormatting sqref="K25:K38">
    <cfRule type="expression" dxfId="3392" priority="19">
      <formula>K25&gt;0</formula>
    </cfRule>
    <cfRule type="expression" dxfId="3391" priority="20">
      <formula>K25&lt;0</formula>
    </cfRule>
  </conditionalFormatting>
  <conditionalFormatting sqref="L25:L38">
    <cfRule type="expression" dxfId="3390" priority="17">
      <formula>L25&gt;0</formula>
    </cfRule>
    <cfRule type="expression" dxfId="3389" priority="18">
      <formula>L25&lt;0</formula>
    </cfRule>
  </conditionalFormatting>
  <conditionalFormatting sqref="J40">
    <cfRule type="expression" dxfId="3388" priority="15">
      <formula>J40&gt;0</formula>
    </cfRule>
    <cfRule type="expression" dxfId="3387" priority="16">
      <formula>J40&lt;0</formula>
    </cfRule>
  </conditionalFormatting>
  <conditionalFormatting sqref="L39">
    <cfRule type="expression" dxfId="3386" priority="11">
      <formula>L39&gt;0</formula>
    </cfRule>
    <cfRule type="expression" dxfId="3385" priority="12">
      <formula>L39&lt;0</formula>
    </cfRule>
  </conditionalFormatting>
  <conditionalFormatting sqref="F39">
    <cfRule type="expression" dxfId="3384" priority="9">
      <formula>F39&gt;0</formula>
    </cfRule>
    <cfRule type="expression" dxfId="3383" priority="10">
      <formula>F39&lt;0</formula>
    </cfRule>
  </conditionalFormatting>
  <conditionalFormatting sqref="H39">
    <cfRule type="expression" dxfId="3382" priority="7">
      <formula>H39&gt;0</formula>
    </cfRule>
    <cfRule type="expression" dxfId="3381" priority="8">
      <formula>H39&lt;0</formula>
    </cfRule>
  </conditionalFormatting>
  <conditionalFormatting sqref="J41">
    <cfRule type="expression" dxfId="3380" priority="5">
      <formula>J41&gt;0</formula>
    </cfRule>
    <cfRule type="expression" dxfId="3379" priority="6">
      <formula>J41&lt;0</formula>
    </cfRule>
  </conditionalFormatting>
  <conditionalFormatting sqref="J43">
    <cfRule type="expression" dxfId="3378" priority="3">
      <formula>J43&gt;0</formula>
    </cfRule>
    <cfRule type="expression" dxfId="3377" priority="4">
      <formula>J43&lt;0</formula>
    </cfRule>
  </conditionalFormatting>
  <conditionalFormatting sqref="J44">
    <cfRule type="expression" dxfId="3376" priority="1">
      <formula>J44&gt;0</formula>
    </cfRule>
    <cfRule type="expression" dxfId="337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37.64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37.64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41.404000000000003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41.027600000000007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40.651200000000003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40.274800000000006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39.898400000000002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39.522000000000006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39.145600000000002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38.769200000000005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38.392800000000001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38.016400000000004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37.64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37.263599999999997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36.8872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36.510799999999996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36.134399999999999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35.757999999999996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35.381599999999999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35.005200000000002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34.628800000000005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34.252400000000002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33.876000000000005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74" priority="31">
      <formula>F29&gt;0</formula>
    </cfRule>
    <cfRule type="expression" dxfId="3373" priority="32">
      <formula>F29&lt;0</formula>
    </cfRule>
  </conditionalFormatting>
  <conditionalFormatting sqref="F29 F31:F35">
    <cfRule type="expression" dxfId="3372" priority="33">
      <formula>F29&gt;0</formula>
    </cfRule>
    <cfRule type="expression" dxfId="3371" priority="34">
      <formula>F29&lt;0</formula>
    </cfRule>
  </conditionalFormatting>
  <conditionalFormatting sqref="H29 H31:H35">
    <cfRule type="expression" dxfId="3370" priority="29">
      <formula>H29&gt;0</formula>
    </cfRule>
    <cfRule type="expression" dxfId="3369" priority="30">
      <formula>H29&lt;0</formula>
    </cfRule>
  </conditionalFormatting>
  <conditionalFormatting sqref="F21:F28">
    <cfRule type="expression" dxfId="3368" priority="27">
      <formula>F21&gt;0</formula>
    </cfRule>
    <cfRule type="expression" dxfId="3367" priority="28">
      <formula>F21&lt;0</formula>
    </cfRule>
  </conditionalFormatting>
  <conditionalFormatting sqref="H21:H28">
    <cfRule type="expression" dxfId="3366" priority="25">
      <formula>H21&gt;0</formula>
    </cfRule>
    <cfRule type="expression" dxfId="3365" priority="26">
      <formula>H21&lt;0</formula>
    </cfRule>
  </conditionalFormatting>
  <conditionalFormatting sqref="Q8">
    <cfRule type="expression" dxfId="3364" priority="21">
      <formula>Q8&gt;0</formula>
    </cfRule>
    <cfRule type="expression" dxfId="3363" priority="22">
      <formula>Q8&lt;0</formula>
    </cfRule>
  </conditionalFormatting>
  <conditionalFormatting sqref="Q7">
    <cfRule type="expression" dxfId="3362" priority="23">
      <formula>Q7&gt;0</formula>
    </cfRule>
    <cfRule type="expression" dxfId="3361" priority="24">
      <formula>Q7&lt;0</formula>
    </cfRule>
  </conditionalFormatting>
  <conditionalFormatting sqref="F30">
    <cfRule type="expression" dxfId="3360" priority="19">
      <formula>F30&gt;0</formula>
    </cfRule>
    <cfRule type="expression" dxfId="3359" priority="20">
      <formula>F30&lt;0</formula>
    </cfRule>
  </conditionalFormatting>
  <conditionalFormatting sqref="H30">
    <cfRule type="expression" dxfId="3358" priority="17">
      <formula>H30&gt;0</formula>
    </cfRule>
    <cfRule type="expression" dxfId="3357" priority="18">
      <formula>H30&lt;0</formula>
    </cfRule>
  </conditionalFormatting>
  <conditionalFormatting sqref="F68 F70:F74">
    <cfRule type="expression" dxfId="3356" priority="13">
      <formula>F68&gt;0</formula>
    </cfRule>
    <cfRule type="expression" dxfId="3355" priority="14">
      <formula>F68&lt;0</formula>
    </cfRule>
  </conditionalFormatting>
  <conditionalFormatting sqref="F68 F70:F74">
    <cfRule type="expression" dxfId="3354" priority="15">
      <formula>F68&gt;0</formula>
    </cfRule>
    <cfRule type="expression" dxfId="3353" priority="16">
      <formula>F68&lt;0</formula>
    </cfRule>
  </conditionalFormatting>
  <conditionalFormatting sqref="H68 H70:H74">
    <cfRule type="expression" dxfId="3352" priority="11">
      <formula>H68&gt;0</formula>
    </cfRule>
    <cfRule type="expression" dxfId="3351" priority="12">
      <formula>H68&lt;0</formula>
    </cfRule>
  </conditionalFormatting>
  <conditionalFormatting sqref="F60:F67">
    <cfRule type="expression" dxfId="3350" priority="9">
      <formula>F60&gt;0</formula>
    </cfRule>
    <cfRule type="expression" dxfId="3349" priority="10">
      <formula>F60&lt;0</formula>
    </cfRule>
  </conditionalFormatting>
  <conditionalFormatting sqref="H60:H67">
    <cfRule type="expression" dxfId="3348" priority="7">
      <formula>H60&gt;0</formula>
    </cfRule>
    <cfRule type="expression" dxfId="3347" priority="8">
      <formula>H60&lt;0</formula>
    </cfRule>
  </conditionalFormatting>
  <conditionalFormatting sqref="F69">
    <cfRule type="expression" dxfId="3346" priority="5">
      <formula>F69&gt;0</formula>
    </cfRule>
    <cfRule type="expression" dxfId="3345" priority="6">
      <formula>F69&lt;0</formula>
    </cfRule>
  </conditionalFormatting>
  <conditionalFormatting sqref="H69">
    <cfRule type="expression" dxfId="3344" priority="3">
      <formula>H69&gt;0</formula>
    </cfRule>
    <cfRule type="expression" dxfId="3343" priority="4">
      <formula>H69&lt;0</formula>
    </cfRule>
  </conditionalFormatting>
  <conditionalFormatting sqref="Q10">
    <cfRule type="expression" dxfId="3342" priority="1">
      <formula>Q10&gt;0</formula>
    </cfRule>
    <cfRule type="expression" dxfId="334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48.06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48.06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52.866000000000007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52.385400000000004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51.904800000000009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51.424200000000006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50.943600000000004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50.463000000000008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49.982400000000005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49.501800000000003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49.0212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48.540600000000005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48.06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47.5794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47.098800000000004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46.618200000000002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46.137599999999999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45.656999999999996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45.176400000000001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44.695800000000006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44.215200000000003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43.7346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43.254000000000005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40" priority="11">
      <formula>F33&gt;0</formula>
    </cfRule>
    <cfRule type="expression" dxfId="3339" priority="12">
      <formula>F33&lt;0</formula>
    </cfRule>
  </conditionalFormatting>
  <conditionalFormatting sqref="Q7">
    <cfRule type="expression" dxfId="3338" priority="9">
      <formula>Q7&gt;0</formula>
    </cfRule>
    <cfRule type="expression" dxfId="3337" priority="10">
      <formula>Q7&lt;0</formula>
    </cfRule>
  </conditionalFormatting>
  <conditionalFormatting sqref="Q8">
    <cfRule type="expression" dxfId="3336" priority="7">
      <formula>Q8&gt;0</formula>
    </cfRule>
    <cfRule type="expression" dxfId="3335" priority="8">
      <formula>Q8&lt;0</formula>
    </cfRule>
  </conditionalFormatting>
  <conditionalFormatting sqref="F25:F32">
    <cfRule type="expression" dxfId="3334" priority="5">
      <formula>F25&gt;0</formula>
    </cfRule>
    <cfRule type="expression" dxfId="3333" priority="6">
      <formula>F25&lt;0</formula>
    </cfRule>
  </conditionalFormatting>
  <conditionalFormatting sqref="H25:H32">
    <cfRule type="expression" dxfId="3332" priority="3">
      <formula>H25&gt;0</formula>
    </cfRule>
    <cfRule type="expression" dxfId="3331" priority="4">
      <formula>H25&lt;0</formula>
    </cfRule>
  </conditionalFormatting>
  <conditionalFormatting sqref="Q10">
    <cfRule type="expression" dxfId="3330" priority="1">
      <formula>Q10&gt;0</formula>
    </cfRule>
    <cfRule type="expression" dxfId="332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12.97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12.97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40.53125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14.9155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14.7858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14.656099999999999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14.526400000000002</v>
      </c>
      <c r="X19" s="134"/>
    </row>
    <row r="20" spans="1:39" x14ac:dyDescent="0.25">
      <c r="O20" s="81">
        <v>1.1100000000000001</v>
      </c>
      <c r="P20" s="81">
        <f t="shared" si="3"/>
        <v>14.396700000000003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14.267000000000001</v>
      </c>
      <c r="X21" s="134"/>
    </row>
    <row r="22" spans="1:39" x14ac:dyDescent="0.25">
      <c r="O22" s="81">
        <v>1.0900000000000001</v>
      </c>
      <c r="P22" s="81">
        <f t="shared" si="3"/>
        <v>14.137300000000002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14.007600000000002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13.877900000000002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13.748200000000001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13.618500000000001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13.488800000000001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13.359100000000002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13.2294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13.0997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12.97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12.840300000000001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12.710600000000001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12.5809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12.4512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12.3215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12.191800000000001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12.062100000000001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11.932400000000001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11.802700000000002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11.673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11.5433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11.413600000000001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11.283900000000001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8" priority="75">
      <formula>F32&gt;0</formula>
    </cfRule>
    <cfRule type="expression" dxfId="3327" priority="76">
      <formula>F32&lt;0</formula>
    </cfRule>
  </conditionalFormatting>
  <conditionalFormatting sqref="Q7">
    <cfRule type="expression" dxfId="3326" priority="73">
      <formula>Q7&gt;0</formula>
    </cfRule>
    <cfRule type="expression" dxfId="3325" priority="74">
      <formula>Q7&lt;0</formula>
    </cfRule>
  </conditionalFormatting>
  <conditionalFormatting sqref="Q8">
    <cfRule type="expression" dxfId="3324" priority="71">
      <formula>Q8&gt;0</formula>
    </cfRule>
    <cfRule type="expression" dxfId="332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22" priority="63">
      <formula>M58&gt;0</formula>
    </cfRule>
    <cfRule type="expression" dxfId="3321" priority="64">
      <formula>M58&lt;0</formula>
    </cfRule>
  </conditionalFormatting>
  <conditionalFormatting sqref="Q10">
    <cfRule type="expression" dxfId="3320" priority="61">
      <formula>Q10&gt;0</formula>
    </cfRule>
    <cfRule type="expression" dxfId="3319" priority="62">
      <formula>Q10&lt;0</formula>
    </cfRule>
  </conditionalFormatting>
  <conditionalFormatting sqref="F29:F31">
    <cfRule type="expression" dxfId="3318" priority="59">
      <formula>F29&gt;0</formula>
    </cfRule>
    <cfRule type="expression" dxfId="3317" priority="60">
      <formula>F29&lt;0</formula>
    </cfRule>
  </conditionalFormatting>
  <conditionalFormatting sqref="H29:H31">
    <cfRule type="expression" dxfId="3316" priority="57">
      <formula>H29&gt;0</formula>
    </cfRule>
    <cfRule type="expression" dxfId="3315" priority="58">
      <formula>H29&lt;0</formula>
    </cfRule>
  </conditionalFormatting>
  <conditionalFormatting sqref="F83:F94">
    <cfRule type="expression" dxfId="3314" priority="55">
      <formula>F83&gt;0</formula>
    </cfRule>
    <cfRule type="expression" dxfId="3313" priority="56">
      <formula>F83&lt;0</formula>
    </cfRule>
  </conditionalFormatting>
  <conditionalFormatting sqref="H83:H94">
    <cfRule type="expression" dxfId="3312" priority="53">
      <formula>H83&gt;0</formula>
    </cfRule>
    <cfRule type="expression" dxfId="3311" priority="54">
      <formula>H83&lt;0</formula>
    </cfRule>
  </conditionalFormatting>
  <conditionalFormatting sqref="J41">
    <cfRule type="expression" dxfId="3310" priority="51">
      <formula>J41&gt;0</formula>
    </cfRule>
    <cfRule type="expression" dxfId="3309" priority="52">
      <formula>J41&lt;0</formula>
    </cfRule>
  </conditionalFormatting>
  <conditionalFormatting sqref="J39:J47">
    <cfRule type="expression" dxfId="3308" priority="49">
      <formula>J39&gt;0</formula>
    </cfRule>
    <cfRule type="expression" dxfId="3307" priority="50">
      <formula>J39&lt;0</formula>
    </cfRule>
  </conditionalFormatting>
  <conditionalFormatting sqref="F48:F51 H48:H51">
    <cfRule type="expression" dxfId="3306" priority="47">
      <formula>F48&gt;0</formula>
    </cfRule>
    <cfRule type="expression" dxfId="3305" priority="48">
      <formula>F48&lt;0</formula>
    </cfRule>
  </conditionalFormatting>
  <conditionalFormatting sqref="J48:J57">
    <cfRule type="expression" dxfId="3304" priority="45">
      <formula>J48&gt;0</formula>
    </cfRule>
    <cfRule type="expression" dxfId="3303" priority="46">
      <formula>J48&lt;0</formula>
    </cfRule>
  </conditionalFormatting>
  <conditionalFormatting sqref="K45:K52">
    <cfRule type="expression" dxfId="3302" priority="43">
      <formula>K45&gt;0</formula>
    </cfRule>
    <cfRule type="expression" dxfId="3301" priority="44">
      <formula>K45&lt;0</formula>
    </cfRule>
  </conditionalFormatting>
  <conditionalFormatting sqref="K45:K52">
    <cfRule type="expression" dxfId="3300" priority="41">
      <formula>K45&gt;0</formula>
    </cfRule>
    <cfRule type="expression" dxfId="3299" priority="42">
      <formula>K45&lt;0</formula>
    </cfRule>
  </conditionalFormatting>
  <conditionalFormatting sqref="F102:F118 H102:H118 H120:H128 F120:F128">
    <cfRule type="expression" dxfId="3298" priority="37">
      <formula>F102&gt;0</formula>
    </cfRule>
    <cfRule type="expression" dxfId="3297" priority="38">
      <formula>F102&lt;0</formula>
    </cfRule>
  </conditionalFormatting>
  <conditionalFormatting sqref="F96:F101">
    <cfRule type="expression" dxfId="3296" priority="35">
      <formula>F96&gt;0</formula>
    </cfRule>
    <cfRule type="expression" dxfId="3295" priority="36">
      <formula>F96&lt;0</formula>
    </cfRule>
  </conditionalFormatting>
  <conditionalFormatting sqref="H96:H101">
    <cfRule type="expression" dxfId="3294" priority="33">
      <formula>H96&gt;0</formula>
    </cfRule>
    <cfRule type="expression" dxfId="3293" priority="34">
      <formula>H96&lt;0</formula>
    </cfRule>
  </conditionalFormatting>
  <conditionalFormatting sqref="J112">
    <cfRule type="expression" dxfId="3292" priority="31">
      <formula>J112&gt;0</formula>
    </cfRule>
    <cfRule type="expression" dxfId="3291" priority="32">
      <formula>J112&lt;0</formula>
    </cfRule>
  </conditionalFormatting>
  <conditionalFormatting sqref="J110:J118 J120">
    <cfRule type="expression" dxfId="3290" priority="29">
      <formula>J110&gt;0</formula>
    </cfRule>
    <cfRule type="expression" dxfId="3289" priority="30">
      <formula>J110&lt;0</formula>
    </cfRule>
  </conditionalFormatting>
  <conditionalFormatting sqref="F119 H119">
    <cfRule type="expression" dxfId="3288" priority="27">
      <formula>F119&gt;0</formula>
    </cfRule>
    <cfRule type="expression" dxfId="3287" priority="28">
      <formula>F119&lt;0</formula>
    </cfRule>
  </conditionalFormatting>
  <conditionalFormatting sqref="J119">
    <cfRule type="expression" dxfId="3286" priority="25">
      <formula>J119&gt;0</formula>
    </cfRule>
    <cfRule type="expression" dxfId="3285" priority="26">
      <formula>J119&lt;0</formula>
    </cfRule>
  </conditionalFormatting>
  <conditionalFormatting sqref="K112:K123">
    <cfRule type="expression" dxfId="3284" priority="23">
      <formula>K112&gt;0</formula>
    </cfRule>
    <cfRule type="expression" dxfId="3283" priority="24">
      <formula>K112&lt;0</formula>
    </cfRule>
  </conditionalFormatting>
  <conditionalFormatting sqref="K110:K123">
    <cfRule type="expression" dxfId="3282" priority="21">
      <formula>K110&gt;0</formula>
    </cfRule>
    <cfRule type="expression" dxfId="3281" priority="22">
      <formula>K110&lt;0</formula>
    </cfRule>
  </conditionalFormatting>
  <conditionalFormatting sqref="J121">
    <cfRule type="expression" dxfId="3280" priority="19">
      <formula>J121&gt;0</formula>
    </cfRule>
    <cfRule type="expression" dxfId="3279" priority="20">
      <formula>J121&lt;0</formula>
    </cfRule>
  </conditionalFormatting>
  <conditionalFormatting sqref="F25:F28">
    <cfRule type="expression" dxfId="3278" priority="17">
      <formula>F25&gt;0</formula>
    </cfRule>
    <cfRule type="expression" dxfId="3277" priority="18">
      <formula>F25&lt;0</formula>
    </cfRule>
  </conditionalFormatting>
  <conditionalFormatting sqref="H25:H28">
    <cfRule type="expression" dxfId="3276" priority="15">
      <formula>H25&gt;0</formula>
    </cfRule>
    <cfRule type="expression" dxfId="3275" priority="16">
      <formula>H25&lt;0</formula>
    </cfRule>
  </conditionalFormatting>
  <conditionalFormatting sqref="J27:J29">
    <cfRule type="expression" dxfId="3274" priority="13">
      <formula>J27&gt;0</formula>
    </cfRule>
    <cfRule type="expression" dxfId="3273" priority="14">
      <formula>J27&lt;0</formula>
    </cfRule>
  </conditionalFormatting>
  <conditionalFormatting sqref="J30:J31">
    <cfRule type="expression" dxfId="3272" priority="11">
      <formula>J30&gt;0</formula>
    </cfRule>
    <cfRule type="expression" dxfId="3271" priority="12">
      <formula>J30&lt;0</formula>
    </cfRule>
  </conditionalFormatting>
  <conditionalFormatting sqref="J33">
    <cfRule type="expression" dxfId="3270" priority="9">
      <formula>J33&gt;0</formula>
    </cfRule>
    <cfRule type="expression" dxfId="3269" priority="10">
      <formula>J33&lt;0</formula>
    </cfRule>
  </conditionalFormatting>
  <conditionalFormatting sqref="J34">
    <cfRule type="expression" dxfId="3268" priority="7">
      <formula>J34&gt;0</formula>
    </cfRule>
    <cfRule type="expression" dxfId="3267" priority="8">
      <formula>J34&lt;0</formula>
    </cfRule>
  </conditionalFormatting>
  <conditionalFormatting sqref="J35:J43">
    <cfRule type="expression" dxfId="3266" priority="5">
      <formula>J35&gt;0</formula>
    </cfRule>
    <cfRule type="expression" dxfId="326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64" priority="1">
      <formula>Q9&gt;0</formula>
    </cfRule>
    <cfRule type="expression" dxfId="326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47.86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52.646000000000001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52.167400000000001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51.688800000000001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51.2102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50.7316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50.253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49.7744</v>
      </c>
      <c r="Q47" s="2"/>
    </row>
    <row r="48" spans="2:17" x14ac:dyDescent="0.25">
      <c r="O48" s="81">
        <v>1.03</v>
      </c>
      <c r="P48" s="81">
        <f t="shared" si="4"/>
        <v>49.2958</v>
      </c>
      <c r="Q48" s="2"/>
    </row>
    <row r="49" spans="1:17" x14ac:dyDescent="0.25">
      <c r="O49" s="81">
        <v>1.02</v>
      </c>
      <c r="P49" s="81">
        <f t="shared" si="4"/>
        <v>48.8172</v>
      </c>
      <c r="Q49" s="2"/>
    </row>
    <row r="50" spans="1:17" x14ac:dyDescent="0.25">
      <c r="O50" s="81">
        <v>1.01</v>
      </c>
      <c r="P50" s="81">
        <f t="shared" si="4"/>
        <v>48.3386</v>
      </c>
      <c r="Q50" s="2"/>
    </row>
    <row r="51" spans="1:17" x14ac:dyDescent="0.25">
      <c r="O51" s="81">
        <v>1</v>
      </c>
      <c r="P51" s="81">
        <f t="shared" si="4"/>
        <v>47.86</v>
      </c>
      <c r="Q51" s="2"/>
    </row>
    <row r="52" spans="1:17" x14ac:dyDescent="0.25">
      <c r="O52" s="81">
        <v>0.99</v>
      </c>
      <c r="P52" s="81">
        <f t="shared" si="4"/>
        <v>47.381399999999999</v>
      </c>
      <c r="Q52" s="2"/>
    </row>
    <row r="53" spans="1:17" x14ac:dyDescent="0.25">
      <c r="O53" s="81">
        <v>0.98</v>
      </c>
      <c r="P53" s="81">
        <f t="shared" si="4"/>
        <v>46.902799999999999</v>
      </c>
      <c r="Q53" s="2"/>
    </row>
    <row r="54" spans="1:17" x14ac:dyDescent="0.25">
      <c r="O54" s="81">
        <v>0.97</v>
      </c>
      <c r="P54" s="81">
        <f t="shared" si="4"/>
        <v>46.424199999999999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45.945599999999999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45.466999999999999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44.988399999999999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44.509799999999998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44.031199999999998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43.552599999999998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43.073999999999998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62" priority="15">
      <formula>F39&gt;0</formula>
    </cfRule>
    <cfRule type="expression" dxfId="3261" priority="16">
      <formula>F39&lt;0</formula>
    </cfRule>
  </conditionalFormatting>
  <conditionalFormatting sqref="Q7">
    <cfRule type="expression" dxfId="3260" priority="13">
      <formula>Q7&gt;0</formula>
    </cfRule>
    <cfRule type="expression" dxfId="3259" priority="14">
      <formula>Q7&lt;0</formula>
    </cfRule>
  </conditionalFormatting>
  <conditionalFormatting sqref="Q8">
    <cfRule type="expression" dxfId="3258" priority="11">
      <formula>Q8&gt;0</formula>
    </cfRule>
    <cfRule type="expression" dxfId="3257" priority="12">
      <formula>Q8&lt;0</formula>
    </cfRule>
  </conditionalFormatting>
  <conditionalFormatting sqref="F25:F38">
    <cfRule type="expression" dxfId="3256" priority="9">
      <formula>F25&gt;0</formula>
    </cfRule>
    <cfRule type="expression" dxfId="3255" priority="10">
      <formula>F25&lt;0</formula>
    </cfRule>
  </conditionalFormatting>
  <conditionalFormatting sqref="H25:H38">
    <cfRule type="expression" dxfId="3254" priority="7">
      <formula>H25&gt;0</formula>
    </cfRule>
    <cfRule type="expression" dxfId="3253" priority="8">
      <formula>H25&lt;0</formula>
    </cfRule>
  </conditionalFormatting>
  <conditionalFormatting sqref="M55">
    <cfRule type="expression" dxfId="3252" priority="3">
      <formula>M55&gt;0</formula>
    </cfRule>
    <cfRule type="expression" dxfId="3251" priority="4">
      <formula>M55&lt;0</formula>
    </cfRule>
  </conditionalFormatting>
  <conditionalFormatting sqref="Q10">
    <cfRule type="expression" dxfId="3250" priority="1">
      <formula>Q10&gt;0</formula>
    </cfRule>
    <cfRule type="expression" dxfId="324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8" priority="27">
      <formula>F27&gt;0</formula>
    </cfRule>
    <cfRule type="expression" dxfId="3247" priority="28">
      <formula>F27&lt;0</formula>
    </cfRule>
  </conditionalFormatting>
  <conditionalFormatting sqref="Q8">
    <cfRule type="expression" dxfId="3246" priority="15">
      <formula>Q8&gt;0</formula>
    </cfRule>
    <cfRule type="expression" dxfId="3245" priority="16">
      <formula>Q8&lt;0</formula>
    </cfRule>
  </conditionalFormatting>
  <conditionalFormatting sqref="Q7">
    <cfRule type="expression" dxfId="3244" priority="17">
      <formula>Q7&gt;0</formula>
    </cfRule>
    <cfRule type="expression" dxfId="3243" priority="18">
      <formula>Q7&lt;0</formula>
    </cfRule>
  </conditionalFormatting>
  <conditionalFormatting sqref="F37:F38">
    <cfRule type="expression" dxfId="3242" priority="13">
      <formula>F37&gt;0</formula>
    </cfRule>
    <cfRule type="expression" dxfId="3241" priority="14">
      <formula>F37&lt;0</formula>
    </cfRule>
  </conditionalFormatting>
  <conditionalFormatting sqref="H37:H38">
    <cfRule type="expression" dxfId="3240" priority="11">
      <formula>H37&gt;0</formula>
    </cfRule>
    <cfRule type="expression" dxfId="3239" priority="12">
      <formula>H37&lt;0</formula>
    </cfRule>
  </conditionalFormatting>
  <conditionalFormatting sqref="F23:F26 H23:H26">
    <cfRule type="expression" dxfId="3238" priority="9">
      <formula>F23&gt;0</formula>
    </cfRule>
    <cfRule type="expression" dxfId="3237" priority="10">
      <formula>F23&lt;0</formula>
    </cfRule>
  </conditionalFormatting>
  <conditionalFormatting sqref="Q10">
    <cfRule type="expression" dxfId="3236" priority="3">
      <formula>Q10&gt;0</formula>
    </cfRule>
    <cfRule type="expression" dxfId="3235" priority="4">
      <formula>Q10&lt;0</formula>
    </cfRule>
  </conditionalFormatting>
  <conditionalFormatting sqref="F22 H22">
    <cfRule type="expression" dxfId="3234" priority="1">
      <formula>F22&gt;0</formula>
    </cfRule>
    <cfRule type="expression" dxfId="3233" priority="2">
      <formula>F22&lt;0</formula>
    </cfRule>
  </conditionalFormatting>
  <conditionalFormatting sqref="M41">
    <cfRule type="expression" dxfId="3232" priority="5">
      <formula>M41&gt;0</formula>
    </cfRule>
    <cfRule type="expression" dxfId="323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46.89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46.89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51.579000000000008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51.110100000000003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50.641200000000005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50.172300000000007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49.703400000000002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49.234500000000004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48.765599999999999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48.296700000000001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47.827800000000003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47.358899999999998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46.89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46.421100000000003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45.952199999999998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45.4833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45.014400000000002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44.545499999999997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44.076599999999999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43.607700000000001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43.138800000000003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42.669900000000005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42.201000000000001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30" priority="29">
      <formula>F25&gt;0</formula>
    </cfRule>
    <cfRule type="expression" dxfId="3229" priority="30">
      <formula>F25&lt;0</formula>
    </cfRule>
  </conditionalFormatting>
  <conditionalFormatting sqref="Q7">
    <cfRule type="expression" dxfId="3228" priority="27">
      <formula>Q7&gt;0</formula>
    </cfRule>
    <cfRule type="expression" dxfId="3227" priority="28">
      <formula>Q7&lt;0</formula>
    </cfRule>
  </conditionalFormatting>
  <conditionalFormatting sqref="Q8">
    <cfRule type="expression" dxfId="3226" priority="25">
      <formula>Q8&gt;0</formula>
    </cfRule>
    <cfRule type="expression" dxfId="3225" priority="26">
      <formula>Q8&lt;0</formula>
    </cfRule>
  </conditionalFormatting>
  <conditionalFormatting sqref="Q10">
    <cfRule type="expression" dxfId="3224" priority="13">
      <formula>Q10&gt;0</formula>
    </cfRule>
    <cfRule type="expression" dxfId="3223" priority="14">
      <formula>Q10&lt;0</formula>
    </cfRule>
  </conditionalFormatting>
  <conditionalFormatting sqref="M46">
    <cfRule type="expression" dxfId="3222" priority="11">
      <formula>M46&gt;0</formula>
    </cfRule>
    <cfRule type="expression" dxfId="3221" priority="12">
      <formula>M46&lt;0</formula>
    </cfRule>
  </conditionalFormatting>
  <conditionalFormatting sqref="F80:F88 H80:H88">
    <cfRule type="expression" dxfId="3220" priority="9">
      <formula>F80&gt;0</formula>
    </cfRule>
    <cfRule type="expression" dxfId="3219" priority="10">
      <formula>F80&lt;0</formula>
    </cfRule>
  </conditionalFormatting>
  <conditionalFormatting sqref="F75:F79">
    <cfRule type="expression" dxfId="3218" priority="7">
      <formula>F75&gt;0</formula>
    </cfRule>
    <cfRule type="expression" dxfId="3217" priority="8">
      <formula>F75&lt;0</formula>
    </cfRule>
  </conditionalFormatting>
  <conditionalFormatting sqref="H75:H79">
    <cfRule type="expression" dxfId="3216" priority="5">
      <formula>H75&gt;0</formula>
    </cfRule>
    <cfRule type="expression" dxfId="3215" priority="6">
      <formula>H75&lt;0</formula>
    </cfRule>
  </conditionalFormatting>
  <conditionalFormatting sqref="F71:F74">
    <cfRule type="expression" dxfId="3214" priority="3">
      <formula>F71&gt;0</formula>
    </cfRule>
    <cfRule type="expression" dxfId="3213" priority="4">
      <formula>F71&lt;0</formula>
    </cfRule>
  </conditionalFormatting>
  <conditionalFormatting sqref="H71:H74">
    <cfRule type="expression" dxfId="3212" priority="1">
      <formula>H71&gt;0</formula>
    </cfRule>
    <cfRule type="expression" dxfId="321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>
        <v>43475</v>
      </c>
      <c r="M2" s="3">
        <v>55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89.33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85.82</v>
      </c>
      <c r="R4" s="425">
        <v>1.01E-2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8582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8933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-351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-3.9292510914586368E-2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1.3460731764157539E-2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94.402000000000001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93.543800000000005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92.685599999999994</v>
      </c>
    </row>
    <row r="20" spans="1:16" x14ac:dyDescent="0.25">
      <c r="O20" s="81">
        <v>1.07</v>
      </c>
      <c r="P20" s="81">
        <f t="shared" si="0"/>
        <v>91.827399999999997</v>
      </c>
    </row>
    <row r="21" spans="1:16" x14ac:dyDescent="0.25">
      <c r="O21" s="81">
        <v>1.06</v>
      </c>
      <c r="P21" s="81">
        <f t="shared" si="0"/>
        <v>90.969200000000001</v>
      </c>
    </row>
    <row r="22" spans="1:16" x14ac:dyDescent="0.25">
      <c r="O22" s="81">
        <v>1.05</v>
      </c>
      <c r="P22" s="81">
        <f t="shared" si="0"/>
        <v>90.11099999999999</v>
      </c>
    </row>
    <row r="23" spans="1:16" x14ac:dyDescent="0.25">
      <c r="O23" s="81">
        <v>1.04</v>
      </c>
      <c r="P23" s="81">
        <f t="shared" si="0"/>
        <v>89.252799999999993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88.394599999999997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87.5364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86.67819999999999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85.82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84.961799999999997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84.103599999999986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83.245399999999989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82.387199999999993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81.528999999999996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80.670799999999986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79.812600000000003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78.954399999999993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78.096199999999996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77.238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10" priority="35">
      <formula>F47&gt;0</formula>
    </cfRule>
    <cfRule type="expression" dxfId="3209" priority="36">
      <formula>F47&lt;0</formula>
    </cfRule>
  </conditionalFormatting>
  <conditionalFormatting sqref="Q7">
    <cfRule type="expression" dxfId="3208" priority="33">
      <formula>Q7&gt;0</formula>
    </cfRule>
    <cfRule type="expression" dxfId="3207" priority="34">
      <formula>Q7&lt;0</formula>
    </cfRule>
  </conditionalFormatting>
  <conditionalFormatting sqref="Q8">
    <cfRule type="expression" dxfId="3206" priority="31">
      <formula>Q8&gt;0</formula>
    </cfRule>
    <cfRule type="expression" dxfId="3205" priority="32">
      <formula>Q8&lt;0</formula>
    </cfRule>
  </conditionalFormatting>
  <conditionalFormatting sqref="F30:F46">
    <cfRule type="expression" dxfId="3204" priority="29">
      <formula>F30&gt;0</formula>
    </cfRule>
    <cfRule type="expression" dxfId="3203" priority="30">
      <formula>F30&lt;0</formula>
    </cfRule>
  </conditionalFormatting>
  <conditionalFormatting sqref="H30:H46">
    <cfRule type="expression" dxfId="3202" priority="27">
      <formula>H30&gt;0</formula>
    </cfRule>
    <cfRule type="expression" dxfId="3201" priority="28">
      <formula>H30&lt;0</formula>
    </cfRule>
  </conditionalFormatting>
  <conditionalFormatting sqref="Q10">
    <cfRule type="expression" dxfId="3200" priority="25">
      <formula>Q10&gt;0</formula>
    </cfRule>
    <cfRule type="expression" dxfId="3199" priority="26">
      <formula>Q10&lt;0</formula>
    </cfRule>
  </conditionalFormatting>
  <conditionalFormatting sqref="J25:J38">
    <cfRule type="expression" dxfId="3198" priority="23">
      <formula>J25&gt;0</formula>
    </cfRule>
    <cfRule type="expression" dxfId="3197" priority="24">
      <formula>J25&lt;0</formula>
    </cfRule>
  </conditionalFormatting>
  <conditionalFormatting sqref="K25:K38">
    <cfRule type="expression" dxfId="3196" priority="21">
      <formula>K25&gt;0</formula>
    </cfRule>
    <cfRule type="expression" dxfId="3195" priority="22">
      <formula>K25&lt;0</formula>
    </cfRule>
  </conditionalFormatting>
  <conditionalFormatting sqref="L25 L38">
    <cfRule type="expression" dxfId="3194" priority="19">
      <formula>L25&gt;0</formula>
    </cfRule>
    <cfRule type="expression" dxfId="3193" priority="20">
      <formula>L25&lt;0</formula>
    </cfRule>
  </conditionalFormatting>
  <conditionalFormatting sqref="F89:F110">
    <cfRule type="expression" dxfId="3192" priority="17">
      <formula>F89&gt;0</formula>
    </cfRule>
    <cfRule type="expression" dxfId="3191" priority="18">
      <formula>F89&lt;0</formula>
    </cfRule>
  </conditionalFormatting>
  <conditionalFormatting sqref="H89:H110">
    <cfRule type="expression" dxfId="3190" priority="15">
      <formula>H89&gt;0</formula>
    </cfRule>
    <cfRule type="expression" dxfId="3189" priority="16">
      <formula>H89&lt;0</formula>
    </cfRule>
  </conditionalFormatting>
  <conditionalFormatting sqref="J89:J102">
    <cfRule type="expression" dxfId="3188" priority="13">
      <formula>J89&gt;0</formula>
    </cfRule>
    <cfRule type="expression" dxfId="3187" priority="14">
      <formula>J89&lt;0</formula>
    </cfRule>
  </conditionalFormatting>
  <conditionalFormatting sqref="K89:K102">
    <cfRule type="expression" dxfId="3186" priority="11">
      <formula>K89&gt;0</formula>
    </cfRule>
    <cfRule type="expression" dxfId="3185" priority="12">
      <formula>K89&lt;0</formula>
    </cfRule>
  </conditionalFormatting>
  <conditionalFormatting sqref="L89:L102">
    <cfRule type="expression" dxfId="3184" priority="9">
      <formula>L89&gt;0</formula>
    </cfRule>
    <cfRule type="expression" dxfId="3183" priority="10">
      <formula>L89&lt;0</formula>
    </cfRule>
  </conditionalFormatting>
  <conditionalFormatting sqref="F29 F25:F27">
    <cfRule type="expression" dxfId="3182" priority="7">
      <formula>F25&gt;0</formula>
    </cfRule>
    <cfRule type="expression" dxfId="3181" priority="8">
      <formula>F25&lt;0</formula>
    </cfRule>
  </conditionalFormatting>
  <conditionalFormatting sqref="H29 H25:H27">
    <cfRule type="expression" dxfId="3180" priority="5">
      <formula>H25&gt;0</formula>
    </cfRule>
    <cfRule type="expression" dxfId="3179" priority="6">
      <formula>H25&lt;0</formula>
    </cfRule>
  </conditionalFormatting>
  <conditionalFormatting sqref="F28">
    <cfRule type="expression" dxfId="3178" priority="3">
      <formula>F28&gt;0</formula>
    </cfRule>
    <cfRule type="expression" dxfId="3177" priority="4">
      <formula>F28&lt;0</formula>
    </cfRule>
  </conditionalFormatting>
  <conditionalFormatting sqref="H28">
    <cfRule type="expression" dxfId="3176" priority="1">
      <formula>H28&gt;0</formula>
    </cfRule>
    <cfRule type="expression" dxfId="317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55.279899999999998</v>
      </c>
      <c r="R4" s="425">
        <v>-7.1999999999999998E-3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11055.98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-636.02000000000044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-636.02000000000044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-5.4397878891549817E-2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2.8943612416086138E-2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13.288437499999999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60.80789</v>
      </c>
    </row>
    <row r="20" spans="1:21" x14ac:dyDescent="0.25">
      <c r="O20" s="81">
        <v>1.0900000000000001</v>
      </c>
      <c r="P20" s="81">
        <f t="shared" ref="P20:P39" si="0">O20*$Q$4</f>
        <v>60.255091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59.702292</v>
      </c>
    </row>
    <row r="22" spans="1:21" x14ac:dyDescent="0.25">
      <c r="O22" s="81">
        <v>1.07</v>
      </c>
      <c r="P22" s="81">
        <f t="shared" si="0"/>
        <v>59.149493</v>
      </c>
    </row>
    <row r="23" spans="1:21" x14ac:dyDescent="0.25">
      <c r="O23" s="81">
        <v>1.06</v>
      </c>
      <c r="P23" s="81">
        <f t="shared" si="0"/>
        <v>58.596693999999999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58.043894999999999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57.491095999999999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56.938296999999999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56.385497999999998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55.832698999999998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55.279899999999998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54.727100999999998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54.174301999999997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53.621502999999997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53.068703999999997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52.515904999999997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51.963105999999996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51.410307000000003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50.857508000000003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50.304709000000003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49.751910000000002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4" priority="35">
      <formula>Q7&gt;0</formula>
    </cfRule>
    <cfRule type="expression" dxfId="3173" priority="36">
      <formula>Q7&lt;0</formula>
    </cfRule>
  </conditionalFormatting>
  <conditionalFormatting sqref="Q8">
    <cfRule type="expression" dxfId="3172" priority="33">
      <formula>Q8&gt;0</formula>
    </cfRule>
    <cfRule type="expression" dxfId="3171" priority="34">
      <formula>Q8&lt;0</formula>
    </cfRule>
  </conditionalFormatting>
  <conditionalFormatting sqref="F34:F54 F58:F63">
    <cfRule type="expression" dxfId="3170" priority="31">
      <formula>F34&gt;0</formula>
    </cfRule>
    <cfRule type="expression" dxfId="3169" priority="32">
      <formula>F34&lt;0</formula>
    </cfRule>
  </conditionalFormatting>
  <conditionalFormatting sqref="H34:H54 H58:H63">
    <cfRule type="expression" dxfId="3168" priority="29">
      <formula>H34&gt;0</formula>
    </cfRule>
    <cfRule type="expression" dxfId="3167" priority="30">
      <formula>H34&lt;0</formula>
    </cfRule>
  </conditionalFormatting>
  <conditionalFormatting sqref="Q10">
    <cfRule type="expression" dxfId="3166" priority="27">
      <formula>Q10&gt;0</formula>
    </cfRule>
    <cfRule type="expression" dxfId="3165" priority="28">
      <formula>Q10&lt;0</formula>
    </cfRule>
  </conditionalFormatting>
  <conditionalFormatting sqref="J25:J38">
    <cfRule type="expression" dxfId="3164" priority="25">
      <formula>J25&gt;0</formula>
    </cfRule>
    <cfRule type="expression" dxfId="3163" priority="26">
      <formula>J25&lt;0</formula>
    </cfRule>
  </conditionalFormatting>
  <conditionalFormatting sqref="K25:K35 K37:K38">
    <cfRule type="expression" dxfId="3162" priority="23">
      <formula>K25&gt;0</formula>
    </cfRule>
    <cfRule type="expression" dxfId="3161" priority="24">
      <formula>K25&lt;0</formula>
    </cfRule>
  </conditionalFormatting>
  <conditionalFormatting sqref="F89:F110">
    <cfRule type="expression" dxfId="3160" priority="19">
      <formula>F89&gt;0</formula>
    </cfRule>
    <cfRule type="expression" dxfId="3159" priority="20">
      <formula>F89&lt;0</formula>
    </cfRule>
  </conditionalFormatting>
  <conditionalFormatting sqref="H89:H110">
    <cfRule type="expression" dxfId="3158" priority="17">
      <formula>H89&gt;0</formula>
    </cfRule>
    <cfRule type="expression" dxfId="3157" priority="18">
      <formula>H89&lt;0</formula>
    </cfRule>
  </conditionalFormatting>
  <conditionalFormatting sqref="J89:J102">
    <cfRule type="expression" dxfId="3156" priority="15">
      <formula>J89&gt;0</formula>
    </cfRule>
    <cfRule type="expression" dxfId="3155" priority="16">
      <formula>J89&lt;0</formula>
    </cfRule>
  </conditionalFormatting>
  <conditionalFormatting sqref="K89:K102">
    <cfRule type="expression" dxfId="3154" priority="13">
      <formula>K89&gt;0</formula>
    </cfRule>
    <cfRule type="expression" dxfId="3153" priority="14">
      <formula>K89&lt;0</formula>
    </cfRule>
  </conditionalFormatting>
  <conditionalFormatting sqref="L89:L102">
    <cfRule type="expression" dxfId="3152" priority="11">
      <formula>L89&gt;0</formula>
    </cfRule>
    <cfRule type="expression" dxfId="3151" priority="12">
      <formula>L89&lt;0</formula>
    </cfRule>
  </conditionalFormatting>
  <conditionalFormatting sqref="F25:F33">
    <cfRule type="expression" dxfId="3150" priority="9">
      <formula>F25&gt;0</formula>
    </cfRule>
    <cfRule type="expression" dxfId="3149" priority="10">
      <formula>F25&lt;0</formula>
    </cfRule>
  </conditionalFormatting>
  <conditionalFormatting sqref="H25:H33">
    <cfRule type="expression" dxfId="3148" priority="7">
      <formula>H25&gt;0</formula>
    </cfRule>
    <cfRule type="expression" dxfId="3147" priority="8">
      <formula>H25&lt;0</formula>
    </cfRule>
  </conditionalFormatting>
  <conditionalFormatting sqref="J54">
    <cfRule type="expression" dxfId="3146" priority="5">
      <formula>J54&gt;0</formula>
    </cfRule>
    <cfRule type="expression" dxfId="3145" priority="6">
      <formula>J54&lt;0</formula>
    </cfRule>
  </conditionalFormatting>
  <conditionalFormatting sqref="F55:F57">
    <cfRule type="expression" dxfId="3144" priority="3">
      <formula>F55&gt;0</formula>
    </cfRule>
    <cfRule type="expression" dxfId="3143" priority="4">
      <formula>F55&lt;0</formula>
    </cfRule>
  </conditionalFormatting>
  <conditionalFormatting sqref="H55:H57">
    <cfRule type="expression" dxfId="3142" priority="1">
      <formula>H55&gt;0</formula>
    </cfRule>
    <cfRule type="expression" dxfId="314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27.686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27.431999999999999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27.178000000000001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26.923999999999999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26.669999999999998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26.416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26.161999999999999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25.907999999999998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25.654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25.145999999999997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24.891999999999999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24.637999999999998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24.383999999999997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24.13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23.875999999999998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23.622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23.367999999999999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23.114000000000001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22.86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40" priority="21">
      <formula>F47&gt;0</formula>
    </cfRule>
    <cfRule type="expression" dxfId="3139" priority="22">
      <formula>F47&lt;0</formula>
    </cfRule>
  </conditionalFormatting>
  <conditionalFormatting sqref="Q7">
    <cfRule type="expression" dxfId="3138" priority="19">
      <formula>Q7&gt;0</formula>
    </cfRule>
    <cfRule type="expression" dxfId="3137" priority="20">
      <formula>Q7&lt;0</formula>
    </cfRule>
  </conditionalFormatting>
  <conditionalFormatting sqref="Q8">
    <cfRule type="expression" dxfId="3136" priority="17">
      <formula>Q8&gt;0</formula>
    </cfRule>
    <cfRule type="expression" dxfId="3135" priority="18">
      <formula>Q8&lt;0</formula>
    </cfRule>
  </conditionalFormatting>
  <conditionalFormatting sqref="F25:F46">
    <cfRule type="expression" dxfId="3134" priority="15">
      <formula>F25&gt;0</formula>
    </cfRule>
    <cfRule type="expression" dxfId="3133" priority="16">
      <formula>F25&lt;0</formula>
    </cfRule>
  </conditionalFormatting>
  <conditionalFormatting sqref="H25:H46">
    <cfRule type="expression" dxfId="3132" priority="13">
      <formula>H25&gt;0</formula>
    </cfRule>
    <cfRule type="expression" dxfId="3131" priority="14">
      <formula>H25&lt;0</formula>
    </cfRule>
  </conditionalFormatting>
  <conditionalFormatting sqref="F89:F110">
    <cfRule type="expression" dxfId="3130" priority="11">
      <formula>F89&gt;0</formula>
    </cfRule>
    <cfRule type="expression" dxfId="3129" priority="12">
      <formula>F89&lt;0</formula>
    </cfRule>
  </conditionalFormatting>
  <conditionalFormatting sqref="H89:H110">
    <cfRule type="expression" dxfId="3128" priority="9">
      <formula>H89&gt;0</formula>
    </cfRule>
    <cfRule type="expression" dxfId="3127" priority="10">
      <formula>H89&lt;0</formula>
    </cfRule>
  </conditionalFormatting>
  <conditionalFormatting sqref="Q10">
    <cfRule type="expression" dxfId="3126" priority="7">
      <formula>Q10&gt;0</formula>
    </cfRule>
    <cfRule type="expression" dxfId="3125" priority="8">
      <formula>Q10&lt;0</formula>
    </cfRule>
  </conditionalFormatting>
  <conditionalFormatting sqref="J25:J38">
    <cfRule type="expression" dxfId="3124" priority="5">
      <formula>J25&gt;0</formula>
    </cfRule>
    <cfRule type="expression" dxfId="3123" priority="6">
      <formula>J25&lt;0</formula>
    </cfRule>
  </conditionalFormatting>
  <conditionalFormatting sqref="K25:K38">
    <cfRule type="expression" dxfId="3122" priority="3">
      <formula>K25&gt;0</formula>
    </cfRule>
    <cfRule type="expression" dxfId="3121" priority="4">
      <formula>K25&lt;0</formula>
    </cfRule>
  </conditionalFormatting>
  <conditionalFormatting sqref="L25:L38">
    <cfRule type="expression" dxfId="3120" priority="1">
      <formula>L25&gt;0</formula>
    </cfRule>
    <cfRule type="expression" dxfId="311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59.38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59.38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65.318000000000012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64.72420000000001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64.130400000000009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63.536600000000007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62.942800000000005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62.349000000000004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61.755200000000002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61.161400000000008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60.567600000000006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59.973800000000004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59.38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58.786200000000001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58.192399999999999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57.598599999999998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57.004800000000003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56.411000000000001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55.8172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55.223400000000005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54.629600000000003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54.035800000000002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53.442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8" priority="23">
      <formula>F34&gt;0</formula>
    </cfRule>
    <cfRule type="expression" dxfId="3117" priority="24">
      <formula>F34&lt;0</formula>
    </cfRule>
  </conditionalFormatting>
  <conditionalFormatting sqref="Q7">
    <cfRule type="expression" dxfId="3116" priority="21">
      <formula>Q7&gt;0</formula>
    </cfRule>
    <cfRule type="expression" dxfId="3115" priority="22">
      <formula>Q7&lt;0</formula>
    </cfRule>
  </conditionalFormatting>
  <conditionalFormatting sqref="Q8">
    <cfRule type="expression" dxfId="3114" priority="19">
      <formula>Q8&gt;0</formula>
    </cfRule>
    <cfRule type="expression" dxfId="3113" priority="20">
      <formula>Q8&lt;0</formula>
    </cfRule>
  </conditionalFormatting>
  <conditionalFormatting sqref="F25:F33">
    <cfRule type="expression" dxfId="3112" priority="17">
      <formula>F25&gt;0</formula>
    </cfRule>
    <cfRule type="expression" dxfId="3111" priority="18">
      <formula>F25&lt;0</formula>
    </cfRule>
  </conditionalFormatting>
  <conditionalFormatting sqref="H25:H33">
    <cfRule type="expression" dxfId="3110" priority="15">
      <formula>H25&gt;0</formula>
    </cfRule>
    <cfRule type="expression" dxfId="3109" priority="16">
      <formula>H25&lt;0</formula>
    </cfRule>
  </conditionalFormatting>
  <conditionalFormatting sqref="M46">
    <cfRule type="expression" dxfId="3108" priority="13">
      <formula>M46&gt;0</formula>
    </cfRule>
    <cfRule type="expression" dxfId="3107" priority="14">
      <formula>M46&lt;0</formula>
    </cfRule>
  </conditionalFormatting>
  <conditionalFormatting sqref="F79:F87 H79:H87">
    <cfRule type="expression" dxfId="3106" priority="11">
      <formula>F79&gt;0</formula>
    </cfRule>
    <cfRule type="expression" dxfId="3105" priority="12">
      <formula>F79&lt;0</formula>
    </cfRule>
  </conditionalFormatting>
  <conditionalFormatting sqref="F70:F78">
    <cfRule type="expression" dxfId="3104" priority="9">
      <formula>F70&gt;0</formula>
    </cfRule>
    <cfRule type="expression" dxfId="3103" priority="10">
      <formula>F70&lt;0</formula>
    </cfRule>
  </conditionalFormatting>
  <conditionalFormatting sqref="H70:H78">
    <cfRule type="expression" dxfId="3102" priority="7">
      <formula>H70&gt;0</formula>
    </cfRule>
    <cfRule type="expression" dxfId="3101" priority="8">
      <formula>H70&lt;0</formula>
    </cfRule>
  </conditionalFormatting>
  <conditionalFormatting sqref="J27:K27 J30:K30 J33:K33 J36:K36 J39:K39 J42:K42">
    <cfRule type="expression" dxfId="3100" priority="5">
      <formula>J27&gt;0</formula>
    </cfRule>
    <cfRule type="expression" dxfId="3099" priority="6">
      <formula>J27&lt;0</formula>
    </cfRule>
  </conditionalFormatting>
  <conditionalFormatting sqref="J28:K29 J31:K32 J34:K35 J37:K38 J40:K41">
    <cfRule type="expression" dxfId="3098" priority="3">
      <formula>J28&gt;0</formula>
    </cfRule>
    <cfRule type="expression" dxfId="3097" priority="4">
      <formula>J28&lt;0</formula>
    </cfRule>
  </conditionalFormatting>
  <conditionalFormatting sqref="L27:L42">
    <cfRule type="expression" dxfId="3096" priority="1">
      <formula>L27&gt;0</formula>
    </cfRule>
    <cfRule type="expression" dxfId="309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18.96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18.96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20.856000000000002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20.666400000000003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20.476800000000001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20.287200000000002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20.097600000000003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19.908000000000001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19.718400000000003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19.5288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19.339200000000002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19.1496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18.96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18.770400000000002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18.5808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18.391200000000001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18.201599999999999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18.012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17.822399999999998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17.632800000000003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17.443200000000001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17.253600000000002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17.064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4" priority="9">
      <formula>F57&gt;0</formula>
    </cfRule>
    <cfRule type="expression" dxfId="3093" priority="10">
      <formula>F57&lt;0</formula>
    </cfRule>
  </conditionalFormatting>
  <conditionalFormatting sqref="Q7">
    <cfRule type="expression" dxfId="3092" priority="7">
      <formula>Q7&gt;0</formula>
    </cfRule>
    <cfRule type="expression" dxfId="3091" priority="8">
      <formula>Q7&lt;0</formula>
    </cfRule>
  </conditionalFormatting>
  <conditionalFormatting sqref="Q8">
    <cfRule type="expression" dxfId="3090" priority="5">
      <formula>Q8&gt;0</formula>
    </cfRule>
    <cfRule type="expression" dxfId="3089" priority="6">
      <formula>Q8&lt;0</formula>
    </cfRule>
  </conditionalFormatting>
  <conditionalFormatting sqref="F25:F56">
    <cfRule type="expression" dxfId="3088" priority="3">
      <formula>F25&gt;0</formula>
    </cfRule>
    <cfRule type="expression" dxfId="3087" priority="4">
      <formula>F25&lt;0</formula>
    </cfRule>
  </conditionalFormatting>
  <conditionalFormatting sqref="H25:H56">
    <cfRule type="expression" dxfId="3086" priority="1">
      <formula>H25&gt;0</formula>
    </cfRule>
    <cfRule type="expression" dxfId="308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49.029899999999998</v>
      </c>
      <c r="R4" s="425">
        <v>-4.8999999999999998E-3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19611.96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72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235.27000000000044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235.27000000000044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1.2141908654161286E-2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2.6514433029641099E-2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53.93289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53.442591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52.952292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52.461993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51.971693999999999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51.481394999999999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50.991095999999999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50.500796999999999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50.010497999999998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49.520198999999998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49.029899999999998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48.539600999999998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48.049301999999997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47.559002999999997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47.068703999999997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46.578404999999997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46.088105999999996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45.597807000000003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45.107508000000003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44.617209000000003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44.126910000000002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4" priority="35">
      <formula>F60&gt;0</formula>
    </cfRule>
    <cfRule type="expression" dxfId="3083" priority="36">
      <formula>F60&lt;0</formula>
    </cfRule>
  </conditionalFormatting>
  <conditionalFormatting sqref="Q7">
    <cfRule type="expression" dxfId="3082" priority="33">
      <formula>Q7&gt;0</formula>
    </cfRule>
    <cfRule type="expression" dxfId="3081" priority="34">
      <formula>Q7&lt;0</formula>
    </cfRule>
  </conditionalFormatting>
  <conditionalFormatting sqref="Q8">
    <cfRule type="expression" dxfId="3080" priority="31">
      <formula>Q8&gt;0</formula>
    </cfRule>
    <cfRule type="expression" dxfId="3079" priority="32">
      <formula>Q8&lt;0</formula>
    </cfRule>
  </conditionalFormatting>
  <conditionalFormatting sqref="F30:F59">
    <cfRule type="expression" dxfId="3078" priority="29">
      <formula>F30&gt;0</formula>
    </cfRule>
    <cfRule type="expression" dxfId="3077" priority="30">
      <formula>F30&lt;0</formula>
    </cfRule>
  </conditionalFormatting>
  <conditionalFormatting sqref="H30:H59">
    <cfRule type="expression" dxfId="3076" priority="27">
      <formula>H30&gt;0</formula>
    </cfRule>
    <cfRule type="expression" dxfId="3075" priority="28">
      <formula>H30&lt;0</formula>
    </cfRule>
  </conditionalFormatting>
  <conditionalFormatting sqref="Q10">
    <cfRule type="expression" dxfId="3074" priority="25">
      <formula>Q10&gt;0</formula>
    </cfRule>
    <cfRule type="expression" dxfId="3073" priority="26">
      <formula>Q10&lt;0</formula>
    </cfRule>
  </conditionalFormatting>
  <conditionalFormatting sqref="J27:J35">
    <cfRule type="expression" dxfId="3072" priority="23">
      <formula>J27&gt;0</formula>
    </cfRule>
    <cfRule type="expression" dxfId="3071" priority="24">
      <formula>J27&lt;0</formula>
    </cfRule>
  </conditionalFormatting>
  <conditionalFormatting sqref="K27:K38">
    <cfRule type="expression" dxfId="3070" priority="21">
      <formula>K27&gt;0</formula>
    </cfRule>
    <cfRule type="expression" dxfId="3069" priority="22">
      <formula>K27&lt;0</formula>
    </cfRule>
  </conditionalFormatting>
  <conditionalFormatting sqref="L27:L38">
    <cfRule type="expression" dxfId="3068" priority="19">
      <formula>L27&gt;0</formula>
    </cfRule>
    <cfRule type="expression" dxfId="3067" priority="20">
      <formula>L27&lt;0</formula>
    </cfRule>
  </conditionalFormatting>
  <conditionalFormatting sqref="F89:F110">
    <cfRule type="expression" dxfId="3066" priority="17">
      <formula>F89&gt;0</formula>
    </cfRule>
    <cfRule type="expression" dxfId="3065" priority="18">
      <formula>F89&lt;0</formula>
    </cfRule>
  </conditionalFormatting>
  <conditionalFormatting sqref="H89:H110">
    <cfRule type="expression" dxfId="3064" priority="15">
      <formula>H89&gt;0</formula>
    </cfRule>
    <cfRule type="expression" dxfId="3063" priority="16">
      <formula>H89&lt;0</formula>
    </cfRule>
  </conditionalFormatting>
  <conditionalFormatting sqref="J89:J102">
    <cfRule type="expression" dxfId="3062" priority="13">
      <formula>J89&gt;0</formula>
    </cfRule>
    <cfRule type="expression" dxfId="3061" priority="14">
      <formula>J89&lt;0</formula>
    </cfRule>
  </conditionalFormatting>
  <conditionalFormatting sqref="K89:K102">
    <cfRule type="expression" dxfId="3060" priority="11">
      <formula>K89&gt;0</formula>
    </cfRule>
    <cfRule type="expression" dxfId="3059" priority="12">
      <formula>K89&lt;0</formula>
    </cfRule>
  </conditionalFormatting>
  <conditionalFormatting sqref="L89:L102">
    <cfRule type="expression" dxfId="3058" priority="9">
      <formula>L89&gt;0</formula>
    </cfRule>
    <cfRule type="expression" dxfId="3057" priority="10">
      <formula>L89&lt;0</formula>
    </cfRule>
  </conditionalFormatting>
  <conditionalFormatting sqref="F29">
    <cfRule type="expression" dxfId="3056" priority="7">
      <formula>F29&gt;0</formula>
    </cfRule>
    <cfRule type="expression" dxfId="3055" priority="8">
      <formula>F29&lt;0</formula>
    </cfRule>
  </conditionalFormatting>
  <conditionalFormatting sqref="H29">
    <cfRule type="expression" dxfId="3054" priority="5">
      <formula>H29&gt;0</formula>
    </cfRule>
    <cfRule type="expression" dxfId="3053" priority="6">
      <formula>H29&lt;0</formula>
    </cfRule>
  </conditionalFormatting>
  <conditionalFormatting sqref="F25:F28 H25:H28">
    <cfRule type="expression" dxfId="3052" priority="1">
      <formula>F25&gt;0</formula>
    </cfRule>
    <cfRule type="expression" dxfId="305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65.809899999999999</v>
      </c>
      <c r="R4" s="405">
        <v>4.0000000000000001E-3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6580.99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2036.4499999999953</v>
      </c>
      <c r="R7">
        <v>100</v>
      </c>
      <c r="T7" s="1">
        <v>43320</v>
      </c>
      <c r="U7" t="s">
        <v>82</v>
      </c>
    </row>
    <row r="8" spans="1:21" x14ac:dyDescent="0.25">
      <c r="B8" s="72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1839.2399999999998</v>
      </c>
      <c r="U8" s="405" t="s">
        <v>1232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0.3878821110349554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3.0390564337584466E-2</v>
      </c>
      <c r="R11">
        <v>0.5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  <c r="Q13" s="2">
        <f>Q4/(6.87+7.08)*2</f>
        <v>9.4351111111111106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SUM(H2:H8)</f>
        <v>350</v>
      </c>
      <c r="I18" s="18"/>
      <c r="J18" s="18"/>
      <c r="K18" s="18">
        <f>SUM(K2:K8)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72.390889999999999</v>
      </c>
    </row>
    <row r="22" spans="1:16" x14ac:dyDescent="0.25">
      <c r="O22" s="81">
        <v>1.0900000000000001</v>
      </c>
      <c r="P22" s="81">
        <f t="shared" ref="P22:P41" si="2">O22*$Q$4</f>
        <v>71.732791000000006</v>
      </c>
    </row>
    <row r="23" spans="1:16" x14ac:dyDescent="0.25">
      <c r="O23" s="81">
        <v>1.08</v>
      </c>
      <c r="P23" s="81">
        <f t="shared" si="2"/>
        <v>71.074691999999999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70.416593000000006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69.758493999999999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69.100395000000006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68.442295999999999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67.784197000000006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67.126097999999999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66.467999000000006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65.809899999999999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65.151800999999992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64.493701999999999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63.835602999999999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63.177503999999999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62.519404999999999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61.861305999999999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61.203206999999999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60.545107999999999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59.887008999999999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59.228909999999999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50" priority="29">
      <formula>F57&gt;0</formula>
    </cfRule>
    <cfRule type="expression" dxfId="3049" priority="30">
      <formula>F57&lt;0</formula>
    </cfRule>
  </conditionalFormatting>
  <conditionalFormatting sqref="Q7">
    <cfRule type="expression" dxfId="3048" priority="27">
      <formula>Q7&gt;0</formula>
    </cfRule>
    <cfRule type="expression" dxfId="3047" priority="28">
      <formula>Q7&lt;0</formula>
    </cfRule>
  </conditionalFormatting>
  <conditionalFormatting sqref="Q8">
    <cfRule type="expression" dxfId="3046" priority="25">
      <formula>Q8&gt;0</formula>
    </cfRule>
    <cfRule type="expression" dxfId="3045" priority="26">
      <formula>Q8&lt;0</formula>
    </cfRule>
  </conditionalFormatting>
  <conditionalFormatting sqref="M58">
    <cfRule type="expression" dxfId="3044" priority="19">
      <formula>M58&gt;0</formula>
    </cfRule>
    <cfRule type="expression" dxfId="3043" priority="20">
      <formula>M58&lt;0</formula>
    </cfRule>
  </conditionalFormatting>
  <conditionalFormatting sqref="F84:F115">
    <cfRule type="expression" dxfId="3042" priority="17">
      <formula>F84&gt;0</formula>
    </cfRule>
    <cfRule type="expression" dxfId="3041" priority="18">
      <formula>F84&lt;0</formula>
    </cfRule>
  </conditionalFormatting>
  <conditionalFormatting sqref="H84:H115">
    <cfRule type="expression" dxfId="3040" priority="15">
      <formula>H84&gt;0</formula>
    </cfRule>
    <cfRule type="expression" dxfId="3039" priority="16">
      <formula>H84&lt;0</formula>
    </cfRule>
  </conditionalFormatting>
  <conditionalFormatting sqref="F25:F56 H25:H56">
    <cfRule type="expression" dxfId="3038" priority="13">
      <formula>F25&gt;0</formula>
    </cfRule>
    <cfRule type="expression" dxfId="3037" priority="14">
      <formula>F25&lt;0</formula>
    </cfRule>
  </conditionalFormatting>
  <conditionalFormatting sqref="J28:J30 K25:K30 J31:K38">
    <cfRule type="expression" dxfId="3036" priority="9">
      <formula>J25&gt;0</formula>
    </cfRule>
    <cfRule type="expression" dxfId="3035" priority="10">
      <formula>J25&lt;0</formula>
    </cfRule>
  </conditionalFormatting>
  <conditionalFormatting sqref="K39:K42">
    <cfRule type="expression" dxfId="3034" priority="7">
      <formula>K39&gt;0</formula>
    </cfRule>
    <cfRule type="expression" dxfId="3033" priority="8">
      <formula>K39&lt;0</formula>
    </cfRule>
  </conditionalFormatting>
  <conditionalFormatting sqref="K43">
    <cfRule type="expression" dxfId="3032" priority="5">
      <formula>K43&gt;0</formula>
    </cfRule>
    <cfRule type="expression" dxfId="3031" priority="6">
      <formula>K43&lt;0</formula>
    </cfRule>
  </conditionalFormatting>
  <conditionalFormatting sqref="K44">
    <cfRule type="expression" dxfId="3030" priority="3">
      <formula>K44&gt;0</formula>
    </cfRule>
    <cfRule type="expression" dxfId="3029" priority="4">
      <formula>K44&lt;0</formula>
    </cfRule>
  </conditionalFormatting>
  <conditionalFormatting sqref="K45">
    <cfRule type="expression" dxfId="3028" priority="1">
      <formula>K45&gt;0</formula>
    </cfRule>
    <cfRule type="expression" dxfId="3027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226.19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226.19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248.80900000000003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246.54710000000003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244.2852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242.02330000000001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239.76140000000001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237.49950000000001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235.23760000000001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232.97570000000002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230.71379999999999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228.45189999999999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226.19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223.9281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221.6662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219.40429999999998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217.14239999999998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214.88049999999998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212.61859999999999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210.35670000000002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208.09480000000002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205.8329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203.571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6" priority="21">
      <formula>F47&gt;0</formula>
    </cfRule>
    <cfRule type="expression" dxfId="3025" priority="22">
      <formula>F47&lt;0</formula>
    </cfRule>
  </conditionalFormatting>
  <conditionalFormatting sqref="Q7">
    <cfRule type="expression" dxfId="3024" priority="19">
      <formula>Q7&gt;0</formula>
    </cfRule>
    <cfRule type="expression" dxfId="3023" priority="20">
      <formula>Q7&lt;0</formula>
    </cfRule>
  </conditionalFormatting>
  <conditionalFormatting sqref="Q8">
    <cfRule type="expression" dxfId="3022" priority="17">
      <formula>Q8&gt;0</formula>
    </cfRule>
    <cfRule type="expression" dxfId="3021" priority="18">
      <formula>Q8&lt;0</formula>
    </cfRule>
  </conditionalFormatting>
  <conditionalFormatting sqref="F25:F46">
    <cfRule type="expression" dxfId="3020" priority="15">
      <formula>F25&gt;0</formula>
    </cfRule>
    <cfRule type="expression" dxfId="3019" priority="16">
      <formula>F25&lt;0</formula>
    </cfRule>
  </conditionalFormatting>
  <conditionalFormatting sqref="H25:H46">
    <cfRule type="expression" dxfId="3018" priority="13">
      <formula>H25&gt;0</formula>
    </cfRule>
    <cfRule type="expression" dxfId="3017" priority="14">
      <formula>H25&lt;0</formula>
    </cfRule>
  </conditionalFormatting>
  <conditionalFormatting sqref="F89:F110">
    <cfRule type="expression" dxfId="3016" priority="11">
      <formula>F89&gt;0</formula>
    </cfRule>
    <cfRule type="expression" dxfId="3015" priority="12">
      <formula>F89&lt;0</formula>
    </cfRule>
  </conditionalFormatting>
  <conditionalFormatting sqref="H89:H110">
    <cfRule type="expression" dxfId="3014" priority="9">
      <formula>H89&gt;0</formula>
    </cfRule>
    <cfRule type="expression" dxfId="3013" priority="10">
      <formula>H89&lt;0</formula>
    </cfRule>
  </conditionalFormatting>
  <conditionalFormatting sqref="Q10">
    <cfRule type="expression" dxfId="3012" priority="7">
      <formula>Q10&gt;0</formula>
    </cfRule>
    <cfRule type="expression" dxfId="3011" priority="8">
      <formula>Q10&lt;0</formula>
    </cfRule>
  </conditionalFormatting>
  <conditionalFormatting sqref="J25:J38">
    <cfRule type="expression" dxfId="3010" priority="5">
      <formula>J25&gt;0</formula>
    </cfRule>
    <cfRule type="expression" dxfId="3009" priority="6">
      <formula>J25&lt;0</formula>
    </cfRule>
  </conditionalFormatting>
  <conditionalFormatting sqref="K25:K38">
    <cfRule type="expression" dxfId="3008" priority="3">
      <formula>K25&gt;0</formula>
    </cfRule>
    <cfRule type="expression" dxfId="3007" priority="4">
      <formula>K25&lt;0</formula>
    </cfRule>
  </conditionalFormatting>
  <conditionalFormatting sqref="L25:L38">
    <cfRule type="expression" dxfId="3006" priority="1">
      <formula>L25&gt;0</formula>
    </cfRule>
    <cfRule type="expression" dxfId="300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topLeftCell="E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170.98990000000001</v>
      </c>
      <c r="R4" s="425">
        <v>5.1000000000000004E-3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5129.6970000000001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-669.82300000000032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-669.82300000000032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-0.11549628245096151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188.08889000000002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186.37899100000001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184.66909200000001</v>
      </c>
    </row>
    <row r="20" spans="1:16" x14ac:dyDescent="0.25">
      <c r="O20" s="81">
        <v>1.07</v>
      </c>
      <c r="P20" s="81">
        <f t="shared" si="0"/>
        <v>182.95919300000003</v>
      </c>
    </row>
    <row r="21" spans="1:16" x14ac:dyDescent="0.25">
      <c r="O21" s="81">
        <v>1.06</v>
      </c>
      <c r="P21" s="81">
        <f t="shared" si="0"/>
        <v>181.24929400000002</v>
      </c>
    </row>
    <row r="22" spans="1:16" x14ac:dyDescent="0.25">
      <c r="O22" s="81">
        <v>1.05</v>
      </c>
      <c r="P22" s="81">
        <f t="shared" si="0"/>
        <v>179.53939500000001</v>
      </c>
    </row>
    <row r="23" spans="1:16" x14ac:dyDescent="0.25">
      <c r="O23" s="81">
        <v>1.04</v>
      </c>
      <c r="P23" s="81">
        <f t="shared" si="0"/>
        <v>177.82949600000001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176.119597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174.40969800000002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172.69979900000001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170.98990000000001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169.280001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167.57010199999999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165.86020300000001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164.15030400000001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162.440405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160.73050599999999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159.02060700000001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157.31070800000001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155.600809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153.89091000000002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4" priority="39">
      <formula>F47&gt;0</formula>
    </cfRule>
    <cfRule type="expression" dxfId="3003" priority="40">
      <formula>F47&lt;0</formula>
    </cfRule>
  </conditionalFormatting>
  <conditionalFormatting sqref="Q7">
    <cfRule type="expression" dxfId="3002" priority="37">
      <formula>Q7&gt;0</formula>
    </cfRule>
    <cfRule type="expression" dxfId="3001" priority="38">
      <formula>Q7&lt;0</formula>
    </cfRule>
  </conditionalFormatting>
  <conditionalFormatting sqref="Q8">
    <cfRule type="expression" dxfId="3000" priority="35">
      <formula>Q8&gt;0</formula>
    </cfRule>
    <cfRule type="expression" dxfId="2999" priority="36">
      <formula>Q8&lt;0</formula>
    </cfRule>
  </conditionalFormatting>
  <conditionalFormatting sqref="F30:F46">
    <cfRule type="expression" dxfId="2998" priority="33">
      <formula>F30&gt;0</formula>
    </cfRule>
    <cfRule type="expression" dxfId="2997" priority="34">
      <formula>F30&lt;0</formula>
    </cfRule>
  </conditionalFormatting>
  <conditionalFormatting sqref="H30:H46">
    <cfRule type="expression" dxfId="2996" priority="31">
      <formula>H30&gt;0</formula>
    </cfRule>
    <cfRule type="expression" dxfId="2995" priority="32">
      <formula>H30&lt;0</formula>
    </cfRule>
  </conditionalFormatting>
  <conditionalFormatting sqref="Q10">
    <cfRule type="expression" dxfId="2994" priority="29">
      <formula>Q10&gt;0</formula>
    </cfRule>
    <cfRule type="expression" dxfId="2993" priority="30">
      <formula>Q10&lt;0</formula>
    </cfRule>
  </conditionalFormatting>
  <conditionalFormatting sqref="J25:J38">
    <cfRule type="expression" dxfId="2992" priority="27">
      <formula>J25&gt;0</formula>
    </cfRule>
    <cfRule type="expression" dxfId="2991" priority="28">
      <formula>J25&lt;0</formula>
    </cfRule>
  </conditionalFormatting>
  <conditionalFormatting sqref="K25:K38">
    <cfRule type="expression" dxfId="2990" priority="25">
      <formula>K25&gt;0</formula>
    </cfRule>
    <cfRule type="expression" dxfId="2989" priority="26">
      <formula>K25&lt;0</formula>
    </cfRule>
  </conditionalFormatting>
  <conditionalFormatting sqref="L25 L38">
    <cfRule type="expression" dxfId="2988" priority="23">
      <formula>L25&gt;0</formula>
    </cfRule>
    <cfRule type="expression" dxfId="2987" priority="24">
      <formula>L25&lt;0</formula>
    </cfRule>
  </conditionalFormatting>
  <conditionalFormatting sqref="F89:F110">
    <cfRule type="expression" dxfId="2986" priority="21">
      <formula>F89&gt;0</formula>
    </cfRule>
    <cfRule type="expression" dxfId="2985" priority="22">
      <formula>F89&lt;0</formula>
    </cfRule>
  </conditionalFormatting>
  <conditionalFormatting sqref="H89:H110">
    <cfRule type="expression" dxfId="2984" priority="19">
      <formula>H89&gt;0</formula>
    </cfRule>
    <cfRule type="expression" dxfId="2983" priority="20">
      <formula>H89&lt;0</formula>
    </cfRule>
  </conditionalFormatting>
  <conditionalFormatting sqref="J89:J102">
    <cfRule type="expression" dxfId="2982" priority="17">
      <formula>J89&gt;0</formula>
    </cfRule>
    <cfRule type="expression" dxfId="2981" priority="18">
      <formula>J89&lt;0</formula>
    </cfRule>
  </conditionalFormatting>
  <conditionalFormatting sqref="K89:K102">
    <cfRule type="expression" dxfId="2980" priority="15">
      <formula>K89&gt;0</formula>
    </cfRule>
    <cfRule type="expression" dxfId="2979" priority="16">
      <formula>K89&lt;0</formula>
    </cfRule>
  </conditionalFormatting>
  <conditionalFormatting sqref="L89:L102">
    <cfRule type="expression" dxfId="2978" priority="13">
      <formula>L89&gt;0</formula>
    </cfRule>
    <cfRule type="expression" dxfId="2977" priority="14">
      <formula>L89&lt;0</formula>
    </cfRule>
  </conditionalFormatting>
  <conditionalFormatting sqref="F25 F29">
    <cfRule type="expression" dxfId="2976" priority="11">
      <formula>F25&gt;0</formula>
    </cfRule>
    <cfRule type="expression" dxfId="2975" priority="12">
      <formula>F25&lt;0</formula>
    </cfRule>
  </conditionalFormatting>
  <conditionalFormatting sqref="H25:H26 H29">
    <cfRule type="expression" dxfId="2974" priority="9">
      <formula>H25&gt;0</formula>
    </cfRule>
    <cfRule type="expression" dxfId="2973" priority="10">
      <formula>H25&lt;0</formula>
    </cfRule>
  </conditionalFormatting>
  <conditionalFormatting sqref="F26">
    <cfRule type="expression" dxfId="2972" priority="7">
      <formula>F26&gt;0</formula>
    </cfRule>
    <cfRule type="expression" dxfId="2971" priority="8">
      <formula>F26&lt;0</formula>
    </cfRule>
  </conditionalFormatting>
  <conditionalFormatting sqref="F27:F28">
    <cfRule type="expression" dxfId="2970" priority="3">
      <formula>F27&gt;0</formula>
    </cfRule>
    <cfRule type="expression" dxfId="2969" priority="4">
      <formula>F27&lt;0</formula>
    </cfRule>
  </conditionalFormatting>
  <conditionalFormatting sqref="H27:H28">
    <cfRule type="expression" dxfId="2968" priority="1">
      <formula>H27&gt;0</formula>
    </cfRule>
    <cfRule type="expression" dxfId="296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15.82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15.82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17.402000000000001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17.2438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17.085600000000003</v>
      </c>
    </row>
    <row r="20" spans="1:16" x14ac:dyDescent="0.25">
      <c r="O20" s="81">
        <v>1.07</v>
      </c>
      <c r="P20" s="81">
        <f t="shared" si="0"/>
        <v>16.927400000000002</v>
      </c>
    </row>
    <row r="21" spans="1:16" x14ac:dyDescent="0.25">
      <c r="O21" s="81">
        <v>1.06</v>
      </c>
      <c r="P21" s="81">
        <f t="shared" si="0"/>
        <v>16.769200000000001</v>
      </c>
    </row>
    <row r="22" spans="1:16" x14ac:dyDescent="0.25">
      <c r="O22" s="81">
        <v>1.05</v>
      </c>
      <c r="P22" s="81">
        <f t="shared" si="0"/>
        <v>16.611000000000001</v>
      </c>
    </row>
    <row r="23" spans="1:16" x14ac:dyDescent="0.25">
      <c r="O23" s="81">
        <v>1.04</v>
      </c>
      <c r="P23" s="81">
        <f t="shared" si="0"/>
        <v>16.4528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16.294599999999999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16.136400000000002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15.978200000000001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15.82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15.661799999999999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15.5036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15.3454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15.187199999999999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15.029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14.870799999999999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14.712600000000002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14.554400000000001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14.3962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14.238000000000001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6" priority="35">
      <formula>F47&gt;0</formula>
    </cfRule>
    <cfRule type="expression" dxfId="2965" priority="36">
      <formula>F47&lt;0</formula>
    </cfRule>
  </conditionalFormatting>
  <conditionalFormatting sqref="Q7">
    <cfRule type="expression" dxfId="2964" priority="33">
      <formula>Q7&gt;0</formula>
    </cfRule>
    <cfRule type="expression" dxfId="2963" priority="34">
      <formula>Q7&lt;0</formula>
    </cfRule>
  </conditionalFormatting>
  <conditionalFormatting sqref="Q8">
    <cfRule type="expression" dxfId="2962" priority="31">
      <formula>Q8&gt;0</formula>
    </cfRule>
    <cfRule type="expression" dxfId="2961" priority="32">
      <formula>Q8&lt;0</formula>
    </cfRule>
  </conditionalFormatting>
  <conditionalFormatting sqref="F30:F46">
    <cfRule type="expression" dxfId="2960" priority="29">
      <formula>F30&gt;0</formula>
    </cfRule>
    <cfRule type="expression" dxfId="2959" priority="30">
      <formula>F30&lt;0</formula>
    </cfRule>
  </conditionalFormatting>
  <conditionalFormatting sqref="H30:H46">
    <cfRule type="expression" dxfId="2958" priority="27">
      <formula>H30&gt;0</formula>
    </cfRule>
    <cfRule type="expression" dxfId="2957" priority="28">
      <formula>H30&lt;0</formula>
    </cfRule>
  </conditionalFormatting>
  <conditionalFormatting sqref="Q10">
    <cfRule type="expression" dxfId="2956" priority="25">
      <formula>Q10&gt;0</formula>
    </cfRule>
    <cfRule type="expression" dxfId="2955" priority="26">
      <formula>Q10&lt;0</formula>
    </cfRule>
  </conditionalFormatting>
  <conditionalFormatting sqref="J25:J38">
    <cfRule type="expression" dxfId="2954" priority="23">
      <formula>J25&gt;0</formula>
    </cfRule>
    <cfRule type="expression" dxfId="2953" priority="24">
      <formula>J25&lt;0</formula>
    </cfRule>
  </conditionalFormatting>
  <conditionalFormatting sqref="K25:K38">
    <cfRule type="expression" dxfId="2952" priority="21">
      <formula>K25&gt;0</formula>
    </cfRule>
    <cfRule type="expression" dxfId="2951" priority="22">
      <formula>K25&lt;0</formula>
    </cfRule>
  </conditionalFormatting>
  <conditionalFormatting sqref="L25 L38">
    <cfRule type="expression" dxfId="2950" priority="19">
      <formula>L25&gt;0</formula>
    </cfRule>
    <cfRule type="expression" dxfId="2949" priority="20">
      <formula>L25&lt;0</formula>
    </cfRule>
  </conditionalFormatting>
  <conditionalFormatting sqref="F89:F110">
    <cfRule type="expression" dxfId="2948" priority="17">
      <formula>F89&gt;0</formula>
    </cfRule>
    <cfRule type="expression" dxfId="2947" priority="18">
      <formula>F89&lt;0</formula>
    </cfRule>
  </conditionalFormatting>
  <conditionalFormatting sqref="H89:H110">
    <cfRule type="expression" dxfId="2946" priority="15">
      <formula>H89&gt;0</formula>
    </cfRule>
    <cfRule type="expression" dxfId="2945" priority="16">
      <formula>H89&lt;0</formula>
    </cfRule>
  </conditionalFormatting>
  <conditionalFormatting sqref="J89:J102">
    <cfRule type="expression" dxfId="2944" priority="13">
      <formula>J89&gt;0</formula>
    </cfRule>
    <cfRule type="expression" dxfId="2943" priority="14">
      <formula>J89&lt;0</formula>
    </cfRule>
  </conditionalFormatting>
  <conditionalFormatting sqref="K89:K102">
    <cfRule type="expression" dxfId="2942" priority="11">
      <formula>K89&gt;0</formula>
    </cfRule>
    <cfRule type="expression" dxfId="2941" priority="12">
      <formula>K89&lt;0</formula>
    </cfRule>
  </conditionalFormatting>
  <conditionalFormatting sqref="L89:L102">
    <cfRule type="expression" dxfId="2940" priority="9">
      <formula>L89&gt;0</formula>
    </cfRule>
    <cfRule type="expression" dxfId="2939" priority="10">
      <formula>L89&lt;0</formula>
    </cfRule>
  </conditionalFormatting>
  <conditionalFormatting sqref="F29 F25:F26">
    <cfRule type="expression" dxfId="2938" priority="7">
      <formula>F25&gt;0</formula>
    </cfRule>
    <cfRule type="expression" dxfId="2937" priority="8">
      <formula>F25&lt;0</formula>
    </cfRule>
  </conditionalFormatting>
  <conditionalFormatting sqref="H29 H25:H27">
    <cfRule type="expression" dxfId="2936" priority="5">
      <formula>H25&gt;0</formula>
    </cfRule>
    <cfRule type="expression" dxfId="2935" priority="6">
      <formula>H25&lt;0</formula>
    </cfRule>
  </conditionalFormatting>
  <conditionalFormatting sqref="F27:F28">
    <cfRule type="expression" dxfId="2934" priority="3">
      <formula>F27&gt;0</formula>
    </cfRule>
    <cfRule type="expression" dxfId="2933" priority="4">
      <formula>F27&lt;0</formula>
    </cfRule>
  </conditionalFormatting>
  <conditionalFormatting sqref="H28">
    <cfRule type="expression" dxfId="2932" priority="1">
      <formula>H28&gt;0</formula>
    </cfRule>
    <cfRule type="expression" dxfId="293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25.27</v>
      </c>
      <c r="R4" s="425">
        <v>1.49E-2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2527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120.9699999999998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120.9699999999998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5.0277843584660122E-2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5.7431818181818173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27.797000000000001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27.5443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27.291600000000003</v>
      </c>
    </row>
    <row r="20" spans="1:16" x14ac:dyDescent="0.25">
      <c r="O20" s="81">
        <v>1.07</v>
      </c>
      <c r="P20" s="81">
        <f t="shared" si="0"/>
        <v>27.038900000000002</v>
      </c>
    </row>
    <row r="21" spans="1:16" x14ac:dyDescent="0.25">
      <c r="O21" s="81">
        <v>1.06</v>
      </c>
      <c r="P21" s="81">
        <f t="shared" si="0"/>
        <v>26.786200000000001</v>
      </c>
    </row>
    <row r="22" spans="1:16" x14ac:dyDescent="0.25">
      <c r="O22" s="81">
        <v>1.05</v>
      </c>
      <c r="P22" s="81">
        <f t="shared" si="0"/>
        <v>26.5335</v>
      </c>
    </row>
    <row r="23" spans="1:16" x14ac:dyDescent="0.25">
      <c r="O23" s="81">
        <v>1.04</v>
      </c>
      <c r="P23" s="81">
        <f t="shared" si="0"/>
        <v>26.280799999999999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26.028099999999998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25.775400000000001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25.5227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25.27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25.017299999999999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24.764599999999998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24.511900000000001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24.2592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24.006499999999999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23.753799999999998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23.501100000000001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23.2484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22.995699999999999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22.742999999999999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30" priority="43">
      <formula>F54&gt;0</formula>
    </cfRule>
    <cfRule type="expression" dxfId="2929" priority="44">
      <formula>F54&lt;0</formula>
    </cfRule>
  </conditionalFormatting>
  <conditionalFormatting sqref="Q7">
    <cfRule type="expression" dxfId="2928" priority="41">
      <formula>Q7&gt;0</formula>
    </cfRule>
    <cfRule type="expression" dxfId="2927" priority="42">
      <formula>Q7&lt;0</formula>
    </cfRule>
  </conditionalFormatting>
  <conditionalFormatting sqref="Q8">
    <cfRule type="expression" dxfId="2926" priority="39">
      <formula>Q8&gt;0</formula>
    </cfRule>
    <cfRule type="expression" dxfId="2925" priority="40">
      <formula>Q8&lt;0</formula>
    </cfRule>
  </conditionalFormatting>
  <conditionalFormatting sqref="F33:F36 F38:F53">
    <cfRule type="expression" dxfId="2924" priority="37">
      <formula>F33&gt;0</formula>
    </cfRule>
    <cfRule type="expression" dxfId="2923" priority="38">
      <formula>F33&lt;0</formula>
    </cfRule>
  </conditionalFormatting>
  <conditionalFormatting sqref="H33:H36 H38:H53">
    <cfRule type="expression" dxfId="2922" priority="35">
      <formula>H33&gt;0</formula>
    </cfRule>
    <cfRule type="expression" dxfId="2921" priority="36">
      <formula>H33&lt;0</formula>
    </cfRule>
  </conditionalFormatting>
  <conditionalFormatting sqref="Q10">
    <cfRule type="expression" dxfId="2920" priority="33">
      <formula>Q10&gt;0</formula>
    </cfRule>
    <cfRule type="expression" dxfId="2919" priority="34">
      <formula>Q10&lt;0</formula>
    </cfRule>
  </conditionalFormatting>
  <conditionalFormatting sqref="J25:J37">
    <cfRule type="expression" dxfId="2918" priority="31">
      <formula>J25&gt;0</formula>
    </cfRule>
    <cfRule type="expression" dxfId="2917" priority="32">
      <formula>J25&lt;0</formula>
    </cfRule>
  </conditionalFormatting>
  <conditionalFormatting sqref="K25:K38">
    <cfRule type="expression" dxfId="2916" priority="29">
      <formula>K25&gt;0</formula>
    </cfRule>
    <cfRule type="expression" dxfId="2915" priority="30">
      <formula>K25&lt;0</formula>
    </cfRule>
  </conditionalFormatting>
  <conditionalFormatting sqref="L25">
    <cfRule type="expression" dxfId="2914" priority="27">
      <formula>L25&gt;0</formula>
    </cfRule>
    <cfRule type="expression" dxfId="2913" priority="28">
      <formula>L25&lt;0</formula>
    </cfRule>
  </conditionalFormatting>
  <conditionalFormatting sqref="F89:F110">
    <cfRule type="expression" dxfId="2912" priority="25">
      <formula>F89&gt;0</formula>
    </cfRule>
    <cfRule type="expression" dxfId="2911" priority="26">
      <formula>F89&lt;0</formula>
    </cfRule>
  </conditionalFormatting>
  <conditionalFormatting sqref="H89:H110">
    <cfRule type="expression" dxfId="2910" priority="23">
      <formula>H89&gt;0</formula>
    </cfRule>
    <cfRule type="expression" dxfId="2909" priority="24">
      <formula>H89&lt;0</formula>
    </cfRule>
  </conditionalFormatting>
  <conditionalFormatting sqref="J89:J102">
    <cfRule type="expression" dxfId="2908" priority="21">
      <formula>J89&gt;0</formula>
    </cfRule>
    <cfRule type="expression" dxfId="2907" priority="22">
      <formula>J89&lt;0</formula>
    </cfRule>
  </conditionalFormatting>
  <conditionalFormatting sqref="K89:K102">
    <cfRule type="expression" dxfId="2906" priority="19">
      <formula>K89&gt;0</formula>
    </cfRule>
    <cfRule type="expression" dxfId="2905" priority="20">
      <formula>K89&lt;0</formula>
    </cfRule>
  </conditionalFormatting>
  <conditionalFormatting sqref="L89:L102">
    <cfRule type="expression" dxfId="2904" priority="17">
      <formula>L89&gt;0</formula>
    </cfRule>
    <cfRule type="expression" dxfId="2903" priority="18">
      <formula>L89&lt;0</formula>
    </cfRule>
  </conditionalFormatting>
  <conditionalFormatting sqref="F29:F32">
    <cfRule type="expression" dxfId="2902" priority="15">
      <formula>F29&gt;0</formula>
    </cfRule>
    <cfRule type="expression" dxfId="2901" priority="16">
      <formula>F29&lt;0</formula>
    </cfRule>
  </conditionalFormatting>
  <conditionalFormatting sqref="H29:H32">
    <cfRule type="expression" dxfId="2900" priority="13">
      <formula>H29&gt;0</formula>
    </cfRule>
    <cfRule type="expression" dxfId="2899" priority="14">
      <formula>H29&lt;0</formula>
    </cfRule>
  </conditionalFormatting>
  <conditionalFormatting sqref="F25:F28">
    <cfRule type="expression" dxfId="2898" priority="11">
      <formula>F25&gt;0</formula>
    </cfRule>
    <cfRule type="expression" dxfId="2897" priority="12">
      <formula>F25&lt;0</formula>
    </cfRule>
  </conditionalFormatting>
  <conditionalFormatting sqref="H25:H28">
    <cfRule type="expression" dxfId="2896" priority="9">
      <formula>H25&gt;0</formula>
    </cfRule>
    <cfRule type="expression" dxfId="2895" priority="10">
      <formula>H25&lt;0</formula>
    </cfRule>
  </conditionalFormatting>
  <conditionalFormatting sqref="F37">
    <cfRule type="expression" dxfId="2894" priority="7">
      <formula>F37&gt;0</formula>
    </cfRule>
    <cfRule type="expression" dxfId="2893" priority="8">
      <formula>F37&lt;0</formula>
    </cfRule>
  </conditionalFormatting>
  <conditionalFormatting sqref="H37">
    <cfRule type="expression" dxfId="2892" priority="5">
      <formula>H37&gt;0</formula>
    </cfRule>
    <cfRule type="expression" dxfId="2891" priority="6">
      <formula>H37&lt;0</formula>
    </cfRule>
  </conditionalFormatting>
  <conditionalFormatting sqref="J49">
    <cfRule type="expression" dxfId="2890" priority="3">
      <formula>J49&gt;0</formula>
    </cfRule>
    <cfRule type="expression" dxfId="2889" priority="4">
      <formula>J49&lt;0</formula>
    </cfRule>
  </conditionalFormatting>
  <conditionalFormatting sqref="J38:J48">
    <cfRule type="expression" dxfId="2888" priority="1">
      <formula>J38&gt;0</formula>
    </cfRule>
    <cfRule type="expression" dxfId="288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52.2699</v>
      </c>
      <c r="R4" s="425">
        <v>-4.0000000000000001E-3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5226.99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-201.15000000000055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-201.15000000000055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-3.7056892416186857E-2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2.21006736190427E-2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57.496890000000008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56.974191000000005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56.451492000000002</v>
      </c>
    </row>
    <row r="20" spans="1:16" x14ac:dyDescent="0.25">
      <c r="O20" s="81">
        <v>1.07</v>
      </c>
      <c r="P20" s="81">
        <f t="shared" si="0"/>
        <v>55.928793000000006</v>
      </c>
    </row>
    <row r="21" spans="1:16" x14ac:dyDescent="0.25">
      <c r="O21" s="81">
        <v>1.06</v>
      </c>
      <c r="P21" s="81">
        <f t="shared" si="0"/>
        <v>55.406094000000003</v>
      </c>
    </row>
    <row r="22" spans="1:16" x14ac:dyDescent="0.25">
      <c r="O22" s="81">
        <v>1.05</v>
      </c>
      <c r="P22" s="81">
        <f t="shared" si="0"/>
        <v>54.883395</v>
      </c>
    </row>
    <row r="23" spans="1:16" x14ac:dyDescent="0.25">
      <c r="O23" s="81">
        <v>1.04</v>
      </c>
      <c r="P23" s="81">
        <f t="shared" si="0"/>
        <v>54.360696000000004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53.837997000000001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53.315297999999999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52.792599000000003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52.2699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51.747200999999997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51.224502000000001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50.701802999999998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50.179103999999995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49.656404999999999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49.133705999999997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48.611007000000001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48.088308000000005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47.565609000000002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47.042909999999999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6" priority="35">
      <formula>F47&gt;0</formula>
    </cfRule>
    <cfRule type="expression" dxfId="2885" priority="36">
      <formula>F47&lt;0</formula>
    </cfRule>
  </conditionalFormatting>
  <conditionalFormatting sqref="Q7">
    <cfRule type="expression" dxfId="2884" priority="33">
      <formula>Q7&gt;0</formula>
    </cfRule>
    <cfRule type="expression" dxfId="2883" priority="34">
      <formula>Q7&lt;0</formula>
    </cfRule>
  </conditionalFormatting>
  <conditionalFormatting sqref="Q8">
    <cfRule type="expression" dxfId="2882" priority="31">
      <formula>Q8&gt;0</formula>
    </cfRule>
    <cfRule type="expression" dxfId="2881" priority="32">
      <formula>Q8&lt;0</formula>
    </cfRule>
  </conditionalFormatting>
  <conditionalFormatting sqref="F30:F46">
    <cfRule type="expression" dxfId="2880" priority="29">
      <formula>F30&gt;0</formula>
    </cfRule>
    <cfRule type="expression" dxfId="2879" priority="30">
      <formula>F30&lt;0</formula>
    </cfRule>
  </conditionalFormatting>
  <conditionalFormatting sqref="H30:H46">
    <cfRule type="expression" dxfId="2878" priority="27">
      <formula>H30&gt;0</formula>
    </cfRule>
    <cfRule type="expression" dxfId="2877" priority="28">
      <formula>H30&lt;0</formula>
    </cfRule>
  </conditionalFormatting>
  <conditionalFormatting sqref="Q10">
    <cfRule type="expression" dxfId="2876" priority="25">
      <formula>Q10&gt;0</formula>
    </cfRule>
    <cfRule type="expression" dxfId="2875" priority="26">
      <formula>Q10&lt;0</formula>
    </cfRule>
  </conditionalFormatting>
  <conditionalFormatting sqref="J25:J38">
    <cfRule type="expression" dxfId="2874" priority="23">
      <formula>J25&gt;0</formula>
    </cfRule>
    <cfRule type="expression" dxfId="2873" priority="24">
      <formula>J25&lt;0</formula>
    </cfRule>
  </conditionalFormatting>
  <conditionalFormatting sqref="K25:K38">
    <cfRule type="expression" dxfId="2872" priority="21">
      <formula>K25&gt;0</formula>
    </cfRule>
    <cfRule type="expression" dxfId="2871" priority="22">
      <formula>K25&lt;0</formula>
    </cfRule>
  </conditionalFormatting>
  <conditionalFormatting sqref="L25 L38">
    <cfRule type="expression" dxfId="2870" priority="19">
      <formula>L25&gt;0</formula>
    </cfRule>
    <cfRule type="expression" dxfId="2869" priority="20">
      <formula>L25&lt;0</formula>
    </cfRule>
  </conditionalFormatting>
  <conditionalFormatting sqref="F89:F110">
    <cfRule type="expression" dxfId="2868" priority="17">
      <formula>F89&gt;0</formula>
    </cfRule>
    <cfRule type="expression" dxfId="2867" priority="18">
      <formula>F89&lt;0</formula>
    </cfRule>
  </conditionalFormatting>
  <conditionalFormatting sqref="H89:H110">
    <cfRule type="expression" dxfId="2866" priority="15">
      <formula>H89&gt;0</formula>
    </cfRule>
    <cfRule type="expression" dxfId="2865" priority="16">
      <formula>H89&lt;0</formula>
    </cfRule>
  </conditionalFormatting>
  <conditionalFormatting sqref="J89:J102">
    <cfRule type="expression" dxfId="2864" priority="13">
      <formula>J89&gt;0</formula>
    </cfRule>
    <cfRule type="expression" dxfId="2863" priority="14">
      <formula>J89&lt;0</formula>
    </cfRule>
  </conditionalFormatting>
  <conditionalFormatting sqref="K89:K102">
    <cfRule type="expression" dxfId="2862" priority="11">
      <formula>K89&gt;0</formula>
    </cfRule>
    <cfRule type="expression" dxfId="2861" priority="12">
      <formula>K89&lt;0</formula>
    </cfRule>
  </conditionalFormatting>
  <conditionalFormatting sqref="L89:L102">
    <cfRule type="expression" dxfId="2860" priority="9">
      <formula>L89&gt;0</formula>
    </cfRule>
    <cfRule type="expression" dxfId="2859" priority="10">
      <formula>L89&lt;0</formula>
    </cfRule>
  </conditionalFormatting>
  <conditionalFormatting sqref="F29 F25:F27">
    <cfRule type="expression" dxfId="2858" priority="7">
      <formula>F25&gt;0</formula>
    </cfRule>
    <cfRule type="expression" dxfId="2857" priority="8">
      <formula>F25&lt;0</formula>
    </cfRule>
  </conditionalFormatting>
  <conditionalFormatting sqref="H29 H25:H27">
    <cfRule type="expression" dxfId="2856" priority="5">
      <formula>H25&gt;0</formula>
    </cfRule>
    <cfRule type="expression" dxfId="2855" priority="6">
      <formula>H25&lt;0</formula>
    </cfRule>
  </conditionalFormatting>
  <conditionalFormatting sqref="F28">
    <cfRule type="expression" dxfId="2854" priority="3">
      <formula>F28&gt;0</formula>
    </cfRule>
    <cfRule type="expression" dxfId="2853" priority="4">
      <formula>F28&lt;0</formula>
    </cfRule>
  </conditionalFormatting>
  <conditionalFormatting sqref="H28">
    <cfRule type="expression" dxfId="2852" priority="1">
      <formula>H28&gt;0</formula>
    </cfRule>
    <cfRule type="expression" dxfId="285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96.869900000000001</v>
      </c>
      <c r="R4" s="425">
        <v>-2.2700000000000001E-2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9686.99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-258.01000000000022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-258.01000000000022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-2.5943690296631496E-2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9.0843492147715654E-3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22.015886363636362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106.55689000000001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105.58819100000001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104.61949200000001</v>
      </c>
    </row>
    <row r="20" spans="1:16" x14ac:dyDescent="0.25">
      <c r="O20" s="81">
        <v>1.07</v>
      </c>
      <c r="P20" s="81">
        <f t="shared" si="0"/>
        <v>103.65079300000001</v>
      </c>
    </row>
    <row r="21" spans="1:16" x14ac:dyDescent="0.25">
      <c r="O21" s="81">
        <v>1.06</v>
      </c>
      <c r="P21" s="81">
        <f t="shared" si="0"/>
        <v>102.68209400000001</v>
      </c>
    </row>
    <row r="22" spans="1:16" x14ac:dyDescent="0.25">
      <c r="O22" s="81">
        <v>1.05</v>
      </c>
      <c r="P22" s="81">
        <f t="shared" si="0"/>
        <v>101.71339500000001</v>
      </c>
    </row>
    <row r="23" spans="1:16" x14ac:dyDescent="0.25">
      <c r="O23" s="81">
        <v>1.04</v>
      </c>
      <c r="P23" s="81">
        <f t="shared" si="0"/>
        <v>100.744696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99.775997000000004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98.807298000000003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97.838599000000002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96.869900000000001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95.901201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94.932501999999999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93.963802999999999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92.995103999999998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92.026404999999997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91.057705999999996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90.089007000000009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89.120308000000009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88.151609000000008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87.182910000000007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50" priority="43">
      <formula>F54&gt;0</formula>
    </cfRule>
    <cfRule type="expression" dxfId="2849" priority="44">
      <formula>F54&lt;0</formula>
    </cfRule>
  </conditionalFormatting>
  <conditionalFormatting sqref="Q7">
    <cfRule type="expression" dxfId="2848" priority="41">
      <formula>Q7&gt;0</formula>
    </cfRule>
    <cfRule type="expression" dxfId="2847" priority="42">
      <formula>Q7&lt;0</formula>
    </cfRule>
  </conditionalFormatting>
  <conditionalFormatting sqref="Q8">
    <cfRule type="expression" dxfId="2846" priority="39">
      <formula>Q8&gt;0</formula>
    </cfRule>
    <cfRule type="expression" dxfId="2845" priority="40">
      <formula>Q8&lt;0</formula>
    </cfRule>
  </conditionalFormatting>
  <conditionalFormatting sqref="F33:F36 F38:F53">
    <cfRule type="expression" dxfId="2844" priority="37">
      <formula>F33&gt;0</formula>
    </cfRule>
    <cfRule type="expression" dxfId="2843" priority="38">
      <formula>F33&lt;0</formula>
    </cfRule>
  </conditionalFormatting>
  <conditionalFormatting sqref="H33:H36 H38:H53">
    <cfRule type="expression" dxfId="2842" priority="35">
      <formula>H33&gt;0</formula>
    </cfRule>
    <cfRule type="expression" dxfId="2841" priority="36">
      <formula>H33&lt;0</formula>
    </cfRule>
  </conditionalFormatting>
  <conditionalFormatting sqref="Q10">
    <cfRule type="expression" dxfId="2840" priority="33">
      <formula>Q10&gt;0</formula>
    </cfRule>
    <cfRule type="expression" dxfId="2839" priority="34">
      <formula>Q10&lt;0</formula>
    </cfRule>
  </conditionalFormatting>
  <conditionalFormatting sqref="J25:J37">
    <cfRule type="expression" dxfId="2838" priority="31">
      <formula>J25&gt;0</formula>
    </cfRule>
    <cfRule type="expression" dxfId="2837" priority="32">
      <formula>J25&lt;0</formula>
    </cfRule>
  </conditionalFormatting>
  <conditionalFormatting sqref="K25:K38">
    <cfRule type="expression" dxfId="2836" priority="29">
      <formula>K25&gt;0</formula>
    </cfRule>
    <cfRule type="expression" dxfId="2835" priority="30">
      <formula>K25&lt;0</formula>
    </cfRule>
  </conditionalFormatting>
  <conditionalFormatting sqref="L25">
    <cfRule type="expression" dxfId="2834" priority="27">
      <formula>L25&gt;0</formula>
    </cfRule>
    <cfRule type="expression" dxfId="2833" priority="28">
      <formula>L25&lt;0</formula>
    </cfRule>
  </conditionalFormatting>
  <conditionalFormatting sqref="F89:F110">
    <cfRule type="expression" dxfId="2832" priority="25">
      <formula>F89&gt;0</formula>
    </cfRule>
    <cfRule type="expression" dxfId="2831" priority="26">
      <formula>F89&lt;0</formula>
    </cfRule>
  </conditionalFormatting>
  <conditionalFormatting sqref="H89:H110">
    <cfRule type="expression" dxfId="2830" priority="23">
      <formula>H89&gt;0</formula>
    </cfRule>
    <cfRule type="expression" dxfId="2829" priority="24">
      <formula>H89&lt;0</formula>
    </cfRule>
  </conditionalFormatting>
  <conditionalFormatting sqref="J89:J102">
    <cfRule type="expression" dxfId="2828" priority="21">
      <formula>J89&gt;0</formula>
    </cfRule>
    <cfRule type="expression" dxfId="2827" priority="22">
      <formula>J89&lt;0</formula>
    </cfRule>
  </conditionalFormatting>
  <conditionalFormatting sqref="K89:K102">
    <cfRule type="expression" dxfId="2826" priority="19">
      <formula>K89&gt;0</formula>
    </cfRule>
    <cfRule type="expression" dxfId="2825" priority="20">
      <formula>K89&lt;0</formula>
    </cfRule>
  </conditionalFormatting>
  <conditionalFormatting sqref="L89:L102">
    <cfRule type="expression" dxfId="2824" priority="17">
      <formula>L89&gt;0</formula>
    </cfRule>
    <cfRule type="expression" dxfId="2823" priority="18">
      <formula>L89&lt;0</formula>
    </cfRule>
  </conditionalFormatting>
  <conditionalFormatting sqref="F29:F32">
    <cfRule type="expression" dxfId="2822" priority="15">
      <formula>F29&gt;0</formula>
    </cfRule>
    <cfRule type="expression" dxfId="2821" priority="16">
      <formula>F29&lt;0</formula>
    </cfRule>
  </conditionalFormatting>
  <conditionalFormatting sqref="H29:H32">
    <cfRule type="expression" dxfId="2820" priority="13">
      <formula>H29&gt;0</formula>
    </cfRule>
    <cfRule type="expression" dxfId="2819" priority="14">
      <formula>H29&lt;0</formula>
    </cfRule>
  </conditionalFormatting>
  <conditionalFormatting sqref="F25:F28">
    <cfRule type="expression" dxfId="2818" priority="11">
      <formula>F25&gt;0</formula>
    </cfRule>
    <cfRule type="expression" dxfId="2817" priority="12">
      <formula>F25&lt;0</formula>
    </cfRule>
  </conditionalFormatting>
  <conditionalFormatting sqref="H25:H28">
    <cfRule type="expression" dxfId="2816" priority="9">
      <formula>H25&gt;0</formula>
    </cfRule>
    <cfRule type="expression" dxfId="2815" priority="10">
      <formula>H25&lt;0</formula>
    </cfRule>
  </conditionalFormatting>
  <conditionalFormatting sqref="F37">
    <cfRule type="expression" dxfId="2814" priority="7">
      <formula>F37&gt;0</formula>
    </cfRule>
    <cfRule type="expression" dxfId="2813" priority="8">
      <formula>F37&lt;0</formula>
    </cfRule>
  </conditionalFormatting>
  <conditionalFormatting sqref="H37">
    <cfRule type="expression" dxfId="2812" priority="5">
      <formula>H37&gt;0</formula>
    </cfRule>
    <cfRule type="expression" dxfId="2811" priority="6">
      <formula>H37&lt;0</formula>
    </cfRule>
  </conditionalFormatting>
  <conditionalFormatting sqref="J49">
    <cfRule type="expression" dxfId="2810" priority="3">
      <formula>J49&gt;0</formula>
    </cfRule>
    <cfRule type="expression" dxfId="2809" priority="4">
      <formula>J49&lt;0</formula>
    </cfRule>
  </conditionalFormatting>
  <conditionalFormatting sqref="J38:J48">
    <cfRule type="expression" dxfId="2808" priority="1">
      <formula>J38&gt;0</formula>
    </cfRule>
    <cfRule type="expression" dxfId="280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40.619999999999997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40.619999999999997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1.2186115214180208E-3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44.682000000000002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44.275800000000004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43.869599999999998</v>
      </c>
    </row>
    <row r="20" spans="1:16" x14ac:dyDescent="0.25">
      <c r="O20" s="81">
        <v>1.07</v>
      </c>
      <c r="P20" s="81">
        <f t="shared" si="0"/>
        <v>43.4634</v>
      </c>
    </row>
    <row r="21" spans="1:16" x14ac:dyDescent="0.25">
      <c r="O21" s="81">
        <v>1.06</v>
      </c>
      <c r="P21" s="81">
        <f t="shared" si="0"/>
        <v>43.057200000000002</v>
      </c>
    </row>
    <row r="22" spans="1:16" x14ac:dyDescent="0.25">
      <c r="O22" s="81">
        <v>1.05</v>
      </c>
      <c r="P22" s="81">
        <f t="shared" si="0"/>
        <v>42.650999999999996</v>
      </c>
    </row>
    <row r="23" spans="1:16" x14ac:dyDescent="0.25">
      <c r="O23" s="81">
        <v>1.04</v>
      </c>
      <c r="P23" s="81">
        <f t="shared" si="0"/>
        <v>42.244799999999998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41.8386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41.432400000000001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41.026199999999996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40.619999999999997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40.213799999999999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39.807599999999994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39.401399999999995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38.995199999999997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38.588999999999999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38.182799999999993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37.776600000000002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37.370399999999997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36.964199999999998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36.558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6" priority="35">
      <formula>F47&gt;0</formula>
    </cfRule>
    <cfRule type="expression" dxfId="2805" priority="36">
      <formula>F47&lt;0</formula>
    </cfRule>
  </conditionalFormatting>
  <conditionalFormatting sqref="Q7">
    <cfRule type="expression" dxfId="2804" priority="33">
      <formula>Q7&gt;0</formula>
    </cfRule>
    <cfRule type="expression" dxfId="2803" priority="34">
      <formula>Q7&lt;0</formula>
    </cfRule>
  </conditionalFormatting>
  <conditionalFormatting sqref="Q8">
    <cfRule type="expression" dxfId="2802" priority="31">
      <formula>Q8&gt;0</formula>
    </cfRule>
    <cfRule type="expression" dxfId="2801" priority="32">
      <formula>Q8&lt;0</formula>
    </cfRule>
  </conditionalFormatting>
  <conditionalFormatting sqref="F30:F46">
    <cfRule type="expression" dxfId="2800" priority="29">
      <formula>F30&gt;0</formula>
    </cfRule>
    <cfRule type="expression" dxfId="2799" priority="30">
      <formula>F30&lt;0</formula>
    </cfRule>
  </conditionalFormatting>
  <conditionalFormatting sqref="H30:H46">
    <cfRule type="expression" dxfId="2798" priority="27">
      <formula>H30&gt;0</formula>
    </cfRule>
    <cfRule type="expression" dxfId="2797" priority="28">
      <formula>H30&lt;0</formula>
    </cfRule>
  </conditionalFormatting>
  <conditionalFormatting sqref="Q10">
    <cfRule type="expression" dxfId="2796" priority="25">
      <formula>Q10&gt;0</formula>
    </cfRule>
    <cfRule type="expression" dxfId="2795" priority="26">
      <formula>Q10&lt;0</formula>
    </cfRule>
  </conditionalFormatting>
  <conditionalFormatting sqref="J25:J38">
    <cfRule type="expression" dxfId="2794" priority="23">
      <formula>J25&gt;0</formula>
    </cfRule>
    <cfRule type="expression" dxfId="2793" priority="24">
      <formula>J25&lt;0</formula>
    </cfRule>
  </conditionalFormatting>
  <conditionalFormatting sqref="K25:K38">
    <cfRule type="expression" dxfId="2792" priority="21">
      <formula>K25&gt;0</formula>
    </cfRule>
    <cfRule type="expression" dxfId="2791" priority="22">
      <formula>K25&lt;0</formula>
    </cfRule>
  </conditionalFormatting>
  <conditionalFormatting sqref="L25 L38">
    <cfRule type="expression" dxfId="2790" priority="19">
      <formula>L25&gt;0</formula>
    </cfRule>
    <cfRule type="expression" dxfId="2789" priority="20">
      <formula>L25&lt;0</formula>
    </cfRule>
  </conditionalFormatting>
  <conditionalFormatting sqref="F89:F110">
    <cfRule type="expression" dxfId="2788" priority="17">
      <formula>F89&gt;0</formula>
    </cfRule>
    <cfRule type="expression" dxfId="2787" priority="18">
      <formula>F89&lt;0</formula>
    </cfRule>
  </conditionalFormatting>
  <conditionalFormatting sqref="H89:H110">
    <cfRule type="expression" dxfId="2786" priority="15">
      <formula>H89&gt;0</formula>
    </cfRule>
    <cfRule type="expression" dxfId="2785" priority="16">
      <formula>H89&lt;0</formula>
    </cfRule>
  </conditionalFormatting>
  <conditionalFormatting sqref="J89:J102">
    <cfRule type="expression" dxfId="2784" priority="13">
      <formula>J89&gt;0</formula>
    </cfRule>
    <cfRule type="expression" dxfId="2783" priority="14">
      <formula>J89&lt;0</formula>
    </cfRule>
  </conditionalFormatting>
  <conditionalFormatting sqref="K89:K102">
    <cfRule type="expression" dxfId="2782" priority="11">
      <formula>K89&gt;0</formula>
    </cfRule>
    <cfRule type="expression" dxfId="2781" priority="12">
      <formula>K89&lt;0</formula>
    </cfRule>
  </conditionalFormatting>
  <conditionalFormatting sqref="L89:L102">
    <cfRule type="expression" dxfId="2780" priority="9">
      <formula>L89&gt;0</formula>
    </cfRule>
    <cfRule type="expression" dxfId="2779" priority="10">
      <formula>L89&lt;0</formula>
    </cfRule>
  </conditionalFormatting>
  <conditionalFormatting sqref="F25:F29">
    <cfRule type="expression" dxfId="2778" priority="7">
      <formula>F25&gt;0</formula>
    </cfRule>
    <cfRule type="expression" dxfId="2777" priority="8">
      <formula>F25&lt;0</formula>
    </cfRule>
  </conditionalFormatting>
  <conditionalFormatting sqref="H25:H29">
    <cfRule type="expression" dxfId="2776" priority="5">
      <formula>H25&gt;0</formula>
    </cfRule>
    <cfRule type="expression" dxfId="277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50.05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50.05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1.7582417582417582E-2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11.374999999999998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55.055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54.554500000000004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54.054000000000002</v>
      </c>
    </row>
    <row r="20" spans="1:16" x14ac:dyDescent="0.25">
      <c r="O20" s="81">
        <v>1.07</v>
      </c>
      <c r="P20" s="81">
        <f t="shared" si="0"/>
        <v>53.5535</v>
      </c>
    </row>
    <row r="21" spans="1:16" x14ac:dyDescent="0.25">
      <c r="O21" s="81">
        <v>1.06</v>
      </c>
      <c r="P21" s="81">
        <f t="shared" si="0"/>
        <v>53.052999999999997</v>
      </c>
    </row>
    <row r="22" spans="1:16" x14ac:dyDescent="0.25">
      <c r="O22" s="81">
        <v>1.05</v>
      </c>
      <c r="P22" s="81">
        <f t="shared" si="0"/>
        <v>52.552500000000002</v>
      </c>
    </row>
    <row r="23" spans="1:16" x14ac:dyDescent="0.25">
      <c r="O23" s="81">
        <v>1.04</v>
      </c>
      <c r="P23" s="81">
        <f t="shared" si="0"/>
        <v>52.052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51.551499999999997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51.050999999999995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50.5505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50.05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49.549499999999995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49.048999999999999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48.548499999999997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48.047999999999995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47.547499999999992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47.046999999999997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46.546500000000002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46.045999999999999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45.545499999999997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45.045000000000002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4" priority="43">
      <formula>F54&gt;0</formula>
    </cfRule>
    <cfRule type="expression" dxfId="2773" priority="44">
      <formula>F54&lt;0</formula>
    </cfRule>
  </conditionalFormatting>
  <conditionalFormatting sqref="Q7">
    <cfRule type="expression" dxfId="2772" priority="41">
      <formula>Q7&gt;0</formula>
    </cfRule>
    <cfRule type="expression" dxfId="2771" priority="42">
      <formula>Q7&lt;0</formula>
    </cfRule>
  </conditionalFormatting>
  <conditionalFormatting sqref="Q8">
    <cfRule type="expression" dxfId="2770" priority="39">
      <formula>Q8&gt;0</formula>
    </cfRule>
    <cfRule type="expression" dxfId="2769" priority="40">
      <formula>Q8&lt;0</formula>
    </cfRule>
  </conditionalFormatting>
  <conditionalFormatting sqref="F33:F36 F38:F53">
    <cfRule type="expression" dxfId="2768" priority="37">
      <formula>F33&gt;0</formula>
    </cfRule>
    <cfRule type="expression" dxfId="2767" priority="38">
      <formula>F33&lt;0</formula>
    </cfRule>
  </conditionalFormatting>
  <conditionalFormatting sqref="H33:H36 H38:H53">
    <cfRule type="expression" dxfId="2766" priority="35">
      <formula>H33&gt;0</formula>
    </cfRule>
    <cfRule type="expression" dxfId="2765" priority="36">
      <formula>H33&lt;0</formula>
    </cfRule>
  </conditionalFormatting>
  <conditionalFormatting sqref="Q10">
    <cfRule type="expression" dxfId="2764" priority="33">
      <formula>Q10&gt;0</formula>
    </cfRule>
    <cfRule type="expression" dxfId="2763" priority="34">
      <formula>Q10&lt;0</formula>
    </cfRule>
  </conditionalFormatting>
  <conditionalFormatting sqref="J25:J37">
    <cfRule type="expression" dxfId="2762" priority="31">
      <formula>J25&gt;0</formula>
    </cfRule>
    <cfRule type="expression" dxfId="2761" priority="32">
      <formula>J25&lt;0</formula>
    </cfRule>
  </conditionalFormatting>
  <conditionalFormatting sqref="K25:K38">
    <cfRule type="expression" dxfId="2760" priority="29">
      <formula>K25&gt;0</formula>
    </cfRule>
    <cfRule type="expression" dxfId="2759" priority="30">
      <formula>K25&lt;0</formula>
    </cfRule>
  </conditionalFormatting>
  <conditionalFormatting sqref="L25">
    <cfRule type="expression" dxfId="2758" priority="27">
      <formula>L25&gt;0</formula>
    </cfRule>
    <cfRule type="expression" dxfId="2757" priority="28">
      <formula>L25&lt;0</formula>
    </cfRule>
  </conditionalFormatting>
  <conditionalFormatting sqref="F89:F110">
    <cfRule type="expression" dxfId="2756" priority="25">
      <formula>F89&gt;0</formula>
    </cfRule>
    <cfRule type="expression" dxfId="2755" priority="26">
      <formula>F89&lt;0</formula>
    </cfRule>
  </conditionalFormatting>
  <conditionalFormatting sqref="H89:H110">
    <cfRule type="expression" dxfId="2754" priority="23">
      <formula>H89&gt;0</formula>
    </cfRule>
    <cfRule type="expression" dxfId="2753" priority="24">
      <formula>H89&lt;0</formula>
    </cfRule>
  </conditionalFormatting>
  <conditionalFormatting sqref="J89:J102">
    <cfRule type="expression" dxfId="2752" priority="21">
      <formula>J89&gt;0</formula>
    </cfRule>
    <cfRule type="expression" dxfId="2751" priority="22">
      <formula>J89&lt;0</formula>
    </cfRule>
  </conditionalFormatting>
  <conditionalFormatting sqref="K89:K102">
    <cfRule type="expression" dxfId="2750" priority="19">
      <formula>K89&gt;0</formula>
    </cfRule>
    <cfRule type="expression" dxfId="2749" priority="20">
      <formula>K89&lt;0</formula>
    </cfRule>
  </conditionalFormatting>
  <conditionalFormatting sqref="L89:L102">
    <cfRule type="expression" dxfId="2748" priority="17">
      <formula>L89&gt;0</formula>
    </cfRule>
    <cfRule type="expression" dxfId="2747" priority="18">
      <formula>L89&lt;0</formula>
    </cfRule>
  </conditionalFormatting>
  <conditionalFormatting sqref="F29:F32">
    <cfRule type="expression" dxfId="2746" priority="15">
      <formula>F29&gt;0</formula>
    </cfRule>
    <cfRule type="expression" dxfId="2745" priority="16">
      <formula>F29&lt;0</formula>
    </cfRule>
  </conditionalFormatting>
  <conditionalFormatting sqref="H29:H32">
    <cfRule type="expression" dxfId="2744" priority="13">
      <formula>H29&gt;0</formula>
    </cfRule>
    <cfRule type="expression" dxfId="2743" priority="14">
      <formula>H29&lt;0</formula>
    </cfRule>
  </conditionalFormatting>
  <conditionalFormatting sqref="F25:F28">
    <cfRule type="expression" dxfId="2742" priority="11">
      <formula>F25&gt;0</formula>
    </cfRule>
    <cfRule type="expression" dxfId="2741" priority="12">
      <formula>F25&lt;0</formula>
    </cfRule>
  </conditionalFormatting>
  <conditionalFormatting sqref="H25:H28">
    <cfRule type="expression" dxfId="2740" priority="9">
      <formula>H25&gt;0</formula>
    </cfRule>
    <cfRule type="expression" dxfId="2739" priority="10">
      <formula>H25&lt;0</formula>
    </cfRule>
  </conditionalFormatting>
  <conditionalFormatting sqref="F37">
    <cfRule type="expression" dxfId="2738" priority="7">
      <formula>F37&gt;0</formula>
    </cfRule>
    <cfRule type="expression" dxfId="2737" priority="8">
      <formula>F37&lt;0</formula>
    </cfRule>
  </conditionalFormatting>
  <conditionalFormatting sqref="H37">
    <cfRule type="expression" dxfId="2736" priority="5">
      <formula>H37&gt;0</formula>
    </cfRule>
    <cfRule type="expression" dxfId="2735" priority="6">
      <formula>H37&lt;0</formula>
    </cfRule>
  </conditionalFormatting>
  <conditionalFormatting sqref="J49">
    <cfRule type="expression" dxfId="2734" priority="3">
      <formula>J49&gt;0</formula>
    </cfRule>
    <cfRule type="expression" dxfId="2733" priority="4">
      <formula>J49&lt;0</formula>
    </cfRule>
  </conditionalFormatting>
  <conditionalFormatting sqref="J38:J48">
    <cfRule type="expression" dxfId="2732" priority="1">
      <formula>J38&gt;0</formula>
    </cfRule>
    <cfRule type="expression" dxfId="273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topLeftCell="F1" workbookViewId="0">
      <pane ySplit="1" topLeftCell="A2" activePane="bottomLeft" state="frozen"/>
      <selection activeCell="A2" sqref="A2"/>
      <selection pane="bottomLeft" activeCell="P24" sqref="P2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11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26.36</v>
      </c>
      <c r="R4" s="425">
        <v>2.7000000000000001E-3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5272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43.869999999998981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43.869999999998981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8.3911455912532729E-3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1.2139605462822459E-2</v>
      </c>
      <c r="R11">
        <f>0.32/4</f>
        <v>0.08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28.996000000000002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28.732400000000002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28.468800000000002</v>
      </c>
    </row>
    <row r="20" spans="1:16" x14ac:dyDescent="0.25">
      <c r="O20" s="81">
        <v>1.07</v>
      </c>
      <c r="P20" s="81">
        <f t="shared" si="0"/>
        <v>28.205200000000001</v>
      </c>
    </row>
    <row r="21" spans="1:16" x14ac:dyDescent="0.25">
      <c r="O21" s="81">
        <v>1.06</v>
      </c>
      <c r="P21" s="81">
        <f t="shared" si="0"/>
        <v>27.941600000000001</v>
      </c>
    </row>
    <row r="22" spans="1:16" x14ac:dyDescent="0.25">
      <c r="O22" s="81">
        <v>1.05</v>
      </c>
      <c r="P22" s="81">
        <f t="shared" si="0"/>
        <v>27.678000000000001</v>
      </c>
    </row>
    <row r="23" spans="1:16" x14ac:dyDescent="0.25">
      <c r="O23" s="81">
        <v>1.04</v>
      </c>
      <c r="P23" s="81">
        <f t="shared" si="0"/>
        <v>27.414400000000001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27.1508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26.8872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26.6236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26.36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26.096399999999999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25.832799999999999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25.569199999999999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25.305599999999998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25.041999999999998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24.778399999999998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24.514800000000001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24.251200000000001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23.9876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23.724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0" priority="47">
      <formula>F54&gt;0</formula>
    </cfRule>
    <cfRule type="expression" dxfId="2729" priority="48">
      <formula>F54&lt;0</formula>
    </cfRule>
  </conditionalFormatting>
  <conditionalFormatting sqref="Q7">
    <cfRule type="expression" dxfId="2728" priority="45">
      <formula>Q7&gt;0</formula>
    </cfRule>
    <cfRule type="expression" dxfId="2727" priority="46">
      <formula>Q7&lt;0</formula>
    </cfRule>
  </conditionalFormatting>
  <conditionalFormatting sqref="Q8">
    <cfRule type="expression" dxfId="2726" priority="43">
      <formula>Q8&gt;0</formula>
    </cfRule>
    <cfRule type="expression" dxfId="2725" priority="44">
      <formula>Q8&lt;0</formula>
    </cfRule>
  </conditionalFormatting>
  <conditionalFormatting sqref="F33:F36 F38:F53">
    <cfRule type="expression" dxfId="2724" priority="41">
      <formula>F33&gt;0</formula>
    </cfRule>
    <cfRule type="expression" dxfId="2723" priority="42">
      <formula>F33&lt;0</formula>
    </cfRule>
  </conditionalFormatting>
  <conditionalFormatting sqref="H33:H36 H38:H53">
    <cfRule type="expression" dxfId="2722" priority="39">
      <formula>H33&gt;0</formula>
    </cfRule>
    <cfRule type="expression" dxfId="2721" priority="40">
      <formula>H33&lt;0</formula>
    </cfRule>
  </conditionalFormatting>
  <conditionalFormatting sqref="Q10">
    <cfRule type="expression" dxfId="2720" priority="37">
      <formula>Q10&gt;0</formula>
    </cfRule>
    <cfRule type="expression" dxfId="2719" priority="38">
      <formula>Q10&lt;0</formula>
    </cfRule>
  </conditionalFormatting>
  <conditionalFormatting sqref="J25:J37">
    <cfRule type="expression" dxfId="2718" priority="35">
      <formula>J25&gt;0</formula>
    </cfRule>
    <cfRule type="expression" dxfId="2717" priority="36">
      <formula>J25&lt;0</formula>
    </cfRule>
  </conditionalFormatting>
  <conditionalFormatting sqref="K25:K38">
    <cfRule type="expression" dxfId="2716" priority="33">
      <formula>K25&gt;0</formula>
    </cfRule>
    <cfRule type="expression" dxfId="2715" priority="34">
      <formula>K25&lt;0</formula>
    </cfRule>
  </conditionalFormatting>
  <conditionalFormatting sqref="L25">
    <cfRule type="expression" dxfId="2714" priority="31">
      <formula>L25&gt;0</formula>
    </cfRule>
    <cfRule type="expression" dxfId="2713" priority="32">
      <formula>L25&lt;0</formula>
    </cfRule>
  </conditionalFormatting>
  <conditionalFormatting sqref="F89:F110">
    <cfRule type="expression" dxfId="2712" priority="29">
      <formula>F89&gt;0</formula>
    </cfRule>
    <cfRule type="expression" dxfId="2711" priority="30">
      <formula>F89&lt;0</formula>
    </cfRule>
  </conditionalFormatting>
  <conditionalFormatting sqref="H89:H110">
    <cfRule type="expression" dxfId="2710" priority="27">
      <formula>H89&gt;0</formula>
    </cfRule>
    <cfRule type="expression" dxfId="2709" priority="28">
      <formula>H89&lt;0</formula>
    </cfRule>
  </conditionalFormatting>
  <conditionalFormatting sqref="J89:J102">
    <cfRule type="expression" dxfId="2708" priority="25">
      <formula>J89&gt;0</formula>
    </cfRule>
    <cfRule type="expression" dxfId="2707" priority="26">
      <formula>J89&lt;0</formula>
    </cfRule>
  </conditionalFormatting>
  <conditionalFormatting sqref="K89:K102">
    <cfRule type="expression" dxfId="2706" priority="23">
      <formula>K89&gt;0</formula>
    </cfRule>
    <cfRule type="expression" dxfId="2705" priority="24">
      <formula>K89&lt;0</formula>
    </cfRule>
  </conditionalFormatting>
  <conditionalFormatting sqref="L89:L102">
    <cfRule type="expression" dxfId="2704" priority="21">
      <formula>L89&gt;0</formula>
    </cfRule>
    <cfRule type="expression" dxfId="2703" priority="22">
      <formula>L89&lt;0</formula>
    </cfRule>
  </conditionalFormatting>
  <conditionalFormatting sqref="F31:F32">
    <cfRule type="expression" dxfId="2702" priority="19">
      <formula>F31&gt;0</formula>
    </cfRule>
    <cfRule type="expression" dxfId="2701" priority="20">
      <formula>F31&lt;0</formula>
    </cfRule>
  </conditionalFormatting>
  <conditionalFormatting sqref="H31:H32">
    <cfRule type="expression" dxfId="2700" priority="17">
      <formula>H31&gt;0</formula>
    </cfRule>
    <cfRule type="expression" dxfId="2699" priority="18">
      <formula>H31&lt;0</formula>
    </cfRule>
  </conditionalFormatting>
  <conditionalFormatting sqref="F25:F26">
    <cfRule type="expression" dxfId="2698" priority="15">
      <formula>F25&gt;0</formula>
    </cfRule>
    <cfRule type="expression" dxfId="2697" priority="16">
      <formula>F25&lt;0</formula>
    </cfRule>
  </conditionalFormatting>
  <conditionalFormatting sqref="H25:H26">
    <cfRule type="expression" dxfId="2696" priority="13">
      <formula>H25&gt;0</formula>
    </cfRule>
    <cfRule type="expression" dxfId="2695" priority="14">
      <formula>H25&lt;0</formula>
    </cfRule>
  </conditionalFormatting>
  <conditionalFormatting sqref="F37">
    <cfRule type="expression" dxfId="2694" priority="11">
      <formula>F37&gt;0</formula>
    </cfRule>
    <cfRule type="expression" dxfId="2693" priority="12">
      <formula>F37&lt;0</formula>
    </cfRule>
  </conditionalFormatting>
  <conditionalFormatting sqref="H37">
    <cfRule type="expression" dxfId="2692" priority="9">
      <formula>H37&gt;0</formula>
    </cfRule>
    <cfRule type="expression" dxfId="2691" priority="10">
      <formula>H37&lt;0</formula>
    </cfRule>
  </conditionalFormatting>
  <conditionalFormatting sqref="J49">
    <cfRule type="expression" dxfId="2690" priority="7">
      <formula>J49&gt;0</formula>
    </cfRule>
    <cfRule type="expression" dxfId="2689" priority="8">
      <formula>J49&lt;0</formula>
    </cfRule>
  </conditionalFormatting>
  <conditionalFormatting sqref="J38:J48">
    <cfRule type="expression" dxfId="2688" priority="5">
      <formula>J38&gt;0</formula>
    </cfRule>
    <cfRule type="expression" dxfId="2687" priority="6">
      <formula>J38&lt;0</formula>
    </cfRule>
  </conditionalFormatting>
  <conditionalFormatting sqref="F27:F30">
    <cfRule type="expression" dxfId="2686" priority="3">
      <formula>F27&gt;0</formula>
    </cfRule>
    <cfRule type="expression" dxfId="2685" priority="4">
      <formula>F27&lt;0</formula>
    </cfRule>
  </conditionalFormatting>
  <conditionalFormatting sqref="H27:H30">
    <cfRule type="expression" dxfId="2684" priority="1">
      <formula>H27&gt;0</formula>
    </cfRule>
    <cfRule type="expression" dxfId="268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15.04</v>
      </c>
      <c r="R4" s="425">
        <v>-4.0000000000000001E-3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3008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272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272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9.9415204678362568E-2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7.6808510638297883E-2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16.544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16.393599999999999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16.243200000000002</v>
      </c>
    </row>
    <row r="20" spans="1:16" x14ac:dyDescent="0.25">
      <c r="O20" s="81">
        <v>1.07</v>
      </c>
      <c r="P20" s="81">
        <f t="shared" si="0"/>
        <v>16.0928</v>
      </c>
    </row>
    <row r="21" spans="1:16" x14ac:dyDescent="0.25">
      <c r="O21" s="81">
        <v>1.06</v>
      </c>
      <c r="P21" s="81">
        <f t="shared" si="0"/>
        <v>15.942399999999999</v>
      </c>
    </row>
    <row r="22" spans="1:16" x14ac:dyDescent="0.25">
      <c r="O22" s="81">
        <v>1.05</v>
      </c>
      <c r="P22" s="81">
        <f t="shared" si="0"/>
        <v>15.792</v>
      </c>
    </row>
    <row r="23" spans="1:16" x14ac:dyDescent="0.25">
      <c r="O23" s="81">
        <v>1.04</v>
      </c>
      <c r="P23" s="81">
        <f t="shared" si="0"/>
        <v>15.6416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15.491199999999999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15.3408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15.190399999999999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15.04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14.8896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14.739199999999999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14.588799999999999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14.438399999999998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14.287999999999998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14.137599999999999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13.9872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13.8368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13.686399999999999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13.536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2" priority="35">
      <formula>F47&gt;0</formula>
    </cfRule>
    <cfRule type="expression" dxfId="2681" priority="36">
      <formula>F47&lt;0</formula>
    </cfRule>
  </conditionalFormatting>
  <conditionalFormatting sqref="Q7">
    <cfRule type="expression" dxfId="2680" priority="33">
      <formula>Q7&gt;0</formula>
    </cfRule>
    <cfRule type="expression" dxfId="2679" priority="34">
      <formula>Q7&lt;0</formula>
    </cfRule>
  </conditionalFormatting>
  <conditionalFormatting sqref="Q8">
    <cfRule type="expression" dxfId="2678" priority="31">
      <formula>Q8&gt;0</formula>
    </cfRule>
    <cfRule type="expression" dxfId="2677" priority="32">
      <formula>Q8&lt;0</formula>
    </cfRule>
  </conditionalFormatting>
  <conditionalFormatting sqref="F30:F46">
    <cfRule type="expression" dxfId="2676" priority="29">
      <formula>F30&gt;0</formula>
    </cfRule>
    <cfRule type="expression" dxfId="2675" priority="30">
      <formula>F30&lt;0</formula>
    </cfRule>
  </conditionalFormatting>
  <conditionalFormatting sqref="H30:H46">
    <cfRule type="expression" dxfId="2674" priority="27">
      <formula>H30&gt;0</formula>
    </cfRule>
    <cfRule type="expression" dxfId="2673" priority="28">
      <formula>H30&lt;0</formula>
    </cfRule>
  </conditionalFormatting>
  <conditionalFormatting sqref="Q10">
    <cfRule type="expression" dxfId="2672" priority="25">
      <formula>Q10&gt;0</formula>
    </cfRule>
    <cfRule type="expression" dxfId="2671" priority="26">
      <formula>Q10&lt;0</formula>
    </cfRule>
  </conditionalFormatting>
  <conditionalFormatting sqref="J25:J38">
    <cfRule type="expression" dxfId="2670" priority="23">
      <formula>J25&gt;0</formula>
    </cfRule>
    <cfRule type="expression" dxfId="2669" priority="24">
      <formula>J25&lt;0</formula>
    </cfRule>
  </conditionalFormatting>
  <conditionalFormatting sqref="K25:K38">
    <cfRule type="expression" dxfId="2668" priority="21">
      <formula>K25&gt;0</formula>
    </cfRule>
    <cfRule type="expression" dxfId="2667" priority="22">
      <formula>K25&lt;0</formula>
    </cfRule>
  </conditionalFormatting>
  <conditionalFormatting sqref="L25 L38">
    <cfRule type="expression" dxfId="2666" priority="19">
      <formula>L25&gt;0</formula>
    </cfRule>
    <cfRule type="expression" dxfId="2665" priority="20">
      <formula>L25&lt;0</formula>
    </cfRule>
  </conditionalFormatting>
  <conditionalFormatting sqref="F89:F110">
    <cfRule type="expression" dxfId="2664" priority="17">
      <formula>F89&gt;0</formula>
    </cfRule>
    <cfRule type="expression" dxfId="2663" priority="18">
      <formula>F89&lt;0</formula>
    </cfRule>
  </conditionalFormatting>
  <conditionalFormatting sqref="H89:H110">
    <cfRule type="expression" dxfId="2662" priority="15">
      <formula>H89&gt;0</formula>
    </cfRule>
    <cfRule type="expression" dxfId="2661" priority="16">
      <formula>H89&lt;0</formula>
    </cfRule>
  </conditionalFormatting>
  <conditionalFormatting sqref="J89:J102">
    <cfRule type="expression" dxfId="2660" priority="13">
      <formula>J89&gt;0</formula>
    </cfRule>
    <cfRule type="expression" dxfId="2659" priority="14">
      <formula>J89&lt;0</formula>
    </cfRule>
  </conditionalFormatting>
  <conditionalFormatting sqref="K89:K102">
    <cfRule type="expression" dxfId="2658" priority="11">
      <formula>K89&gt;0</formula>
    </cfRule>
    <cfRule type="expression" dxfId="2657" priority="12">
      <formula>K89&lt;0</formula>
    </cfRule>
  </conditionalFormatting>
  <conditionalFormatting sqref="L89:L102">
    <cfRule type="expression" dxfId="2656" priority="9">
      <formula>L89&gt;0</formula>
    </cfRule>
    <cfRule type="expression" dxfId="2655" priority="10">
      <formula>L89&lt;0</formula>
    </cfRule>
  </conditionalFormatting>
  <conditionalFormatting sqref="F29 F25:F26">
    <cfRule type="expression" dxfId="2654" priority="7">
      <formula>F25&gt;0</formula>
    </cfRule>
    <cfRule type="expression" dxfId="2653" priority="8">
      <formula>F25&lt;0</formula>
    </cfRule>
  </conditionalFormatting>
  <conditionalFormatting sqref="H29 H25:H27">
    <cfRule type="expression" dxfId="2652" priority="5">
      <formula>H25&gt;0</formula>
    </cfRule>
    <cfRule type="expression" dxfId="2651" priority="6">
      <formula>H25&lt;0</formula>
    </cfRule>
  </conditionalFormatting>
  <conditionalFormatting sqref="F27:F28">
    <cfRule type="expression" dxfId="2650" priority="3">
      <formula>F27&gt;0</formula>
    </cfRule>
    <cfRule type="expression" dxfId="2649" priority="4">
      <formula>F27&lt;0</formula>
    </cfRule>
  </conditionalFormatting>
  <conditionalFormatting sqref="H28">
    <cfRule type="expression" dxfId="2648" priority="1">
      <formula>H28&gt;0</formula>
    </cfRule>
    <cfRule type="expression" dxfId="264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40.26</v>
      </c>
      <c r="R4" s="425">
        <v>-1.54E-2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4026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183.47999999999956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183.47999999999956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4.7749914118859378E-2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2.8693492300049677E-2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44.286000000000001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43.883400000000002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43.480800000000002</v>
      </c>
    </row>
    <row r="20" spans="1:16" x14ac:dyDescent="0.25">
      <c r="O20" s="81">
        <v>1.07</v>
      </c>
      <c r="P20" s="81">
        <f t="shared" si="0"/>
        <v>43.078200000000002</v>
      </c>
    </row>
    <row r="21" spans="1:16" x14ac:dyDescent="0.25">
      <c r="O21" s="81">
        <v>1.06</v>
      </c>
      <c r="P21" s="81">
        <f t="shared" si="0"/>
        <v>42.675600000000003</v>
      </c>
    </row>
    <row r="22" spans="1:16" x14ac:dyDescent="0.25">
      <c r="O22" s="81">
        <v>1.05</v>
      </c>
      <c r="P22" s="81">
        <f t="shared" si="0"/>
        <v>42.273000000000003</v>
      </c>
    </row>
    <row r="23" spans="1:16" x14ac:dyDescent="0.25">
      <c r="O23" s="81">
        <v>1.04</v>
      </c>
      <c r="P23" s="81">
        <f t="shared" si="0"/>
        <v>41.870399999999997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41.467799999999997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41.065199999999997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40.662599999999998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40.26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39.857399999999998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39.454799999999999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39.052199999999999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38.6496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38.246999999999993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37.844399999999993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37.441800000000001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37.039200000000001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36.636600000000001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36.234000000000002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6" priority="35">
      <formula>F47&gt;0</formula>
    </cfRule>
    <cfRule type="expression" dxfId="2645" priority="36">
      <formula>F47&lt;0</formula>
    </cfRule>
  </conditionalFormatting>
  <conditionalFormatting sqref="Q7">
    <cfRule type="expression" dxfId="2644" priority="33">
      <formula>Q7&gt;0</formula>
    </cfRule>
    <cfRule type="expression" dxfId="2643" priority="34">
      <formula>Q7&lt;0</formula>
    </cfRule>
  </conditionalFormatting>
  <conditionalFormatting sqref="Q8">
    <cfRule type="expression" dxfId="2642" priority="31">
      <formula>Q8&gt;0</formula>
    </cfRule>
    <cfRule type="expression" dxfId="2641" priority="32">
      <formula>Q8&lt;0</formula>
    </cfRule>
  </conditionalFormatting>
  <conditionalFormatting sqref="F30:F46">
    <cfRule type="expression" dxfId="2640" priority="29">
      <formula>F30&gt;0</formula>
    </cfRule>
    <cfRule type="expression" dxfId="2639" priority="30">
      <formula>F30&lt;0</formula>
    </cfRule>
  </conditionalFormatting>
  <conditionalFormatting sqref="H30:H46">
    <cfRule type="expression" dxfId="2638" priority="27">
      <formula>H30&gt;0</formula>
    </cfRule>
    <cfRule type="expression" dxfId="2637" priority="28">
      <formula>H30&lt;0</formula>
    </cfRule>
  </conditionalFormatting>
  <conditionalFormatting sqref="Q10">
    <cfRule type="expression" dxfId="2636" priority="25">
      <formula>Q10&gt;0</formula>
    </cfRule>
    <cfRule type="expression" dxfId="2635" priority="26">
      <formula>Q10&lt;0</formula>
    </cfRule>
  </conditionalFormatting>
  <conditionalFormatting sqref="J25:J38">
    <cfRule type="expression" dxfId="2634" priority="23">
      <formula>J25&gt;0</formula>
    </cfRule>
    <cfRule type="expression" dxfId="2633" priority="24">
      <formula>J25&lt;0</formula>
    </cfRule>
  </conditionalFormatting>
  <conditionalFormatting sqref="K25:K38">
    <cfRule type="expression" dxfId="2632" priority="21">
      <formula>K25&gt;0</formula>
    </cfRule>
    <cfRule type="expression" dxfId="2631" priority="22">
      <formula>K25&lt;0</formula>
    </cfRule>
  </conditionalFormatting>
  <conditionalFormatting sqref="L25 L38">
    <cfRule type="expression" dxfId="2630" priority="19">
      <formula>L25&gt;0</formula>
    </cfRule>
    <cfRule type="expression" dxfId="2629" priority="20">
      <formula>L25&lt;0</formula>
    </cfRule>
  </conditionalFormatting>
  <conditionalFormatting sqref="F89:F110">
    <cfRule type="expression" dxfId="2628" priority="17">
      <formula>F89&gt;0</formula>
    </cfRule>
    <cfRule type="expression" dxfId="2627" priority="18">
      <formula>F89&lt;0</formula>
    </cfRule>
  </conditionalFormatting>
  <conditionalFormatting sqref="H89:H110">
    <cfRule type="expression" dxfId="2626" priority="15">
      <formula>H89&gt;0</formula>
    </cfRule>
    <cfRule type="expression" dxfId="2625" priority="16">
      <formula>H89&lt;0</formula>
    </cfRule>
  </conditionalFormatting>
  <conditionalFormatting sqref="J89:J102">
    <cfRule type="expression" dxfId="2624" priority="13">
      <formula>J89&gt;0</formula>
    </cfRule>
    <cfRule type="expression" dxfId="2623" priority="14">
      <formula>J89&lt;0</formula>
    </cfRule>
  </conditionalFormatting>
  <conditionalFormatting sqref="K89:K102">
    <cfRule type="expression" dxfId="2622" priority="11">
      <formula>K89&gt;0</formula>
    </cfRule>
    <cfRule type="expression" dxfId="2621" priority="12">
      <formula>K89&lt;0</formula>
    </cfRule>
  </conditionalFormatting>
  <conditionalFormatting sqref="L89:L102">
    <cfRule type="expression" dxfId="2620" priority="9">
      <formula>L89&gt;0</formula>
    </cfRule>
    <cfRule type="expression" dxfId="2619" priority="10">
      <formula>L89&lt;0</formula>
    </cfRule>
  </conditionalFormatting>
  <conditionalFormatting sqref="F29 F25:F26">
    <cfRule type="expression" dxfId="2618" priority="7">
      <formula>F25&gt;0</formula>
    </cfRule>
    <cfRule type="expression" dxfId="2617" priority="8">
      <formula>F25&lt;0</formula>
    </cfRule>
  </conditionalFormatting>
  <conditionalFormatting sqref="H29 H25:H27">
    <cfRule type="expression" dxfId="2616" priority="5">
      <formula>H25&gt;0</formula>
    </cfRule>
    <cfRule type="expression" dxfId="2615" priority="6">
      <formula>H25&lt;0</formula>
    </cfRule>
  </conditionalFormatting>
  <conditionalFormatting sqref="F27:F28">
    <cfRule type="expression" dxfId="2614" priority="3">
      <formula>F27&gt;0</formula>
    </cfRule>
    <cfRule type="expression" dxfId="2613" priority="4">
      <formula>F27&lt;0</formula>
    </cfRule>
  </conditionalFormatting>
  <conditionalFormatting sqref="H28">
    <cfRule type="expression" dxfId="2612" priority="1">
      <formula>H28&gt;0</formula>
    </cfRule>
    <cfRule type="expression" dxfId="261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1800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2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4.1368388888889198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16.11</v>
      </c>
      <c r="R4" s="424">
        <v>-1.47E-2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28998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7446.3100000000559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36167.26100000157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21551.689999999944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2.8942778369420266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1.2414649286157667E-2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25.571428571428569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19.654199999999999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19.493099999999998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19.331999999999997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19.1709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19.009799999999998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18.848699999999997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18.6876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18.526499999999999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18.365399999999998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18.204299999999996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18.043200000000002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17.882100000000001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17.721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17.559899999999999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17.398800000000001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17.2377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17.076599999999999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16.915500000000002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16.7544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16.593299999999999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16.432199999999998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16.271100000000001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16.11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15.9489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15.787799999999999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15.6267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15.465599999999998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15.304499999999999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15.143399999999998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14.9823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14.821199999999999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14.6601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14.499000000000001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14.337899999999999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14.1768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14.015699999999999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13.8546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13.693499999999998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4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5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5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6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33600</v>
      </c>
      <c r="D124" s="18"/>
      <c r="E124" s="18"/>
      <c r="F124" s="18">
        <f>SUM(F2:F123)</f>
        <v>559794.54999999993</v>
      </c>
      <c r="G124" s="14"/>
      <c r="H124" s="71">
        <f>SUM(H2:H123)</f>
        <v>31800</v>
      </c>
      <c r="I124" s="79"/>
      <c r="J124" s="18"/>
      <c r="K124" s="18">
        <f>SUM(K2:K123)</f>
        <v>550409.98999999987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31600</v>
      </c>
      <c r="D125" s="279"/>
      <c r="E125" s="279"/>
      <c r="F125" s="280">
        <f>SumByColor($A$125, F2:F123)</f>
        <v>518365</v>
      </c>
      <c r="G125" s="279"/>
      <c r="H125" s="279">
        <f>SumByColor($A$125, H2:H123)</f>
        <v>31800</v>
      </c>
      <c r="I125" s="279"/>
      <c r="J125" s="280"/>
      <c r="K125" s="280">
        <f>SumByColor($A$125, K2:K123)</f>
        <v>550419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4" si="65">C342*(E342-D342)</f>
        <v>18529.8</v>
      </c>
      <c r="G342" s="39">
        <f t="shared" ref="G342:G344" si="66">D342*C342</f>
        <v>10710.2</v>
      </c>
      <c r="H342" s="179">
        <f t="shared" ref="H342:H344" si="67">(E342-D342)/D342</f>
        <v>1.7301077477544768</v>
      </c>
      <c r="I342" s="39"/>
      <c r="J342" s="39"/>
      <c r="K342" s="39">
        <f t="shared" ref="K342:K344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B345" s="150"/>
      <c r="C345" s="10"/>
      <c r="D345" s="190"/>
      <c r="E345" s="39"/>
      <c r="F345" s="39"/>
      <c r="G345" s="39"/>
      <c r="H345" s="179"/>
      <c r="I345" s="39"/>
      <c r="J345" s="39"/>
      <c r="K345" s="39"/>
      <c r="L345" s="39"/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610" priority="215">
      <formula>F129&gt;0</formula>
    </cfRule>
    <cfRule type="expression" dxfId="2609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608" priority="208">
      <formula>F352&gt;0</formula>
    </cfRule>
    <cfRule type="expression" dxfId="2607" priority="209">
      <formula>F352&lt;0</formula>
    </cfRule>
  </conditionalFormatting>
  <conditionalFormatting sqref="H352:H358">
    <cfRule type="expression" dxfId="2606" priority="204">
      <formula>H352&gt;0</formula>
    </cfRule>
    <cfRule type="expression" dxfId="2605" priority="205">
      <formula>H352&lt;0</formula>
    </cfRule>
  </conditionalFormatting>
  <conditionalFormatting sqref="Q8">
    <cfRule type="expression" dxfId="2604" priority="190">
      <formula>Q8&gt;0</formula>
    </cfRule>
    <cfRule type="expression" dxfId="2603" priority="191">
      <formula>Q8&lt;0</formula>
    </cfRule>
  </conditionalFormatting>
  <conditionalFormatting sqref="Q7">
    <cfRule type="expression" dxfId="2602" priority="192">
      <formula>Q7&gt;0</formula>
    </cfRule>
    <cfRule type="expression" dxfId="2601" priority="193">
      <formula>Q7&lt;0</formula>
    </cfRule>
  </conditionalFormatting>
  <conditionalFormatting sqref="F460:F466">
    <cfRule type="expression" dxfId="2600" priority="164">
      <formula>F460&gt;0</formula>
    </cfRule>
    <cfRule type="expression" dxfId="2599" priority="165">
      <formula>F460&lt;0</formula>
    </cfRule>
  </conditionalFormatting>
  <conditionalFormatting sqref="F385:F403 H385:H403">
    <cfRule type="expression" dxfId="2598" priority="186">
      <formula>F385&gt;0</formula>
    </cfRule>
    <cfRule type="expression" dxfId="2597" priority="187">
      <formula>F385&lt;0</formula>
    </cfRule>
  </conditionalFormatting>
  <conditionalFormatting sqref="F378:F384">
    <cfRule type="expression" dxfId="2596" priority="184">
      <formula>F378&gt;0</formula>
    </cfRule>
    <cfRule type="expression" dxfId="2595" priority="185">
      <formula>F378&lt;0</formula>
    </cfRule>
  </conditionalFormatting>
  <conditionalFormatting sqref="H378:H384">
    <cfRule type="expression" dxfId="2594" priority="182">
      <formula>H378&gt;0</formula>
    </cfRule>
    <cfRule type="expression" dxfId="2593" priority="183">
      <formula>H378&lt;0</formula>
    </cfRule>
  </conditionalFormatting>
  <conditionalFormatting sqref="F411:F429 H411:H429">
    <cfRule type="expression" dxfId="2592" priority="180">
      <formula>F411&gt;0</formula>
    </cfRule>
    <cfRule type="expression" dxfId="2591" priority="181">
      <formula>F411&lt;0</formula>
    </cfRule>
  </conditionalFormatting>
  <conditionalFormatting sqref="F404:F410">
    <cfRule type="expression" dxfId="2590" priority="178">
      <formula>F404&gt;0</formula>
    </cfRule>
    <cfRule type="expression" dxfId="2589" priority="179">
      <formula>F404&lt;0</formula>
    </cfRule>
  </conditionalFormatting>
  <conditionalFormatting sqref="H404:H410">
    <cfRule type="expression" dxfId="2588" priority="176">
      <formula>H404&gt;0</formula>
    </cfRule>
    <cfRule type="expression" dxfId="2587" priority="177">
      <formula>H404&lt;0</formula>
    </cfRule>
  </conditionalFormatting>
  <conditionalFormatting sqref="F437:F454 H437:H454">
    <cfRule type="expression" dxfId="2586" priority="174">
      <formula>F437&gt;0</formula>
    </cfRule>
    <cfRule type="expression" dxfId="2585" priority="175">
      <formula>F437&lt;0</formula>
    </cfRule>
  </conditionalFormatting>
  <conditionalFormatting sqref="F430:F436">
    <cfRule type="expression" dxfId="2584" priority="172">
      <formula>F430&gt;0</formula>
    </cfRule>
    <cfRule type="expression" dxfId="2583" priority="173">
      <formula>F430&lt;0</formula>
    </cfRule>
  </conditionalFormatting>
  <conditionalFormatting sqref="H430:H436">
    <cfRule type="expression" dxfId="2582" priority="170">
      <formula>H430&gt;0</formula>
    </cfRule>
    <cfRule type="expression" dxfId="2581" priority="171">
      <formula>H430&lt;0</formula>
    </cfRule>
  </conditionalFormatting>
  <conditionalFormatting sqref="F455:F459 H455:H459">
    <cfRule type="expression" dxfId="2580" priority="168">
      <formula>F455&gt;0</formula>
    </cfRule>
    <cfRule type="expression" dxfId="2579" priority="169">
      <formula>F455&lt;0</formula>
    </cfRule>
  </conditionalFormatting>
  <conditionalFormatting sqref="F467:F482 H467:H482">
    <cfRule type="expression" dxfId="2578" priority="166">
      <formula>F467&gt;0</formula>
    </cfRule>
    <cfRule type="expression" dxfId="2577" priority="167">
      <formula>F467&lt;0</formula>
    </cfRule>
  </conditionalFormatting>
  <conditionalFormatting sqref="H460:H466">
    <cfRule type="expression" dxfId="2576" priority="162">
      <formula>H460&gt;0</formula>
    </cfRule>
    <cfRule type="expression" dxfId="2575" priority="163">
      <formula>H460&lt;0</formula>
    </cfRule>
  </conditionalFormatting>
  <conditionalFormatting sqref="F483 H483">
    <cfRule type="expression" dxfId="2574" priority="160">
      <formula>F483&gt;0</formula>
    </cfRule>
    <cfRule type="expression" dxfId="2573" priority="161">
      <formula>F483&lt;0</formula>
    </cfRule>
  </conditionalFormatting>
  <conditionalFormatting sqref="F484:F488 H484:H488">
    <cfRule type="expression" dxfId="2572" priority="158">
      <formula>F484&gt;0</formula>
    </cfRule>
    <cfRule type="expression" dxfId="2571" priority="159">
      <formula>F484&lt;0</formula>
    </cfRule>
  </conditionalFormatting>
  <conditionalFormatting sqref="F496:F511 H496:H511">
    <cfRule type="expression" dxfId="2570" priority="156">
      <formula>F496&gt;0</formula>
    </cfRule>
    <cfRule type="expression" dxfId="2569" priority="157">
      <formula>F496&lt;0</formula>
    </cfRule>
  </conditionalFormatting>
  <conditionalFormatting sqref="F489:F495">
    <cfRule type="expression" dxfId="2568" priority="154">
      <formula>F489&gt;0</formula>
    </cfRule>
    <cfRule type="expression" dxfId="2567" priority="155">
      <formula>F489&lt;0</formula>
    </cfRule>
  </conditionalFormatting>
  <conditionalFormatting sqref="H489:H495">
    <cfRule type="expression" dxfId="2566" priority="152">
      <formula>H489&gt;0</formula>
    </cfRule>
    <cfRule type="expression" dxfId="2565" priority="153">
      <formula>H489&lt;0</formula>
    </cfRule>
  </conditionalFormatting>
  <conditionalFormatting sqref="F513:F518 H513:H518">
    <cfRule type="expression" dxfId="2564" priority="150">
      <formula>F513&gt;0</formula>
    </cfRule>
    <cfRule type="expression" dxfId="2563" priority="151">
      <formula>F513&lt;0</formula>
    </cfRule>
  </conditionalFormatting>
  <conditionalFormatting sqref="F519 H519">
    <cfRule type="expression" dxfId="2562" priority="148">
      <formula>F519&gt;0</formula>
    </cfRule>
    <cfRule type="expression" dxfId="2561" priority="149">
      <formula>F519&lt;0</formula>
    </cfRule>
  </conditionalFormatting>
  <conditionalFormatting sqref="F520:F524 H520:H524">
    <cfRule type="expression" dxfId="2560" priority="146">
      <formula>F520&gt;0</formula>
    </cfRule>
    <cfRule type="expression" dxfId="2559" priority="147">
      <formula>F520&lt;0</formula>
    </cfRule>
  </conditionalFormatting>
  <conditionalFormatting sqref="F532:F547 H532:H547">
    <cfRule type="expression" dxfId="2558" priority="144">
      <formula>F532&gt;0</formula>
    </cfRule>
    <cfRule type="expression" dxfId="2557" priority="145">
      <formula>F532&lt;0</formula>
    </cfRule>
  </conditionalFormatting>
  <conditionalFormatting sqref="F525:F531">
    <cfRule type="expression" dxfId="2556" priority="142">
      <formula>F525&gt;0</formula>
    </cfRule>
    <cfRule type="expression" dxfId="2555" priority="143">
      <formula>F525&lt;0</formula>
    </cfRule>
  </conditionalFormatting>
  <conditionalFormatting sqref="H525:H531">
    <cfRule type="expression" dxfId="2554" priority="140">
      <formula>H525&gt;0</formula>
    </cfRule>
    <cfRule type="expression" dxfId="2553" priority="141">
      <formula>H525&lt;0</formula>
    </cfRule>
  </conditionalFormatting>
  <conditionalFormatting sqref="F548:F553 H548:H553">
    <cfRule type="expression" dxfId="2552" priority="138">
      <formula>F548&gt;0</formula>
    </cfRule>
    <cfRule type="expression" dxfId="2551" priority="139">
      <formula>F548&lt;0</formula>
    </cfRule>
  </conditionalFormatting>
  <conditionalFormatting sqref="F554 H554">
    <cfRule type="expression" dxfId="2550" priority="136">
      <formula>F554&gt;0</formula>
    </cfRule>
    <cfRule type="expression" dxfId="2549" priority="137">
      <formula>F554&lt;0</formula>
    </cfRule>
  </conditionalFormatting>
  <conditionalFormatting sqref="F555:F559 H555:H559">
    <cfRule type="expression" dxfId="2548" priority="134">
      <formula>F555&gt;0</formula>
    </cfRule>
    <cfRule type="expression" dxfId="2547" priority="135">
      <formula>F555&lt;0</formula>
    </cfRule>
  </conditionalFormatting>
  <conditionalFormatting sqref="F567:F582 H567:H582">
    <cfRule type="expression" dxfId="2546" priority="132">
      <formula>F567&gt;0</formula>
    </cfRule>
    <cfRule type="expression" dxfId="2545" priority="133">
      <formula>F567&lt;0</formula>
    </cfRule>
  </conditionalFormatting>
  <conditionalFormatting sqref="F560:F566">
    <cfRule type="expression" dxfId="2544" priority="130">
      <formula>F560&gt;0</formula>
    </cfRule>
    <cfRule type="expression" dxfId="2543" priority="131">
      <formula>F560&lt;0</formula>
    </cfRule>
  </conditionalFormatting>
  <conditionalFormatting sqref="H560:H566">
    <cfRule type="expression" dxfId="2542" priority="128">
      <formula>H560&gt;0</formula>
    </cfRule>
    <cfRule type="expression" dxfId="2541" priority="129">
      <formula>H560&lt;0</formula>
    </cfRule>
  </conditionalFormatting>
  <conditionalFormatting sqref="M611">
    <cfRule type="expression" dxfId="2540" priority="126">
      <formula>M611&gt;0</formula>
    </cfRule>
    <cfRule type="expression" dxfId="2539" priority="127">
      <formula>M611&lt;0</formula>
    </cfRule>
  </conditionalFormatting>
  <conditionalFormatting sqref="F135:F146">
    <cfRule type="expression" dxfId="2538" priority="122">
      <formula>F135&gt;0</formula>
    </cfRule>
    <cfRule type="expression" dxfId="2537" priority="123">
      <formula>F135&lt;0</formula>
    </cfRule>
  </conditionalFormatting>
  <conditionalFormatting sqref="H135:H146">
    <cfRule type="expression" dxfId="2536" priority="120">
      <formula>H135&gt;0</formula>
    </cfRule>
    <cfRule type="expression" dxfId="2535" priority="121">
      <formula>H135&lt;0</formula>
    </cfRule>
  </conditionalFormatting>
  <conditionalFormatting sqref="F129:F134 H129:H134">
    <cfRule type="expression" dxfId="2534" priority="118">
      <formula>F129&gt;0</formula>
    </cfRule>
    <cfRule type="expression" dxfId="2533" priority="119">
      <formula>F129&lt;0</formula>
    </cfRule>
  </conditionalFormatting>
  <conditionalFormatting sqref="J131">
    <cfRule type="expression" dxfId="2532" priority="116">
      <formula>J131&gt;0</formula>
    </cfRule>
    <cfRule type="expression" dxfId="2531" priority="117">
      <formula>J131&lt;0</formula>
    </cfRule>
  </conditionalFormatting>
  <conditionalFormatting sqref="J132:J138">
    <cfRule type="expression" dxfId="2530" priority="114">
      <formula>J132&gt;0</formula>
    </cfRule>
    <cfRule type="expression" dxfId="2529" priority="115">
      <formula>J132&lt;0</formula>
    </cfRule>
  </conditionalFormatting>
  <conditionalFormatting sqref="L131:L213 L220 L222">
    <cfRule type="expression" dxfId="2528" priority="110">
      <formula>L131&gt;0</formula>
    </cfRule>
    <cfRule type="expression" dxfId="2527" priority="111">
      <formula>L131&lt;0</formula>
    </cfRule>
  </conditionalFormatting>
  <conditionalFormatting sqref="Q10">
    <cfRule type="expression" dxfId="2526" priority="108">
      <formula>Q10&gt;0</formula>
    </cfRule>
    <cfRule type="expression" dxfId="2525" priority="109">
      <formula>Q10&lt;0</formula>
    </cfRule>
  </conditionalFormatting>
  <conditionalFormatting sqref="H242:H244 F242:F244">
    <cfRule type="expression" dxfId="2524" priority="105">
      <formula>F242&gt;0</formula>
    </cfRule>
    <cfRule type="expression" dxfId="2523" priority="106">
      <formula>F242&lt;0</formula>
    </cfRule>
  </conditionalFormatting>
  <conditionalFormatting sqref="H238:H240 F238:F240">
    <cfRule type="expression" dxfId="2522" priority="103">
      <formula>F238&gt;0</formula>
    </cfRule>
    <cfRule type="expression" dxfId="2521" priority="104">
      <formula>F238&lt;0</formula>
    </cfRule>
  </conditionalFormatting>
  <conditionalFormatting sqref="H237 F237">
    <cfRule type="expression" dxfId="2520" priority="101">
      <formula>F237&gt;0</formula>
    </cfRule>
    <cfRule type="expression" dxfId="2519" priority="102">
      <formula>F237&lt;0</formula>
    </cfRule>
  </conditionalFormatting>
  <conditionalFormatting sqref="H241 F241">
    <cfRule type="expression" dxfId="2518" priority="99">
      <formula>F241&gt;0</formula>
    </cfRule>
    <cfRule type="expression" dxfId="2517" priority="100">
      <formula>F241&lt;0</formula>
    </cfRule>
  </conditionalFormatting>
  <conditionalFormatting sqref="H247:H250 F247:F250">
    <cfRule type="expression" dxfId="2516" priority="95">
      <formula>F247&gt;0</formula>
    </cfRule>
    <cfRule type="expression" dxfId="2515" priority="96">
      <formula>F247&lt;0</formula>
    </cfRule>
  </conditionalFormatting>
  <conditionalFormatting sqref="H245:H246 F245:F246">
    <cfRule type="expression" dxfId="2514" priority="93">
      <formula>F245&gt;0</formula>
    </cfRule>
    <cfRule type="expression" dxfId="2513" priority="94">
      <formula>F245&lt;0</formula>
    </cfRule>
  </conditionalFormatting>
  <conditionalFormatting sqref="H272 F272">
    <cfRule type="expression" dxfId="2512" priority="91">
      <formula>F272&gt;0</formula>
    </cfRule>
    <cfRule type="expression" dxfId="2511" priority="92">
      <formula>F272&lt;0</formula>
    </cfRule>
  </conditionalFormatting>
  <conditionalFormatting sqref="H253:H255 F253:F255">
    <cfRule type="expression" dxfId="2510" priority="89">
      <formula>F253&gt;0</formula>
    </cfRule>
    <cfRule type="expression" dxfId="2509" priority="90">
      <formula>F253&lt;0</formula>
    </cfRule>
  </conditionalFormatting>
  <conditionalFormatting sqref="H251:H252 F251:F252">
    <cfRule type="expression" dxfId="2508" priority="87">
      <formula>F251&gt;0</formula>
    </cfRule>
    <cfRule type="expression" dxfId="2507" priority="88">
      <formula>F251&lt;0</formula>
    </cfRule>
  </conditionalFormatting>
  <conditionalFormatting sqref="H265:H267 F265:F267">
    <cfRule type="expression" dxfId="2506" priority="85">
      <formula>F265&gt;0</formula>
    </cfRule>
    <cfRule type="expression" dxfId="2505" priority="86">
      <formula>F265&lt;0</formula>
    </cfRule>
  </conditionalFormatting>
  <conditionalFormatting sqref="H264 F264">
    <cfRule type="expression" dxfId="2504" priority="83">
      <formula>F264&gt;0</formula>
    </cfRule>
    <cfRule type="expression" dxfId="2503" priority="84">
      <formula>F264&lt;0</formula>
    </cfRule>
  </conditionalFormatting>
  <conditionalFormatting sqref="H261:H263 F261:F263">
    <cfRule type="expression" dxfId="2502" priority="81">
      <formula>F261&gt;0</formula>
    </cfRule>
    <cfRule type="expression" dxfId="2501" priority="82">
      <formula>F261&lt;0</formula>
    </cfRule>
  </conditionalFormatting>
  <conditionalFormatting sqref="H260 F260">
    <cfRule type="expression" dxfId="2500" priority="79">
      <formula>F260&gt;0</formula>
    </cfRule>
    <cfRule type="expression" dxfId="2499" priority="80">
      <formula>F260&lt;0</formula>
    </cfRule>
  </conditionalFormatting>
  <conditionalFormatting sqref="H257:H259 F257:F259">
    <cfRule type="expression" dxfId="2498" priority="77">
      <formula>F257&gt;0</formula>
    </cfRule>
    <cfRule type="expression" dxfId="2497" priority="78">
      <formula>F257&lt;0</formula>
    </cfRule>
  </conditionalFormatting>
  <conditionalFormatting sqref="H256 F256">
    <cfRule type="expression" dxfId="2496" priority="75">
      <formula>F256&gt;0</formula>
    </cfRule>
    <cfRule type="expression" dxfId="2495" priority="76">
      <formula>F256&lt;0</formula>
    </cfRule>
  </conditionalFormatting>
  <conditionalFormatting sqref="H269:H271 F269:F271">
    <cfRule type="expression" dxfId="2494" priority="73">
      <formula>F269&gt;0</formula>
    </cfRule>
    <cfRule type="expression" dxfId="2493" priority="74">
      <formula>F269&lt;0</formula>
    </cfRule>
  </conditionalFormatting>
  <conditionalFormatting sqref="H268 F268">
    <cfRule type="expression" dxfId="2492" priority="71">
      <formula>F268&gt;0</formula>
    </cfRule>
    <cfRule type="expression" dxfId="2491" priority="72">
      <formula>F268&lt;0</formula>
    </cfRule>
  </conditionalFormatting>
  <conditionalFormatting sqref="H276 F276">
    <cfRule type="expression" dxfId="2490" priority="67">
      <formula>F276&gt;0</formula>
    </cfRule>
    <cfRule type="expression" dxfId="2489" priority="68">
      <formula>F276&lt;0</formula>
    </cfRule>
  </conditionalFormatting>
  <conditionalFormatting sqref="H273:H275 F273:F275">
    <cfRule type="expression" dxfId="2488" priority="65">
      <formula>F273&gt;0</formula>
    </cfRule>
    <cfRule type="expression" dxfId="2487" priority="66">
      <formula>F273&lt;0</formula>
    </cfRule>
  </conditionalFormatting>
  <conditionalFormatting sqref="H287:H288 F287:F288">
    <cfRule type="expression" dxfId="2486" priority="63">
      <formula>F287&gt;0</formula>
    </cfRule>
    <cfRule type="expression" dxfId="2485" priority="64">
      <formula>F287&lt;0</formula>
    </cfRule>
  </conditionalFormatting>
  <conditionalFormatting sqref="H283:H286 F283:F286">
    <cfRule type="expression" dxfId="2484" priority="59">
      <formula>F283&gt;0</formula>
    </cfRule>
    <cfRule type="expression" dxfId="2483" priority="60">
      <formula>F283&lt;0</formula>
    </cfRule>
  </conditionalFormatting>
  <conditionalFormatting sqref="H281:H282 F281:F282">
    <cfRule type="expression" dxfId="2482" priority="57">
      <formula>F281&gt;0</formula>
    </cfRule>
    <cfRule type="expression" dxfId="2481" priority="58">
      <formula>F281&lt;0</formula>
    </cfRule>
  </conditionalFormatting>
  <conditionalFormatting sqref="H277:H280 F277:F280">
    <cfRule type="expression" dxfId="2480" priority="53">
      <formula>F277&gt;0</formula>
    </cfRule>
    <cfRule type="expression" dxfId="2479" priority="54">
      <formula>F277&lt;0</formula>
    </cfRule>
  </conditionalFormatting>
  <conditionalFormatting sqref="F296:F299 H296:H299">
    <cfRule type="expression" dxfId="2478" priority="51">
      <formula>F296&gt;0</formula>
    </cfRule>
    <cfRule type="expression" dxfId="2477" priority="52">
      <formula>F296&lt;0</formula>
    </cfRule>
  </conditionalFormatting>
  <conditionalFormatting sqref="F294:F295 H294:H295">
    <cfRule type="expression" dxfId="2476" priority="49">
      <formula>F294&gt;0</formula>
    </cfRule>
    <cfRule type="expression" dxfId="2475" priority="50">
      <formula>F294&lt;0</formula>
    </cfRule>
  </conditionalFormatting>
  <conditionalFormatting sqref="F300:F302 H300:H302 K300:K303">
    <cfRule type="expression" dxfId="2474" priority="43">
      <formula>F300&gt;0</formula>
    </cfRule>
    <cfRule type="expression" dxfId="2473" priority="44">
      <formula>F300&lt;0</formula>
    </cfRule>
  </conditionalFormatting>
  <conditionalFormatting sqref="H307:H309 F307:F309 K307:K310">
    <cfRule type="expression" dxfId="2472" priority="39">
      <formula>F307&gt;0</formula>
    </cfRule>
    <cfRule type="expression" dxfId="2471" priority="40">
      <formula>F307&lt;0</formula>
    </cfRule>
  </conditionalFormatting>
  <conditionalFormatting sqref="H310:H313 F310:F313 K311:K313">
    <cfRule type="expression" dxfId="2470" priority="37">
      <formula>F310&gt;0</formula>
    </cfRule>
    <cfRule type="expression" dxfId="2469" priority="38">
      <formula>F310&lt;0</formula>
    </cfRule>
  </conditionalFormatting>
  <conditionalFormatting sqref="H314:H315 F314:F315 K314:K315">
    <cfRule type="expression" dxfId="2468" priority="35">
      <formula>F314&gt;0</formula>
    </cfRule>
    <cfRule type="expression" dxfId="2467" priority="36">
      <formula>F314&lt;0</formula>
    </cfRule>
  </conditionalFormatting>
  <conditionalFormatting sqref="K331 F331 H331">
    <cfRule type="expression" dxfId="2466" priority="33">
      <formula>F331&gt;0</formula>
    </cfRule>
    <cfRule type="expression" dxfId="2465" priority="34">
      <formula>F331&lt;0</formula>
    </cfRule>
  </conditionalFormatting>
  <conditionalFormatting sqref="K319:K321 F319:F321 H319:H321">
    <cfRule type="expression" dxfId="2464" priority="31">
      <formula>F319&gt;0</formula>
    </cfRule>
    <cfRule type="expression" dxfId="2463" priority="32">
      <formula>F319&lt;0</formula>
    </cfRule>
  </conditionalFormatting>
  <conditionalFormatting sqref="F323:F325 H323:H325 K323:K325">
    <cfRule type="expression" dxfId="2462" priority="27">
      <formula>F323&gt;0</formula>
    </cfRule>
    <cfRule type="expression" dxfId="2461" priority="28">
      <formula>F323&lt;0</formula>
    </cfRule>
  </conditionalFormatting>
  <conditionalFormatting sqref="K322 F322 H322">
    <cfRule type="expression" dxfId="2460" priority="25">
      <formula>F322&gt;0</formula>
    </cfRule>
    <cfRule type="expression" dxfId="2459" priority="26">
      <formula>F322&lt;0</formula>
    </cfRule>
  </conditionalFormatting>
  <conditionalFormatting sqref="K326:K327 F326:F327 H326:H327">
    <cfRule type="expression" dxfId="2458" priority="23">
      <formula>F326&gt;0</formula>
    </cfRule>
    <cfRule type="expression" dxfId="2457" priority="24">
      <formula>F326&lt;0</formula>
    </cfRule>
  </conditionalFormatting>
  <conditionalFormatting sqref="K328:K330 F328:F330 H328:H330">
    <cfRule type="expression" dxfId="2456" priority="17">
      <formula>F328&gt;0</formula>
    </cfRule>
    <cfRule type="expression" dxfId="2455" priority="18">
      <formula>F328&lt;0</formula>
    </cfRule>
  </conditionalFormatting>
  <conditionalFormatting sqref="F336:F338 H336:H338">
    <cfRule type="expression" dxfId="2454" priority="15">
      <formula>F336&gt;0</formula>
    </cfRule>
    <cfRule type="expression" dxfId="2453" priority="16">
      <formula>F336&lt;0</formula>
    </cfRule>
  </conditionalFormatting>
  <conditionalFormatting sqref="F335 H335">
    <cfRule type="expression" dxfId="2452" priority="13">
      <formula>F335&gt;0</formula>
    </cfRule>
    <cfRule type="expression" dxfId="2451" priority="14">
      <formula>F335&lt;0</formula>
    </cfRule>
  </conditionalFormatting>
  <conditionalFormatting sqref="F332:F334 H332:H334 K332:K338">
    <cfRule type="expression" dxfId="2450" priority="11">
      <formula>F332&gt;0</formula>
    </cfRule>
    <cfRule type="expression" dxfId="2449" priority="12">
      <formula>F332&lt;0</formula>
    </cfRule>
  </conditionalFormatting>
  <conditionalFormatting sqref="K339 F339 H339">
    <cfRule type="expression" dxfId="2448" priority="9">
      <formula>F339&gt;0</formula>
    </cfRule>
    <cfRule type="expression" dxfId="2447" priority="10">
      <formula>F339&lt;0</formula>
    </cfRule>
  </conditionalFormatting>
  <conditionalFormatting sqref="K340:K342 F340:F342 H340:H342">
    <cfRule type="expression" dxfId="2446" priority="7">
      <formula>F340&gt;0</formula>
    </cfRule>
    <cfRule type="expression" dxfId="2445" priority="8">
      <formula>F340&lt;0</formula>
    </cfRule>
  </conditionalFormatting>
  <conditionalFormatting sqref="K346:K347 F346:F347 H346:H347">
    <cfRule type="expression" dxfId="2444" priority="5">
      <formula>F346&gt;0</formula>
    </cfRule>
    <cfRule type="expression" dxfId="2443" priority="6">
      <formula>F346&lt;0</formula>
    </cfRule>
  </conditionalFormatting>
  <conditionalFormatting sqref="K344:K345 F344:F345 H344:H345">
    <cfRule type="expression" dxfId="2442" priority="3">
      <formula>F344&gt;0</formula>
    </cfRule>
    <cfRule type="expression" dxfId="2441" priority="4">
      <formula>F344&lt;0</formula>
    </cfRule>
  </conditionalFormatting>
  <conditionalFormatting sqref="K343 F343 H343">
    <cfRule type="expression" dxfId="2440" priority="1">
      <formula>F343&gt;0</formula>
    </cfRule>
    <cfRule type="expression" dxfId="2439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383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8.7399000000000004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8.7399000000000004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1.8306845616082562E-2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9.199894736842106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1360</v>
      </c>
      <c r="W20" s="134"/>
    </row>
    <row r="21" spans="1:34" ht="15.75" thickTop="1" x14ac:dyDescent="0.25">
      <c r="O21" s="81">
        <v>1.1000000000000001</v>
      </c>
      <c r="P21" s="81">
        <f>O21*$Q$4</f>
        <v>9.6138900000000014</v>
      </c>
      <c r="W21" s="134"/>
    </row>
    <row r="22" spans="1:34" x14ac:dyDescent="0.25">
      <c r="O22" s="81">
        <v>1.0900000000000001</v>
      </c>
      <c r="P22" s="81">
        <f t="shared" ref="P22:P41" si="11">O22*$Q$4</f>
        <v>9.5264910000000018</v>
      </c>
      <c r="W22" s="134"/>
    </row>
    <row r="23" spans="1:34" x14ac:dyDescent="0.25">
      <c r="O23" s="81">
        <v>1.08</v>
      </c>
      <c r="P23" s="81">
        <f t="shared" si="11"/>
        <v>9.4390920000000005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9.3516930000000009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9.2642940000000014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9.176895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9.0894960000000005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9.0020970000000009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8.9146980000000013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8.827299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8.7399000000000004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8.6525010000000009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8.5651019999999995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8.477703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8.3903040000000004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8.3029050000000009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8.2155059999999995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8.128107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8.0407080000000004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7.9533090000000009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7.8659100000000004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38" priority="25">
      <formula>Q7&gt;0</formula>
    </cfRule>
    <cfRule type="expression" dxfId="2437" priority="26">
      <formula>Q7&lt;0</formula>
    </cfRule>
  </conditionalFormatting>
  <conditionalFormatting sqref="Q8">
    <cfRule type="expression" dxfId="2436" priority="23">
      <formula>Q8&gt;0</formula>
    </cfRule>
    <cfRule type="expression" dxfId="2435" priority="24">
      <formula>Q8&lt;0</formula>
    </cfRule>
  </conditionalFormatting>
  <conditionalFormatting sqref="F25:F30 F34:F63">
    <cfRule type="expression" dxfId="2434" priority="21">
      <formula>F25&gt;0</formula>
    </cfRule>
    <cfRule type="expression" dxfId="2433" priority="22">
      <formula>F25&lt;0</formula>
    </cfRule>
  </conditionalFormatting>
  <conditionalFormatting sqref="H25:H30 H34:H63">
    <cfRule type="expression" dxfId="2432" priority="19">
      <formula>H25&gt;0</formula>
    </cfRule>
    <cfRule type="expression" dxfId="2431" priority="20">
      <formula>H25&lt;0</formula>
    </cfRule>
  </conditionalFormatting>
  <conditionalFormatting sqref="F89:F110">
    <cfRule type="expression" dxfId="2430" priority="17">
      <formula>F89&gt;0</formula>
    </cfRule>
    <cfRule type="expression" dxfId="2429" priority="18">
      <formula>F89&lt;0</formula>
    </cfRule>
  </conditionalFormatting>
  <conditionalFormatting sqref="H89:H110">
    <cfRule type="expression" dxfId="2428" priority="15">
      <formula>H89&gt;0</formula>
    </cfRule>
    <cfRule type="expression" dxfId="2427" priority="16">
      <formula>H89&lt;0</formula>
    </cfRule>
  </conditionalFormatting>
  <conditionalFormatting sqref="Q10">
    <cfRule type="expression" dxfId="2426" priority="13">
      <formula>Q10&gt;0</formula>
    </cfRule>
    <cfRule type="expression" dxfId="2425" priority="14">
      <formula>Q10&lt;0</formula>
    </cfRule>
  </conditionalFormatting>
  <conditionalFormatting sqref="J25:J38">
    <cfRule type="expression" dxfId="2424" priority="11">
      <formula>J25&gt;0</formula>
    </cfRule>
    <cfRule type="expression" dxfId="2423" priority="12">
      <formula>J25&lt;0</formula>
    </cfRule>
  </conditionalFormatting>
  <conditionalFormatting sqref="K25:K38">
    <cfRule type="expression" dxfId="2422" priority="9">
      <formula>K25&gt;0</formula>
    </cfRule>
    <cfRule type="expression" dxfId="2421" priority="10">
      <formula>K25&lt;0</formula>
    </cfRule>
  </conditionalFormatting>
  <conditionalFormatting sqref="L25:L38">
    <cfRule type="expression" dxfId="2420" priority="7">
      <formula>L25&gt;0</formula>
    </cfRule>
    <cfRule type="expression" dxfId="2419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8" priority="5">
      <formula>F31&gt;0</formula>
    </cfRule>
    <cfRule type="expression" dxfId="2417" priority="6">
      <formula>F31&lt;0</formula>
    </cfRule>
  </conditionalFormatting>
  <conditionalFormatting sqref="H31:H33">
    <cfRule type="expression" dxfId="2416" priority="3">
      <formula>H31&gt;0</formula>
    </cfRule>
    <cfRule type="expression" dxfId="2415" priority="4">
      <formula>H31&lt;0</formula>
    </cfRule>
  </conditionalFormatting>
  <conditionalFormatting sqref="J61">
    <cfRule type="expression" dxfId="2414" priority="1">
      <formula>J61&gt;0</formula>
    </cfRule>
    <cfRule type="expression" dxfId="2413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45.118149999999993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40.709899999999998</v>
      </c>
      <c r="R4" s="425">
        <v>1.67E-2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43"/>
      <c r="L5" s="72">
        <v>43476</v>
      </c>
      <c r="M5" s="7">
        <v>30.63</v>
      </c>
      <c r="O5" s="11" t="s">
        <v>67</v>
      </c>
      <c r="Q5" s="3">
        <f>Q4*Q2</f>
        <v>8141.98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9023.6299999999992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-881.64999999999964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-881.64999999999964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-9.7704582302244186E-2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8.5974173358323164E-3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947</v>
      </c>
      <c r="Q13" s="2">
        <f>Q4/2.075</f>
        <v>19.619228915662649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44.780889999999999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44.373790999999997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43.966692000000002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43.559593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43.152493999999997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42.745395000000002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42.338296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41.931196999999997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41.524097999999995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41.116999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40.709899999999998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40.302800999999995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39.895702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39.488602999999998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39.081503999999995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38.674404999999993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38.267305999999998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37.860207000000003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37.453108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37.046008999999998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36.638909999999996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8" si="8">C48*(E48-D48)</f>
        <v>-1441.9999999999991</v>
      </c>
      <c r="G48" s="39">
        <f t="shared" ref="G48:G58" si="9">D48*C48</f>
        <v>14976.5</v>
      </c>
      <c r="H48" s="179">
        <f t="shared" ref="H48:H58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12" priority="37">
      <formula>F51&gt;0</formula>
    </cfRule>
    <cfRule type="expression" dxfId="2411" priority="38">
      <formula>F51&lt;0</formula>
    </cfRule>
  </conditionalFormatting>
  <conditionalFormatting sqref="Q7">
    <cfRule type="expression" dxfId="2410" priority="35">
      <formula>Q7&gt;0</formula>
    </cfRule>
    <cfRule type="expression" dxfId="2409" priority="36">
      <formula>Q7&lt;0</formula>
    </cfRule>
  </conditionalFormatting>
  <conditionalFormatting sqref="Q8">
    <cfRule type="expression" dxfId="2408" priority="33">
      <formula>Q8&gt;0</formula>
    </cfRule>
    <cfRule type="expression" dxfId="2407" priority="34">
      <formula>Q8&lt;0</formula>
    </cfRule>
  </conditionalFormatting>
  <conditionalFormatting sqref="F31:F49">
    <cfRule type="expression" dxfId="2406" priority="31">
      <formula>F31&gt;0</formula>
    </cfRule>
    <cfRule type="expression" dxfId="2405" priority="32">
      <formula>F31&lt;0</formula>
    </cfRule>
  </conditionalFormatting>
  <conditionalFormatting sqref="H31:H49">
    <cfRule type="expression" dxfId="2404" priority="29">
      <formula>H31&gt;0</formula>
    </cfRule>
    <cfRule type="expression" dxfId="2403" priority="30">
      <formula>H31&lt;0</formula>
    </cfRule>
  </conditionalFormatting>
  <conditionalFormatting sqref="Q10">
    <cfRule type="expression" dxfId="2402" priority="27">
      <formula>Q10&gt;0</formula>
    </cfRule>
    <cfRule type="expression" dxfId="2401" priority="28">
      <formula>Q10&lt;0</formula>
    </cfRule>
  </conditionalFormatting>
  <conditionalFormatting sqref="J25:J38">
    <cfRule type="expression" dxfId="2400" priority="25">
      <formula>J25&gt;0</formula>
    </cfRule>
    <cfRule type="expression" dxfId="2399" priority="26">
      <formula>J25&lt;0</formula>
    </cfRule>
  </conditionalFormatting>
  <conditionalFormatting sqref="K38">
    <cfRule type="expression" dxfId="2398" priority="23">
      <formula>K38&gt;0</formula>
    </cfRule>
    <cfRule type="expression" dxfId="2397" priority="24">
      <formula>K38&lt;0</formula>
    </cfRule>
  </conditionalFormatting>
  <conditionalFormatting sqref="L25:L38">
    <cfRule type="expression" dxfId="2396" priority="21">
      <formula>L25&gt;0</formula>
    </cfRule>
    <cfRule type="expression" dxfId="2395" priority="22">
      <formula>L25&lt;0</formula>
    </cfRule>
  </conditionalFormatting>
  <conditionalFormatting sqref="F95:F116">
    <cfRule type="expression" dxfId="2394" priority="19">
      <formula>F95&gt;0</formula>
    </cfRule>
    <cfRule type="expression" dxfId="2393" priority="20">
      <formula>F95&lt;0</formula>
    </cfRule>
  </conditionalFormatting>
  <conditionalFormatting sqref="H95:H116">
    <cfRule type="expression" dxfId="2392" priority="17">
      <formula>H95&gt;0</formula>
    </cfRule>
    <cfRule type="expression" dxfId="2391" priority="18">
      <formula>H95&lt;0</formula>
    </cfRule>
  </conditionalFormatting>
  <conditionalFormatting sqref="J95:J108">
    <cfRule type="expression" dxfId="2390" priority="15">
      <formula>J95&gt;0</formula>
    </cfRule>
    <cfRule type="expression" dxfId="2389" priority="16">
      <formula>J95&lt;0</formula>
    </cfRule>
  </conditionalFormatting>
  <conditionalFormatting sqref="K95:K108">
    <cfRule type="expression" dxfId="2388" priority="13">
      <formula>K95&gt;0</formula>
    </cfRule>
    <cfRule type="expression" dxfId="2387" priority="14">
      <formula>K95&lt;0</formula>
    </cfRule>
  </conditionalFormatting>
  <conditionalFormatting sqref="L95:L108">
    <cfRule type="expression" dxfId="2386" priority="11">
      <formula>L95&gt;0</formula>
    </cfRule>
    <cfRule type="expression" dxfId="2385" priority="12">
      <formula>L95&lt;0</formula>
    </cfRule>
  </conditionalFormatting>
  <conditionalFormatting sqref="F25:F30">
    <cfRule type="expression" dxfId="2384" priority="9">
      <formula>F25&gt;0</formula>
    </cfRule>
    <cfRule type="expression" dxfId="2383" priority="10">
      <formula>F25&lt;0</formula>
    </cfRule>
  </conditionalFormatting>
  <conditionalFormatting sqref="H25:H30">
    <cfRule type="expression" dxfId="2382" priority="7">
      <formula>H25&gt;0</formula>
    </cfRule>
    <cfRule type="expression" dxfId="2381" priority="8">
      <formula>H25&lt;0</formula>
    </cfRule>
  </conditionalFormatting>
  <conditionalFormatting sqref="F50">
    <cfRule type="expression" dxfId="2380" priority="5">
      <formula>F50&gt;0</formula>
    </cfRule>
    <cfRule type="expression" dxfId="2379" priority="6">
      <formula>F50&lt;0</formula>
    </cfRule>
  </conditionalFormatting>
  <conditionalFormatting sqref="H50">
    <cfRule type="expression" dxfId="2378" priority="3">
      <formula>H50&gt;0</formula>
    </cfRule>
    <cfRule type="expression" dxfId="2377" priority="4">
      <formula>H50&lt;0</formula>
    </cfRule>
  </conditionalFormatting>
  <conditionalFormatting sqref="H62:H63 F62:F63">
    <cfRule type="expression" dxfId="2376" priority="1">
      <formula>F62&gt;0</formula>
    </cfRule>
    <cfRule type="expression" dxfId="2375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81.369900000000001</v>
      </c>
      <c r="R4" s="425">
        <v>-5.4999999999999997E-3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4882.1940000000004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-598.80599999999959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-598.80599999999959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-0.10925123152709353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2.2121202066120272E-2</v>
      </c>
      <c r="R11">
        <v>1.8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89.506890000000013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88.693191000000013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87.879492000000013</v>
      </c>
    </row>
    <row r="20" spans="1:16" x14ac:dyDescent="0.25">
      <c r="O20" s="81">
        <v>1.07</v>
      </c>
      <c r="P20" s="81">
        <f t="shared" si="0"/>
        <v>87.065792999999999</v>
      </c>
    </row>
    <row r="21" spans="1:16" x14ac:dyDescent="0.25">
      <c r="O21" s="81">
        <v>1.06</v>
      </c>
      <c r="P21" s="81">
        <f t="shared" si="0"/>
        <v>86.252094</v>
      </c>
    </row>
    <row r="22" spans="1:16" x14ac:dyDescent="0.25">
      <c r="O22" s="81">
        <v>1.05</v>
      </c>
      <c r="P22" s="81">
        <f t="shared" si="0"/>
        <v>85.438395</v>
      </c>
    </row>
    <row r="23" spans="1:16" x14ac:dyDescent="0.25">
      <c r="O23" s="81">
        <v>1.04</v>
      </c>
      <c r="P23" s="81">
        <f t="shared" si="0"/>
        <v>84.624696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83.810997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82.997298000000001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82.183599000000001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81.369900000000001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80.556201000000001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79.742502000000002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78.928803000000002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78.115104000000002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77.301405000000003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76.487706000000003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75.674007000000003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74.860308000000003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74.046609000000004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73.232910000000004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4" priority="35">
      <formula>F47&gt;0</formula>
    </cfRule>
    <cfRule type="expression" dxfId="2373" priority="36">
      <formula>F47&lt;0</formula>
    </cfRule>
  </conditionalFormatting>
  <conditionalFormatting sqref="Q7">
    <cfRule type="expression" dxfId="2372" priority="33">
      <formula>Q7&gt;0</formula>
    </cfRule>
    <cfRule type="expression" dxfId="2371" priority="34">
      <formula>Q7&lt;0</formula>
    </cfRule>
  </conditionalFormatting>
  <conditionalFormatting sqref="Q8">
    <cfRule type="expression" dxfId="2370" priority="31">
      <formula>Q8&gt;0</formula>
    </cfRule>
    <cfRule type="expression" dxfId="2369" priority="32">
      <formula>Q8&lt;0</formula>
    </cfRule>
  </conditionalFormatting>
  <conditionalFormatting sqref="F30:F46">
    <cfRule type="expression" dxfId="2368" priority="29">
      <formula>F30&gt;0</formula>
    </cfRule>
    <cfRule type="expression" dxfId="2367" priority="30">
      <formula>F30&lt;0</formula>
    </cfRule>
  </conditionalFormatting>
  <conditionalFormatting sqref="H30:H46">
    <cfRule type="expression" dxfId="2366" priority="27">
      <formula>H30&gt;0</formula>
    </cfRule>
    <cfRule type="expression" dxfId="2365" priority="28">
      <formula>H30&lt;0</formula>
    </cfRule>
  </conditionalFormatting>
  <conditionalFormatting sqref="Q10">
    <cfRule type="expression" dxfId="2364" priority="25">
      <formula>Q10&gt;0</formula>
    </cfRule>
    <cfRule type="expression" dxfId="2363" priority="26">
      <formula>Q10&lt;0</formula>
    </cfRule>
  </conditionalFormatting>
  <conditionalFormatting sqref="J25:J38">
    <cfRule type="expression" dxfId="2362" priority="23">
      <formula>J25&gt;0</formula>
    </cfRule>
    <cfRule type="expression" dxfId="2361" priority="24">
      <formula>J25&lt;0</formula>
    </cfRule>
  </conditionalFormatting>
  <conditionalFormatting sqref="K25:K38">
    <cfRule type="expression" dxfId="2360" priority="21">
      <formula>K25&gt;0</formula>
    </cfRule>
    <cfRule type="expression" dxfId="2359" priority="22">
      <formula>K25&lt;0</formula>
    </cfRule>
  </conditionalFormatting>
  <conditionalFormatting sqref="L25 L38">
    <cfRule type="expression" dxfId="2358" priority="19">
      <formula>L25&gt;0</formula>
    </cfRule>
    <cfRule type="expression" dxfId="2357" priority="20">
      <formula>L25&lt;0</formula>
    </cfRule>
  </conditionalFormatting>
  <conditionalFormatting sqref="F89:F110">
    <cfRule type="expression" dxfId="2356" priority="17">
      <formula>F89&gt;0</formula>
    </cfRule>
    <cfRule type="expression" dxfId="2355" priority="18">
      <formula>F89&lt;0</formula>
    </cfRule>
  </conditionalFormatting>
  <conditionalFormatting sqref="H89:H110">
    <cfRule type="expression" dxfId="2354" priority="15">
      <formula>H89&gt;0</formula>
    </cfRule>
    <cfRule type="expression" dxfId="2353" priority="16">
      <formula>H89&lt;0</formula>
    </cfRule>
  </conditionalFormatting>
  <conditionalFormatting sqref="J89:J102">
    <cfRule type="expression" dxfId="2352" priority="13">
      <formula>J89&gt;0</formula>
    </cfRule>
    <cfRule type="expression" dxfId="2351" priority="14">
      <formula>J89&lt;0</formula>
    </cfRule>
  </conditionalFormatting>
  <conditionalFormatting sqref="K89:K102">
    <cfRule type="expression" dxfId="2350" priority="11">
      <formula>K89&gt;0</formula>
    </cfRule>
    <cfRule type="expression" dxfId="2349" priority="12">
      <formula>K89&lt;0</formula>
    </cfRule>
  </conditionalFormatting>
  <conditionalFormatting sqref="L89:L102">
    <cfRule type="expression" dxfId="2348" priority="9">
      <formula>L89&gt;0</formula>
    </cfRule>
    <cfRule type="expression" dxfId="2347" priority="10">
      <formula>L89&lt;0</formula>
    </cfRule>
  </conditionalFormatting>
  <conditionalFormatting sqref="F29 F25:F26">
    <cfRule type="expression" dxfId="2346" priority="7">
      <formula>F25&gt;0</formula>
    </cfRule>
    <cfRule type="expression" dxfId="2345" priority="8">
      <formula>F25&lt;0</formula>
    </cfRule>
  </conditionalFormatting>
  <conditionalFormatting sqref="H29 H25:H27">
    <cfRule type="expression" dxfId="2344" priority="5">
      <formula>H25&gt;0</formula>
    </cfRule>
    <cfRule type="expression" dxfId="2343" priority="6">
      <formula>H25&lt;0</formula>
    </cfRule>
  </conditionalFormatting>
  <conditionalFormatting sqref="F27:F28">
    <cfRule type="expression" dxfId="2342" priority="3">
      <formula>F27&gt;0</formula>
    </cfRule>
    <cfRule type="expression" dxfId="2341" priority="4">
      <formula>F27&lt;0</formula>
    </cfRule>
  </conditionalFormatting>
  <conditionalFormatting sqref="H28">
    <cfRule type="expression" dxfId="2340" priority="1">
      <formula>H28&gt;0</formula>
    </cfRule>
    <cfRule type="expression" dxfId="23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46.01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2.5107585307541841E-2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50.611000000000004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50.1509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49.690800000000003</v>
      </c>
    </row>
    <row r="20" spans="1:16" x14ac:dyDescent="0.25">
      <c r="O20" s="81">
        <v>1.07</v>
      </c>
      <c r="P20" s="81">
        <f t="shared" si="0"/>
        <v>49.230699999999999</v>
      </c>
    </row>
    <row r="21" spans="1:16" x14ac:dyDescent="0.25">
      <c r="O21" s="81">
        <v>1.06</v>
      </c>
      <c r="P21" s="81">
        <f t="shared" si="0"/>
        <v>48.770600000000002</v>
      </c>
    </row>
    <row r="22" spans="1:16" x14ac:dyDescent="0.25">
      <c r="O22" s="81">
        <v>1.05</v>
      </c>
      <c r="P22" s="81">
        <f t="shared" si="0"/>
        <v>48.310499999999998</v>
      </c>
    </row>
    <row r="23" spans="1:16" x14ac:dyDescent="0.25">
      <c r="O23" s="81">
        <v>1.04</v>
      </c>
      <c r="P23" s="81">
        <f t="shared" si="0"/>
        <v>47.8504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47.390299999999996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46.930199999999999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46.470099999999995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45.549900000000001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45.089799999999997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44.6297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44.169599999999996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43.709499999999998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43.249399999999994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42.789299999999997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42.3292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41.869100000000003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41.408999999999999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8" priority="35">
      <formula>F47&gt;0</formula>
    </cfRule>
    <cfRule type="expression" dxfId="2337" priority="36">
      <formula>F47&lt;0</formula>
    </cfRule>
  </conditionalFormatting>
  <conditionalFormatting sqref="Q7">
    <cfRule type="expression" dxfId="2336" priority="33">
      <formula>Q7&gt;0</formula>
    </cfRule>
    <cfRule type="expression" dxfId="2335" priority="34">
      <formula>Q7&lt;0</formula>
    </cfRule>
  </conditionalFormatting>
  <conditionalFormatting sqref="Q8">
    <cfRule type="expression" dxfId="2334" priority="31">
      <formula>Q8&gt;0</formula>
    </cfRule>
    <cfRule type="expression" dxfId="2333" priority="32">
      <formula>Q8&lt;0</formula>
    </cfRule>
  </conditionalFormatting>
  <conditionalFormatting sqref="F30:F46">
    <cfRule type="expression" dxfId="2332" priority="29">
      <formula>F30&gt;0</formula>
    </cfRule>
    <cfRule type="expression" dxfId="2331" priority="30">
      <formula>F30&lt;0</formula>
    </cfRule>
  </conditionalFormatting>
  <conditionalFormatting sqref="H30:H46">
    <cfRule type="expression" dxfId="2330" priority="27">
      <formula>H30&gt;0</formula>
    </cfRule>
    <cfRule type="expression" dxfId="2329" priority="28">
      <formula>H30&lt;0</formula>
    </cfRule>
  </conditionalFormatting>
  <conditionalFormatting sqref="Q10">
    <cfRule type="expression" dxfId="2328" priority="25">
      <formula>Q10&gt;0</formula>
    </cfRule>
    <cfRule type="expression" dxfId="2327" priority="26">
      <formula>Q10&lt;0</formula>
    </cfRule>
  </conditionalFormatting>
  <conditionalFormatting sqref="J25:J38">
    <cfRule type="expression" dxfId="2326" priority="23">
      <formula>J25&gt;0</formula>
    </cfRule>
    <cfRule type="expression" dxfId="2325" priority="24">
      <formula>J25&lt;0</formula>
    </cfRule>
  </conditionalFormatting>
  <conditionalFormatting sqref="K25:K38">
    <cfRule type="expression" dxfId="2324" priority="21">
      <formula>K25&gt;0</formula>
    </cfRule>
    <cfRule type="expression" dxfId="2323" priority="22">
      <formula>K25&lt;0</formula>
    </cfRule>
  </conditionalFormatting>
  <conditionalFormatting sqref="L25 L38">
    <cfRule type="expression" dxfId="2322" priority="19">
      <formula>L25&gt;0</formula>
    </cfRule>
    <cfRule type="expression" dxfId="2321" priority="20">
      <formula>L25&lt;0</formula>
    </cfRule>
  </conditionalFormatting>
  <conditionalFormatting sqref="F89:F110">
    <cfRule type="expression" dxfId="2320" priority="17">
      <formula>F89&gt;0</formula>
    </cfRule>
    <cfRule type="expression" dxfId="2319" priority="18">
      <formula>F89&lt;0</formula>
    </cfRule>
  </conditionalFormatting>
  <conditionalFormatting sqref="H89:H110">
    <cfRule type="expression" dxfId="2318" priority="15">
      <formula>H89&gt;0</formula>
    </cfRule>
    <cfRule type="expression" dxfId="2317" priority="16">
      <formula>H89&lt;0</formula>
    </cfRule>
  </conditionalFormatting>
  <conditionalFormatting sqref="J89:J102">
    <cfRule type="expression" dxfId="2316" priority="13">
      <formula>J89&gt;0</formula>
    </cfRule>
    <cfRule type="expression" dxfId="2315" priority="14">
      <formula>J89&lt;0</formula>
    </cfRule>
  </conditionalFormatting>
  <conditionalFormatting sqref="K89:K102">
    <cfRule type="expression" dxfId="2314" priority="11">
      <formula>K89&gt;0</formula>
    </cfRule>
    <cfRule type="expression" dxfId="2313" priority="12">
      <formula>K89&lt;0</formula>
    </cfRule>
  </conditionalFormatting>
  <conditionalFormatting sqref="L89:L102">
    <cfRule type="expression" dxfId="2312" priority="9">
      <formula>L89&gt;0</formula>
    </cfRule>
    <cfRule type="expression" dxfId="2311" priority="10">
      <formula>L89&lt;0</formula>
    </cfRule>
  </conditionalFormatting>
  <conditionalFormatting sqref="F29 F25:F26">
    <cfRule type="expression" dxfId="2310" priority="7">
      <formula>F25&gt;0</formula>
    </cfRule>
    <cfRule type="expression" dxfId="2309" priority="8">
      <formula>F25&lt;0</formula>
    </cfRule>
  </conditionalFormatting>
  <conditionalFormatting sqref="H29 H25:H27">
    <cfRule type="expression" dxfId="2308" priority="5">
      <formula>H25&gt;0</formula>
    </cfRule>
    <cfRule type="expression" dxfId="2307" priority="6">
      <formula>H25&lt;0</formula>
    </cfRule>
  </conditionalFormatting>
  <conditionalFormatting sqref="F27:F28">
    <cfRule type="expression" dxfId="2306" priority="3">
      <formula>F27&gt;0</formula>
    </cfRule>
    <cfRule type="expression" dxfId="2305" priority="4">
      <formula>F27&lt;0</formula>
    </cfRule>
  </conditionalFormatting>
  <conditionalFormatting sqref="H28">
    <cfRule type="expression" dxfId="2304" priority="1">
      <formula>H28&gt;0</formula>
    </cfRule>
    <cfRule type="expression" dxfId="230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143.68</v>
      </c>
      <c r="R4" s="425">
        <v>2.9999999999999997E-4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3592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167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4.8759124087591241E-2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8.0400890868596881E-3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158.04800000000003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156.61120000000003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155.17440000000002</v>
      </c>
    </row>
    <row r="20" spans="1:16" x14ac:dyDescent="0.25">
      <c r="O20" s="81">
        <v>1.07</v>
      </c>
      <c r="P20" s="81">
        <f t="shared" si="0"/>
        <v>153.73760000000001</v>
      </c>
    </row>
    <row r="21" spans="1:16" x14ac:dyDescent="0.25">
      <c r="O21" s="81">
        <v>1.06</v>
      </c>
      <c r="P21" s="81">
        <f t="shared" si="0"/>
        <v>152.30080000000001</v>
      </c>
    </row>
    <row r="22" spans="1:16" x14ac:dyDescent="0.25">
      <c r="O22" s="81">
        <v>1.05</v>
      </c>
      <c r="P22" s="81">
        <f t="shared" si="0"/>
        <v>150.864</v>
      </c>
    </row>
    <row r="23" spans="1:16" x14ac:dyDescent="0.25">
      <c r="O23" s="81">
        <v>1.04</v>
      </c>
      <c r="P23" s="81">
        <f t="shared" si="0"/>
        <v>149.4272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147.99040000000002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146.55360000000002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145.11680000000001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143.68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142.2432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140.8064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139.36959999999999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137.93280000000001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136.49600000000001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135.0592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133.62240000000003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132.18560000000002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130.74880000000002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129.31200000000001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2" priority="35">
      <formula>F47&gt;0</formula>
    </cfRule>
    <cfRule type="expression" dxfId="2301" priority="36">
      <formula>F47&lt;0</formula>
    </cfRule>
  </conditionalFormatting>
  <conditionalFormatting sqref="Q7">
    <cfRule type="expression" dxfId="2300" priority="33">
      <formula>Q7&gt;0</formula>
    </cfRule>
    <cfRule type="expression" dxfId="2299" priority="34">
      <formula>Q7&lt;0</formula>
    </cfRule>
  </conditionalFormatting>
  <conditionalFormatting sqref="Q8">
    <cfRule type="expression" dxfId="2298" priority="31">
      <formula>Q8&gt;0</formula>
    </cfRule>
    <cfRule type="expression" dxfId="2297" priority="32">
      <formula>Q8&lt;0</formula>
    </cfRule>
  </conditionalFormatting>
  <conditionalFormatting sqref="F30:F46">
    <cfRule type="expression" dxfId="2296" priority="29">
      <formula>F30&gt;0</formula>
    </cfRule>
    <cfRule type="expression" dxfId="2295" priority="30">
      <formula>F30&lt;0</formula>
    </cfRule>
  </conditionalFormatting>
  <conditionalFormatting sqref="H30:H46">
    <cfRule type="expression" dxfId="2294" priority="27">
      <formula>H30&gt;0</formula>
    </cfRule>
    <cfRule type="expression" dxfId="2293" priority="28">
      <formula>H30&lt;0</formula>
    </cfRule>
  </conditionalFormatting>
  <conditionalFormatting sqref="Q10">
    <cfRule type="expression" dxfId="2292" priority="25">
      <formula>Q10&gt;0</formula>
    </cfRule>
    <cfRule type="expression" dxfId="2291" priority="26">
      <formula>Q10&lt;0</formula>
    </cfRule>
  </conditionalFormatting>
  <conditionalFormatting sqref="J25:J38">
    <cfRule type="expression" dxfId="2290" priority="23">
      <formula>J25&gt;0</formula>
    </cfRule>
    <cfRule type="expression" dxfId="2289" priority="24">
      <formula>J25&lt;0</formula>
    </cfRule>
  </conditionalFormatting>
  <conditionalFormatting sqref="K25:K38">
    <cfRule type="expression" dxfId="2288" priority="21">
      <formula>K25&gt;0</formula>
    </cfRule>
    <cfRule type="expression" dxfId="2287" priority="22">
      <formula>K25&lt;0</formula>
    </cfRule>
  </conditionalFormatting>
  <conditionalFormatting sqref="L25 L38">
    <cfRule type="expression" dxfId="2286" priority="19">
      <formula>L25&gt;0</formula>
    </cfRule>
    <cfRule type="expression" dxfId="2285" priority="20">
      <formula>L25&lt;0</formula>
    </cfRule>
  </conditionalFormatting>
  <conditionalFormatting sqref="F89:F110">
    <cfRule type="expression" dxfId="2284" priority="17">
      <formula>F89&gt;0</formula>
    </cfRule>
    <cfRule type="expression" dxfId="2283" priority="18">
      <formula>F89&lt;0</formula>
    </cfRule>
  </conditionalFormatting>
  <conditionalFormatting sqref="H89:H110">
    <cfRule type="expression" dxfId="2282" priority="15">
      <formula>H89&gt;0</formula>
    </cfRule>
    <cfRule type="expression" dxfId="2281" priority="16">
      <formula>H89&lt;0</formula>
    </cfRule>
  </conditionalFormatting>
  <conditionalFormatting sqref="J89:J102">
    <cfRule type="expression" dxfId="2280" priority="13">
      <formula>J89&gt;0</formula>
    </cfRule>
    <cfRule type="expression" dxfId="2279" priority="14">
      <formula>J89&lt;0</formula>
    </cfRule>
  </conditionalFormatting>
  <conditionalFormatting sqref="K89:K102">
    <cfRule type="expression" dxfId="2278" priority="11">
      <formula>K89&gt;0</formula>
    </cfRule>
    <cfRule type="expression" dxfId="2277" priority="12">
      <formula>K89&lt;0</formula>
    </cfRule>
  </conditionalFormatting>
  <conditionalFormatting sqref="L89:L102">
    <cfRule type="expression" dxfId="2276" priority="9">
      <formula>L89&gt;0</formula>
    </cfRule>
    <cfRule type="expression" dxfId="2275" priority="10">
      <formula>L89&lt;0</formula>
    </cfRule>
  </conditionalFormatting>
  <conditionalFormatting sqref="F29 F25:F26">
    <cfRule type="expression" dxfId="2274" priority="7">
      <formula>F25&gt;0</formula>
    </cfRule>
    <cfRule type="expression" dxfId="2273" priority="8">
      <formula>F25&lt;0</formula>
    </cfRule>
  </conditionalFormatting>
  <conditionalFormatting sqref="H29 H25:H27">
    <cfRule type="expression" dxfId="2272" priority="5">
      <formula>H25&gt;0</formula>
    </cfRule>
    <cfRule type="expression" dxfId="2271" priority="6">
      <formula>H25&lt;0</formula>
    </cfRule>
  </conditionalFormatting>
  <conditionalFormatting sqref="F27:F28">
    <cfRule type="expression" dxfId="2270" priority="3">
      <formula>F27&gt;0</formula>
    </cfRule>
    <cfRule type="expression" dxfId="2269" priority="4">
      <formula>F27&lt;0</formula>
    </cfRule>
  </conditionalFormatting>
  <conditionalFormatting sqref="H28">
    <cfRule type="expression" dxfId="2268" priority="1">
      <formula>H28&gt;0</formula>
    </cfRule>
    <cfRule type="expression" dxfId="226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142.23990000000001</v>
      </c>
      <c r="R4" s="425">
        <v>-2.07E-2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3555.9974999999999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-110.25250000000005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-110.25250000000005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-3.0072280941016039E-2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6.1867310086691565E-3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32.327249999999999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156.46389000000002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155.04149100000001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153.61909200000002</v>
      </c>
    </row>
    <row r="20" spans="1:16" x14ac:dyDescent="0.25">
      <c r="O20" s="81">
        <v>1.07</v>
      </c>
      <c r="P20" s="81">
        <f t="shared" si="0"/>
        <v>152.19669300000001</v>
      </c>
    </row>
    <row r="21" spans="1:16" x14ac:dyDescent="0.25">
      <c r="O21" s="81">
        <v>1.06</v>
      </c>
      <c r="P21" s="81">
        <f t="shared" si="0"/>
        <v>150.77429400000003</v>
      </c>
    </row>
    <row r="22" spans="1:16" x14ac:dyDescent="0.25">
      <c r="O22" s="81">
        <v>1.05</v>
      </c>
      <c r="P22" s="81">
        <f t="shared" si="0"/>
        <v>149.35189500000001</v>
      </c>
    </row>
    <row r="23" spans="1:16" x14ac:dyDescent="0.25">
      <c r="O23" s="81">
        <v>1.04</v>
      </c>
      <c r="P23" s="81">
        <f t="shared" si="0"/>
        <v>147.929496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146.50709700000002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145.084698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143.66229900000002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142.23990000000001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140.81750099999999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139.39510200000001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137.972703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136.55030400000001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135.127905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133.70550599999999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132.283107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130.86070800000002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129.438309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128.01591000000002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66" priority="43">
      <formula>F54&gt;0</formula>
    </cfRule>
    <cfRule type="expression" dxfId="2265" priority="44">
      <formula>F54&lt;0</formula>
    </cfRule>
  </conditionalFormatting>
  <conditionalFormatting sqref="Q7">
    <cfRule type="expression" dxfId="2264" priority="41">
      <formula>Q7&gt;0</formula>
    </cfRule>
    <cfRule type="expression" dxfId="2263" priority="42">
      <formula>Q7&lt;0</formula>
    </cfRule>
  </conditionalFormatting>
  <conditionalFormatting sqref="Q8">
    <cfRule type="expression" dxfId="2262" priority="39">
      <formula>Q8&gt;0</formula>
    </cfRule>
    <cfRule type="expression" dxfId="2261" priority="40">
      <formula>Q8&lt;0</formula>
    </cfRule>
  </conditionalFormatting>
  <conditionalFormatting sqref="F33:F36 F38:F53">
    <cfRule type="expression" dxfId="2260" priority="37">
      <formula>F33&gt;0</formula>
    </cfRule>
    <cfRule type="expression" dxfId="2259" priority="38">
      <formula>F33&lt;0</formula>
    </cfRule>
  </conditionalFormatting>
  <conditionalFormatting sqref="H33:H36 H38:H53">
    <cfRule type="expression" dxfId="2258" priority="35">
      <formula>H33&gt;0</formula>
    </cfRule>
    <cfRule type="expression" dxfId="2257" priority="36">
      <formula>H33&lt;0</formula>
    </cfRule>
  </conditionalFormatting>
  <conditionalFormatting sqref="Q10">
    <cfRule type="expression" dxfId="2256" priority="33">
      <formula>Q10&gt;0</formula>
    </cfRule>
    <cfRule type="expression" dxfId="2255" priority="34">
      <formula>Q10&lt;0</formula>
    </cfRule>
  </conditionalFormatting>
  <conditionalFormatting sqref="J25:J37">
    <cfRule type="expression" dxfId="2254" priority="31">
      <formula>J25&gt;0</formula>
    </cfRule>
    <cfRule type="expression" dxfId="2253" priority="32">
      <formula>J25&lt;0</formula>
    </cfRule>
  </conditionalFormatting>
  <conditionalFormatting sqref="K25:K38">
    <cfRule type="expression" dxfId="2252" priority="29">
      <formula>K25&gt;0</formula>
    </cfRule>
    <cfRule type="expression" dxfId="2251" priority="30">
      <formula>K25&lt;0</formula>
    </cfRule>
  </conditionalFormatting>
  <conditionalFormatting sqref="L25">
    <cfRule type="expression" dxfId="2250" priority="27">
      <formula>L25&gt;0</formula>
    </cfRule>
    <cfRule type="expression" dxfId="2249" priority="28">
      <formula>L25&lt;0</formula>
    </cfRule>
  </conditionalFormatting>
  <conditionalFormatting sqref="F89:F110">
    <cfRule type="expression" dxfId="2248" priority="25">
      <formula>F89&gt;0</formula>
    </cfRule>
    <cfRule type="expression" dxfId="2247" priority="26">
      <formula>F89&lt;0</formula>
    </cfRule>
  </conditionalFormatting>
  <conditionalFormatting sqref="H89:H110">
    <cfRule type="expression" dxfId="2246" priority="23">
      <formula>H89&gt;0</formula>
    </cfRule>
    <cfRule type="expression" dxfId="2245" priority="24">
      <formula>H89&lt;0</formula>
    </cfRule>
  </conditionalFormatting>
  <conditionalFormatting sqref="J89:J102">
    <cfRule type="expression" dxfId="2244" priority="21">
      <formula>J89&gt;0</formula>
    </cfRule>
    <cfRule type="expression" dxfId="2243" priority="22">
      <formula>J89&lt;0</formula>
    </cfRule>
  </conditionalFormatting>
  <conditionalFormatting sqref="K89:K102">
    <cfRule type="expression" dxfId="2242" priority="19">
      <formula>K89&gt;0</formula>
    </cfRule>
    <cfRule type="expression" dxfId="2241" priority="20">
      <formula>K89&lt;0</formula>
    </cfRule>
  </conditionalFormatting>
  <conditionalFormatting sqref="L89:L102">
    <cfRule type="expression" dxfId="2240" priority="17">
      <formula>L89&gt;0</formula>
    </cfRule>
    <cfRule type="expression" dxfId="2239" priority="18">
      <formula>L89&lt;0</formula>
    </cfRule>
  </conditionalFormatting>
  <conditionalFormatting sqref="F29:F32">
    <cfRule type="expression" dxfId="2238" priority="15">
      <formula>F29&gt;0</formula>
    </cfRule>
    <cfRule type="expression" dxfId="2237" priority="16">
      <formula>F29&lt;0</formula>
    </cfRule>
  </conditionalFormatting>
  <conditionalFormatting sqref="H29:H32">
    <cfRule type="expression" dxfId="2236" priority="13">
      <formula>H29&gt;0</formula>
    </cfRule>
    <cfRule type="expression" dxfId="2235" priority="14">
      <formula>H29&lt;0</formula>
    </cfRule>
  </conditionalFormatting>
  <conditionalFormatting sqref="F25:F28">
    <cfRule type="expression" dxfId="2234" priority="11">
      <formula>F25&gt;0</formula>
    </cfRule>
    <cfRule type="expression" dxfId="2233" priority="12">
      <formula>F25&lt;0</formula>
    </cfRule>
  </conditionalFormatting>
  <conditionalFormatting sqref="H25:H28">
    <cfRule type="expression" dxfId="2232" priority="9">
      <formula>H25&gt;0</formula>
    </cfRule>
    <cfRule type="expression" dxfId="2231" priority="10">
      <formula>H25&lt;0</formula>
    </cfRule>
  </conditionalFormatting>
  <conditionalFormatting sqref="F37">
    <cfRule type="expression" dxfId="2230" priority="7">
      <formula>F37&gt;0</formula>
    </cfRule>
    <cfRule type="expression" dxfId="2229" priority="8">
      <formula>F37&lt;0</formula>
    </cfRule>
  </conditionalFormatting>
  <conditionalFormatting sqref="H37">
    <cfRule type="expression" dxfId="2228" priority="5">
      <formula>H37&gt;0</formula>
    </cfRule>
    <cfRule type="expression" dxfId="2227" priority="6">
      <formula>H37&lt;0</formula>
    </cfRule>
  </conditionalFormatting>
  <conditionalFormatting sqref="J49">
    <cfRule type="expression" dxfId="2226" priority="3">
      <formula>J49&gt;0</formula>
    </cfRule>
    <cfRule type="expression" dxfId="2225" priority="4">
      <formula>J49&lt;0</formula>
    </cfRule>
  </conditionalFormatting>
  <conditionalFormatting sqref="J38:J48">
    <cfRule type="expression" dxfId="2224" priority="1">
      <formula>J38&gt;0</formula>
    </cfRule>
    <cfRule type="expression" dxfId="222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127.88</v>
      </c>
      <c r="R4" s="425">
        <v>-5.0000000000000001E-3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6394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97.930000000000291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97.930000000000291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1.5554147269646032E-2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9.0334688770722562E-3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140.66800000000001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139.38920000000002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138.1104</v>
      </c>
    </row>
    <row r="20" spans="1:16" x14ac:dyDescent="0.25">
      <c r="O20" s="81">
        <v>1.07</v>
      </c>
      <c r="P20" s="81">
        <f t="shared" si="0"/>
        <v>136.83160000000001</v>
      </c>
    </row>
    <row r="21" spans="1:16" x14ac:dyDescent="0.25">
      <c r="O21" s="81">
        <v>1.06</v>
      </c>
      <c r="P21" s="81">
        <f t="shared" si="0"/>
        <v>135.55279999999999</v>
      </c>
    </row>
    <row r="22" spans="1:16" x14ac:dyDescent="0.25">
      <c r="O22" s="81">
        <v>1.05</v>
      </c>
      <c r="P22" s="81">
        <f t="shared" si="0"/>
        <v>134.274</v>
      </c>
    </row>
    <row r="23" spans="1:16" x14ac:dyDescent="0.25">
      <c r="O23" s="81">
        <v>1.04</v>
      </c>
      <c r="P23" s="81">
        <f t="shared" si="0"/>
        <v>132.99520000000001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131.71639999999999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130.4376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129.15879999999999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127.88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126.60119999999999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125.32239999999999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124.0436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122.76479999999999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121.48599999999999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120.20719999999999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118.9284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117.64960000000001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116.3708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115.092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2" priority="35">
      <formula>F47&gt;0</formula>
    </cfRule>
    <cfRule type="expression" dxfId="2221" priority="36">
      <formula>F47&lt;0</formula>
    </cfRule>
  </conditionalFormatting>
  <conditionalFormatting sqref="Q7">
    <cfRule type="expression" dxfId="2220" priority="33">
      <formula>Q7&gt;0</formula>
    </cfRule>
    <cfRule type="expression" dxfId="2219" priority="34">
      <formula>Q7&lt;0</formula>
    </cfRule>
  </conditionalFormatting>
  <conditionalFormatting sqref="Q8">
    <cfRule type="expression" dxfId="2218" priority="31">
      <formula>Q8&gt;0</formula>
    </cfRule>
    <cfRule type="expression" dxfId="2217" priority="32">
      <formula>Q8&lt;0</formula>
    </cfRule>
  </conditionalFormatting>
  <conditionalFormatting sqref="F30:F46">
    <cfRule type="expression" dxfId="2216" priority="29">
      <formula>F30&gt;0</formula>
    </cfRule>
    <cfRule type="expression" dxfId="2215" priority="30">
      <formula>F30&lt;0</formula>
    </cfRule>
  </conditionalFormatting>
  <conditionalFormatting sqref="H30:H46">
    <cfRule type="expression" dxfId="2214" priority="27">
      <formula>H30&gt;0</formula>
    </cfRule>
    <cfRule type="expression" dxfId="2213" priority="28">
      <formula>H30&lt;0</formula>
    </cfRule>
  </conditionalFormatting>
  <conditionalFormatting sqref="Q10">
    <cfRule type="expression" dxfId="2212" priority="25">
      <formula>Q10&gt;0</formula>
    </cfRule>
    <cfRule type="expression" dxfId="2211" priority="26">
      <formula>Q10&lt;0</formula>
    </cfRule>
  </conditionalFormatting>
  <conditionalFormatting sqref="J25:J38">
    <cfRule type="expression" dxfId="2210" priority="23">
      <formula>J25&gt;0</formula>
    </cfRule>
    <cfRule type="expression" dxfId="2209" priority="24">
      <formula>J25&lt;0</formula>
    </cfRule>
  </conditionalFormatting>
  <conditionalFormatting sqref="K25:K38">
    <cfRule type="expression" dxfId="2208" priority="21">
      <formula>K25&gt;0</formula>
    </cfRule>
    <cfRule type="expression" dxfId="2207" priority="22">
      <formula>K25&lt;0</formula>
    </cfRule>
  </conditionalFormatting>
  <conditionalFormatting sqref="L25 L38">
    <cfRule type="expression" dxfId="2206" priority="19">
      <formula>L25&gt;0</formula>
    </cfRule>
    <cfRule type="expression" dxfId="2205" priority="20">
      <formula>L25&lt;0</formula>
    </cfRule>
  </conditionalFormatting>
  <conditionalFormatting sqref="F89:F110">
    <cfRule type="expression" dxfId="2204" priority="17">
      <formula>F89&gt;0</formula>
    </cfRule>
    <cfRule type="expression" dxfId="2203" priority="18">
      <formula>F89&lt;0</formula>
    </cfRule>
  </conditionalFormatting>
  <conditionalFormatting sqref="H89:H110">
    <cfRule type="expression" dxfId="2202" priority="15">
      <formula>H89&gt;0</formula>
    </cfRule>
    <cfRule type="expression" dxfId="2201" priority="16">
      <formula>H89&lt;0</formula>
    </cfRule>
  </conditionalFormatting>
  <conditionalFormatting sqref="J89:J102">
    <cfRule type="expression" dxfId="2200" priority="13">
      <formula>J89&gt;0</formula>
    </cfRule>
    <cfRule type="expression" dxfId="2199" priority="14">
      <formula>J89&lt;0</formula>
    </cfRule>
  </conditionalFormatting>
  <conditionalFormatting sqref="K89:K102">
    <cfRule type="expression" dxfId="2198" priority="11">
      <formula>K89&gt;0</formula>
    </cfRule>
    <cfRule type="expression" dxfId="2197" priority="12">
      <formula>K89&lt;0</formula>
    </cfRule>
  </conditionalFormatting>
  <conditionalFormatting sqref="L89:L102">
    <cfRule type="expression" dxfId="2196" priority="9">
      <formula>L89&gt;0</formula>
    </cfRule>
    <cfRule type="expression" dxfId="2195" priority="10">
      <formula>L89&lt;0</formula>
    </cfRule>
  </conditionalFormatting>
  <conditionalFormatting sqref="F29 F25:F27">
    <cfRule type="expression" dxfId="2194" priority="7">
      <formula>F25&gt;0</formula>
    </cfRule>
    <cfRule type="expression" dxfId="2193" priority="8">
      <formula>F25&lt;0</formula>
    </cfRule>
  </conditionalFormatting>
  <conditionalFormatting sqref="H29 H25:H27">
    <cfRule type="expression" dxfId="2192" priority="5">
      <formula>H25&gt;0</formula>
    </cfRule>
    <cfRule type="expression" dxfId="2191" priority="6">
      <formula>H25&lt;0</formula>
    </cfRule>
  </conditionalFormatting>
  <conditionalFormatting sqref="F28">
    <cfRule type="expression" dxfId="2190" priority="3">
      <formula>F28&gt;0</formula>
    </cfRule>
    <cfRule type="expression" dxfId="2189" priority="4">
      <formula>F28&lt;0</formula>
    </cfRule>
  </conditionalFormatting>
  <conditionalFormatting sqref="H28">
    <cfRule type="expression" dxfId="2188" priority="1">
      <formula>H28&gt;0</formula>
    </cfRule>
    <cfRule type="expression" dxfId="218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12.459899999999999</v>
      </c>
      <c r="R4" s="425">
        <v>1.38E-2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2491.98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106.41999999999962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106.41999999999962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4.4610070591391368E-2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2.0064366487692518E-2</v>
      </c>
      <c r="R11">
        <f>0.25/4</f>
        <v>6.25E-2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Q4/R13</f>
        <v>9.2295555555555548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13.70589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13.581291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13.456692</v>
      </c>
    </row>
    <row r="20" spans="1:16" x14ac:dyDescent="0.25">
      <c r="O20" s="81">
        <v>1.07</v>
      </c>
      <c r="P20" s="81">
        <f t="shared" si="0"/>
        <v>13.332093</v>
      </c>
    </row>
    <row r="21" spans="1:16" x14ac:dyDescent="0.25">
      <c r="O21" s="81">
        <v>1.06</v>
      </c>
      <c r="P21" s="81">
        <f t="shared" si="0"/>
        <v>13.207494000000001</v>
      </c>
    </row>
    <row r="22" spans="1:16" x14ac:dyDescent="0.25">
      <c r="O22" s="81">
        <v>1.05</v>
      </c>
      <c r="P22" s="81">
        <f t="shared" si="0"/>
        <v>13.082895000000001</v>
      </c>
    </row>
    <row r="23" spans="1:16" x14ac:dyDescent="0.25">
      <c r="O23" s="81">
        <v>1.04</v>
      </c>
      <c r="P23" s="81">
        <f t="shared" si="0"/>
        <v>12.958295999999999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12.833696999999999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12.709097999999999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12.584498999999999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12.459899999999999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12.335300999999999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12.210702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12.086103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11.961504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11.836904999999998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11.712305999999998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11.587707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11.463108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11.338509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11.21391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86" priority="47">
      <formula>F54&gt;0</formula>
    </cfRule>
    <cfRule type="expression" dxfId="2185" priority="48">
      <formula>F54&lt;0</formula>
    </cfRule>
  </conditionalFormatting>
  <conditionalFormatting sqref="Q7">
    <cfRule type="expression" dxfId="2184" priority="45">
      <formula>Q7&gt;0</formula>
    </cfRule>
    <cfRule type="expression" dxfId="2183" priority="46">
      <formula>Q7&lt;0</formula>
    </cfRule>
  </conditionalFormatting>
  <conditionalFormatting sqref="Q8">
    <cfRule type="expression" dxfId="2182" priority="43">
      <formula>Q8&gt;0</formula>
    </cfRule>
    <cfRule type="expression" dxfId="2181" priority="44">
      <formula>Q8&lt;0</formula>
    </cfRule>
  </conditionalFormatting>
  <conditionalFormatting sqref="F33:F36 F38:F53">
    <cfRule type="expression" dxfId="2180" priority="41">
      <formula>F33&gt;0</formula>
    </cfRule>
    <cfRule type="expression" dxfId="2179" priority="42">
      <formula>F33&lt;0</formula>
    </cfRule>
  </conditionalFormatting>
  <conditionalFormatting sqref="H33:H36 H38:H53">
    <cfRule type="expression" dxfId="2178" priority="39">
      <formula>H33&gt;0</formula>
    </cfRule>
    <cfRule type="expression" dxfId="2177" priority="40">
      <formula>H33&lt;0</formula>
    </cfRule>
  </conditionalFormatting>
  <conditionalFormatting sqref="Q10">
    <cfRule type="expression" dxfId="2176" priority="37">
      <formula>Q10&gt;0</formula>
    </cfRule>
    <cfRule type="expression" dxfId="2175" priority="38">
      <formula>Q10&lt;0</formula>
    </cfRule>
  </conditionalFormatting>
  <conditionalFormatting sqref="J25:J37">
    <cfRule type="expression" dxfId="2174" priority="35">
      <formula>J25&gt;0</formula>
    </cfRule>
    <cfRule type="expression" dxfId="2173" priority="36">
      <formula>J25&lt;0</formula>
    </cfRule>
  </conditionalFormatting>
  <conditionalFormatting sqref="K25:K38">
    <cfRule type="expression" dxfId="2172" priority="33">
      <formula>K25&gt;0</formula>
    </cfRule>
    <cfRule type="expression" dxfId="2171" priority="34">
      <formula>K25&lt;0</formula>
    </cfRule>
  </conditionalFormatting>
  <conditionalFormatting sqref="L25">
    <cfRule type="expression" dxfId="2170" priority="31">
      <formula>L25&gt;0</formula>
    </cfRule>
    <cfRule type="expression" dxfId="2169" priority="32">
      <formula>L25&lt;0</formula>
    </cfRule>
  </conditionalFormatting>
  <conditionalFormatting sqref="F89:F110">
    <cfRule type="expression" dxfId="2168" priority="29">
      <formula>F89&gt;0</formula>
    </cfRule>
    <cfRule type="expression" dxfId="2167" priority="30">
      <formula>F89&lt;0</formula>
    </cfRule>
  </conditionalFormatting>
  <conditionalFormatting sqref="H89:H110">
    <cfRule type="expression" dxfId="2166" priority="27">
      <formula>H89&gt;0</formula>
    </cfRule>
    <cfRule type="expression" dxfId="2165" priority="28">
      <formula>H89&lt;0</formula>
    </cfRule>
  </conditionalFormatting>
  <conditionalFormatting sqref="J89:J102">
    <cfRule type="expression" dxfId="2164" priority="25">
      <formula>J89&gt;0</formula>
    </cfRule>
    <cfRule type="expression" dxfId="2163" priority="26">
      <formula>J89&lt;0</formula>
    </cfRule>
  </conditionalFormatting>
  <conditionalFormatting sqref="K89:K102">
    <cfRule type="expression" dxfId="2162" priority="23">
      <formula>K89&gt;0</formula>
    </cfRule>
    <cfRule type="expression" dxfId="2161" priority="24">
      <formula>K89&lt;0</formula>
    </cfRule>
  </conditionalFormatting>
  <conditionalFormatting sqref="L89:L102">
    <cfRule type="expression" dxfId="2160" priority="21">
      <formula>L89&gt;0</formula>
    </cfRule>
    <cfRule type="expression" dxfId="2159" priority="22">
      <formula>L89&lt;0</formula>
    </cfRule>
  </conditionalFormatting>
  <conditionalFormatting sqref="F30:F32">
    <cfRule type="expression" dxfId="2158" priority="19">
      <formula>F30&gt;0</formula>
    </cfRule>
    <cfRule type="expression" dxfId="2157" priority="20">
      <formula>F30&lt;0</formula>
    </cfRule>
  </conditionalFormatting>
  <conditionalFormatting sqref="H30:H32">
    <cfRule type="expression" dxfId="2156" priority="17">
      <formula>H30&gt;0</formula>
    </cfRule>
    <cfRule type="expression" dxfId="2155" priority="18">
      <formula>H30&lt;0</formula>
    </cfRule>
  </conditionalFormatting>
  <conditionalFormatting sqref="F25:F27">
    <cfRule type="expression" dxfId="2154" priority="15">
      <formula>F25&gt;0</formula>
    </cfRule>
    <cfRule type="expression" dxfId="2153" priority="16">
      <formula>F25&lt;0</formula>
    </cfRule>
  </conditionalFormatting>
  <conditionalFormatting sqref="H25:H27">
    <cfRule type="expression" dxfId="2152" priority="13">
      <formula>H25&gt;0</formula>
    </cfRule>
    <cfRule type="expression" dxfId="2151" priority="14">
      <formula>H25&lt;0</formula>
    </cfRule>
  </conditionalFormatting>
  <conditionalFormatting sqref="F37">
    <cfRule type="expression" dxfId="2150" priority="11">
      <formula>F37&gt;0</formula>
    </cfRule>
    <cfRule type="expression" dxfId="2149" priority="12">
      <formula>F37&lt;0</formula>
    </cfRule>
  </conditionalFormatting>
  <conditionalFormatting sqref="H37">
    <cfRule type="expression" dxfId="2148" priority="9">
      <formula>H37&gt;0</formula>
    </cfRule>
    <cfRule type="expression" dxfId="2147" priority="10">
      <formula>H37&lt;0</formula>
    </cfRule>
  </conditionalFormatting>
  <conditionalFormatting sqref="J49">
    <cfRule type="expression" dxfId="2146" priority="7">
      <formula>J49&gt;0</formula>
    </cfRule>
    <cfRule type="expression" dxfId="2145" priority="8">
      <formula>J49&lt;0</formula>
    </cfRule>
  </conditionalFormatting>
  <conditionalFormatting sqref="J38:J48">
    <cfRule type="expression" dxfId="2144" priority="5">
      <formula>J38&gt;0</formula>
    </cfRule>
    <cfRule type="expression" dxfId="2143" priority="6">
      <formula>J38&lt;0</formula>
    </cfRule>
  </conditionalFormatting>
  <conditionalFormatting sqref="F28:F29">
    <cfRule type="expression" dxfId="2142" priority="3">
      <formula>F28&gt;0</formula>
    </cfRule>
    <cfRule type="expression" dxfId="2141" priority="4">
      <formula>F28&lt;0</formula>
    </cfRule>
  </conditionalFormatting>
  <conditionalFormatting sqref="H28:H29">
    <cfRule type="expression" dxfId="2140" priority="1">
      <formula>H28&gt;0</formula>
    </cfRule>
    <cfRule type="expression" dxfId="21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51.26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51.26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2.9262582910651581E-2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56.386000000000003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55.873400000000004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55.360800000000005</v>
      </c>
    </row>
    <row r="20" spans="1:21" x14ac:dyDescent="0.25">
      <c r="O20" s="81">
        <v>1.07</v>
      </c>
      <c r="P20" s="81">
        <f t="shared" si="0"/>
        <v>54.848199999999999</v>
      </c>
    </row>
    <row r="21" spans="1:21" x14ac:dyDescent="0.25">
      <c r="O21" s="81">
        <v>1.06</v>
      </c>
      <c r="P21" s="81">
        <f t="shared" si="0"/>
        <v>54.335599999999999</v>
      </c>
    </row>
    <row r="22" spans="1:21" x14ac:dyDescent="0.25">
      <c r="O22" s="81">
        <v>1.05</v>
      </c>
      <c r="P22" s="81">
        <f t="shared" si="0"/>
        <v>53.823</v>
      </c>
    </row>
    <row r="23" spans="1:21" x14ac:dyDescent="0.25">
      <c r="O23" s="81">
        <v>1.04</v>
      </c>
      <c r="P23" s="81">
        <f t="shared" si="0"/>
        <v>53.310400000000001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52.797800000000002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52.285199999999996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51.772599999999997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51.26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50.747399999999999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50.2348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49.722199999999994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49.209599999999995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48.696999999999996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48.184399999999997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47.671799999999998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47.159199999999998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46.646599999999999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46.134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8" priority="35">
      <formula>F47&gt;0</formula>
    </cfRule>
    <cfRule type="expression" dxfId="2137" priority="36">
      <formula>F47&lt;0</formula>
    </cfRule>
  </conditionalFormatting>
  <conditionalFormatting sqref="Q7">
    <cfRule type="expression" dxfId="2136" priority="33">
      <formula>Q7&gt;0</formula>
    </cfRule>
    <cfRule type="expression" dxfId="2135" priority="34">
      <formula>Q7&lt;0</formula>
    </cfRule>
  </conditionalFormatting>
  <conditionalFormatting sqref="Q8">
    <cfRule type="expression" dxfId="2134" priority="31">
      <formula>Q8&gt;0</formula>
    </cfRule>
    <cfRule type="expression" dxfId="2133" priority="32">
      <formula>Q8&lt;0</formula>
    </cfRule>
  </conditionalFormatting>
  <conditionalFormatting sqref="F30:F46">
    <cfRule type="expression" dxfId="2132" priority="29">
      <formula>F30&gt;0</formula>
    </cfRule>
    <cfRule type="expression" dxfId="2131" priority="30">
      <formula>F30&lt;0</formula>
    </cfRule>
  </conditionalFormatting>
  <conditionalFormatting sqref="H30:H46">
    <cfRule type="expression" dxfId="2130" priority="27">
      <formula>H30&gt;0</formula>
    </cfRule>
    <cfRule type="expression" dxfId="2129" priority="28">
      <formula>H30&lt;0</formula>
    </cfRule>
  </conditionalFormatting>
  <conditionalFormatting sqref="Q10">
    <cfRule type="expression" dxfId="2128" priority="25">
      <formula>Q10&gt;0</formula>
    </cfRule>
    <cfRule type="expression" dxfId="2127" priority="26">
      <formula>Q10&lt;0</formula>
    </cfRule>
  </conditionalFormatting>
  <conditionalFormatting sqref="J25:J38">
    <cfRule type="expression" dxfId="2126" priority="23">
      <formula>J25&gt;0</formula>
    </cfRule>
    <cfRule type="expression" dxfId="2125" priority="24">
      <formula>J25&lt;0</formula>
    </cfRule>
  </conditionalFormatting>
  <conditionalFormatting sqref="K25:K38">
    <cfRule type="expression" dxfId="2124" priority="21">
      <formula>K25&gt;0</formula>
    </cfRule>
    <cfRule type="expression" dxfId="2123" priority="22">
      <formula>K25&lt;0</formula>
    </cfRule>
  </conditionalFormatting>
  <conditionalFormatting sqref="L25 L38">
    <cfRule type="expression" dxfId="2122" priority="19">
      <formula>L25&gt;0</formula>
    </cfRule>
    <cfRule type="expression" dxfId="2121" priority="20">
      <formula>L25&lt;0</formula>
    </cfRule>
  </conditionalFormatting>
  <conditionalFormatting sqref="F89:F110">
    <cfRule type="expression" dxfId="2120" priority="17">
      <formula>F89&gt;0</formula>
    </cfRule>
    <cfRule type="expression" dxfId="2119" priority="18">
      <formula>F89&lt;0</formula>
    </cfRule>
  </conditionalFormatting>
  <conditionalFormatting sqref="H89:H110">
    <cfRule type="expression" dxfId="2118" priority="15">
      <formula>H89&gt;0</formula>
    </cfRule>
    <cfRule type="expression" dxfId="2117" priority="16">
      <formula>H89&lt;0</formula>
    </cfRule>
  </conditionalFormatting>
  <conditionalFormatting sqref="J89:J102">
    <cfRule type="expression" dxfId="2116" priority="13">
      <formula>J89&gt;0</formula>
    </cfRule>
    <cfRule type="expression" dxfId="2115" priority="14">
      <formula>J89&lt;0</formula>
    </cfRule>
  </conditionalFormatting>
  <conditionalFormatting sqref="K89:K102">
    <cfRule type="expression" dxfId="2114" priority="11">
      <formula>K89&gt;0</formula>
    </cfRule>
    <cfRule type="expression" dxfId="2113" priority="12">
      <formula>K89&lt;0</formula>
    </cfRule>
  </conditionalFormatting>
  <conditionalFormatting sqref="L89:L102">
    <cfRule type="expression" dxfId="2112" priority="9">
      <formula>L89&gt;0</formula>
    </cfRule>
    <cfRule type="expression" dxfId="2111" priority="10">
      <formula>L89&lt;0</formula>
    </cfRule>
  </conditionalFormatting>
  <conditionalFormatting sqref="F25 F29">
    <cfRule type="expression" dxfId="2110" priority="7">
      <formula>F25&gt;0</formula>
    </cfRule>
    <cfRule type="expression" dxfId="2109" priority="8">
      <formula>F25&lt;0</formula>
    </cfRule>
  </conditionalFormatting>
  <conditionalFormatting sqref="H29 H25:H27">
    <cfRule type="expression" dxfId="2108" priority="5">
      <formula>H25&gt;0</formula>
    </cfRule>
    <cfRule type="expression" dxfId="2107" priority="6">
      <formula>H25&lt;0</formula>
    </cfRule>
  </conditionalFormatting>
  <conditionalFormatting sqref="F26:F28">
    <cfRule type="expression" dxfId="2106" priority="3">
      <formula>F26&gt;0</formula>
    </cfRule>
    <cfRule type="expression" dxfId="2105" priority="4">
      <formula>F26&lt;0</formula>
    </cfRule>
  </conditionalFormatting>
  <conditionalFormatting sqref="H28">
    <cfRule type="expression" dxfId="2104" priority="1">
      <formula>H28&gt;0</formula>
    </cfRule>
    <cfRule type="expression" dxfId="210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27.66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27.66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2.0245842371655824E-2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13.330120481927709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30.426000000000002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30.149400000000004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29.872800000000002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29.596200000000003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29.319600000000001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29.043000000000003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28.766400000000001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28.489800000000002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28.213200000000001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27.936600000000002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27.66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27.383399999999998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27.1068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26.830199999999998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26.553599999999999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26.276999999999997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26.000399999999999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25.723800000000001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25.447200000000002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25.1706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24.894000000000002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6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02" priority="127">
      <formula>F141&gt;0</formula>
    </cfRule>
    <cfRule type="expression" dxfId="2101" priority="128">
      <formula>F141&lt;0</formula>
    </cfRule>
  </conditionalFormatting>
  <conditionalFormatting sqref="F198:F211 F214:F258 F261:F262">
    <cfRule type="expression" dxfId="2100" priority="123">
      <formula>F198&gt;0</formula>
    </cfRule>
    <cfRule type="expression" dxfId="2099" priority="124">
      <formula>F198&lt;0</formula>
    </cfRule>
  </conditionalFormatting>
  <conditionalFormatting sqref="F198:F211 F214:F258 F261:F262">
    <cfRule type="expression" dxfId="2098" priority="125">
      <formula>F198&gt;0</formula>
    </cfRule>
    <cfRule type="expression" dxfId="2097" priority="126">
      <formula>F198&lt;0</formula>
    </cfRule>
  </conditionalFormatting>
  <conditionalFormatting sqref="H193:H211 H214:H258 H261:H262">
    <cfRule type="expression" dxfId="2096" priority="121">
      <formula>H193&gt;0</formula>
    </cfRule>
    <cfRule type="expression" dxfId="2095" priority="122">
      <formula>H193&lt;0</formula>
    </cfRule>
  </conditionalFormatting>
  <conditionalFormatting sqref="F189:F192">
    <cfRule type="expression" dxfId="2094" priority="115">
      <formula>F189&gt;0</formula>
    </cfRule>
    <cfRule type="expression" dxfId="2093" priority="116">
      <formula>F189&lt;0</formula>
    </cfRule>
  </conditionalFormatting>
  <conditionalFormatting sqref="H189:H192">
    <cfRule type="expression" dxfId="2092" priority="113">
      <formula>H189&gt;0</formula>
    </cfRule>
    <cfRule type="expression" dxfId="2091" priority="114">
      <formula>H189&lt;0</formula>
    </cfRule>
  </conditionalFormatting>
  <conditionalFormatting sqref="Q8">
    <cfRule type="expression" dxfId="2090" priority="109">
      <formula>Q8&gt;0</formula>
    </cfRule>
    <cfRule type="expression" dxfId="2089" priority="110">
      <formula>Q8&lt;0</formula>
    </cfRule>
  </conditionalFormatting>
  <conditionalFormatting sqref="Q7">
    <cfRule type="expression" dxfId="2088" priority="111">
      <formula>Q7&gt;0</formula>
    </cfRule>
    <cfRule type="expression" dxfId="2087" priority="112">
      <formula>Q7&lt;0</formula>
    </cfRule>
  </conditionalFormatting>
  <conditionalFormatting sqref="F212">
    <cfRule type="expression" dxfId="2086" priority="105">
      <formula>F212&gt;0</formula>
    </cfRule>
    <cfRule type="expression" dxfId="2085" priority="106">
      <formula>F212&lt;0</formula>
    </cfRule>
  </conditionalFormatting>
  <conditionalFormatting sqref="F212">
    <cfRule type="expression" dxfId="2084" priority="107">
      <formula>F212&gt;0</formula>
    </cfRule>
    <cfRule type="expression" dxfId="2083" priority="108">
      <formula>F212&lt;0</formula>
    </cfRule>
  </conditionalFormatting>
  <conditionalFormatting sqref="H212">
    <cfRule type="expression" dxfId="2082" priority="103">
      <formula>H212&gt;0</formula>
    </cfRule>
    <cfRule type="expression" dxfId="2081" priority="104">
      <formula>H212&lt;0</formula>
    </cfRule>
  </conditionalFormatting>
  <conditionalFormatting sqref="F213">
    <cfRule type="expression" dxfId="2080" priority="99">
      <formula>F213&gt;0</formula>
    </cfRule>
    <cfRule type="expression" dxfId="2079" priority="100">
      <formula>F213&lt;0</formula>
    </cfRule>
  </conditionalFormatting>
  <conditionalFormatting sqref="F213">
    <cfRule type="expression" dxfId="2078" priority="101">
      <formula>F213&gt;0</formula>
    </cfRule>
    <cfRule type="expression" dxfId="2077" priority="102">
      <formula>F213&lt;0</formula>
    </cfRule>
  </conditionalFormatting>
  <conditionalFormatting sqref="H213">
    <cfRule type="expression" dxfId="2076" priority="97">
      <formula>H213&gt;0</formula>
    </cfRule>
    <cfRule type="expression" dxfId="2075" priority="98">
      <formula>H213&lt;0</formula>
    </cfRule>
  </conditionalFormatting>
  <conditionalFormatting sqref="F259:F260">
    <cfRule type="expression" dxfId="2074" priority="93">
      <formula>F259&gt;0</formula>
    </cfRule>
    <cfRule type="expression" dxfId="2073" priority="94">
      <formula>F259&lt;0</formula>
    </cfRule>
  </conditionalFormatting>
  <conditionalFormatting sqref="F259:F260">
    <cfRule type="expression" dxfId="2072" priority="95">
      <formula>F259&gt;0</formula>
    </cfRule>
    <cfRule type="expression" dxfId="2071" priority="96">
      <formula>F259&lt;0</formula>
    </cfRule>
  </conditionalFormatting>
  <conditionalFormatting sqref="H259:H260">
    <cfRule type="expression" dxfId="2070" priority="91">
      <formula>H259&gt;0</formula>
    </cfRule>
    <cfRule type="expression" dxfId="2069" priority="92">
      <formula>H259&lt;0</formula>
    </cfRule>
  </conditionalFormatting>
  <conditionalFormatting sqref="F66:F81">
    <cfRule type="expression" dxfId="2068" priority="89">
      <formula>F66&gt;0</formula>
    </cfRule>
    <cfRule type="expression" dxfId="2067" priority="90">
      <formula>F66&lt;0</formula>
    </cfRule>
  </conditionalFormatting>
  <conditionalFormatting sqref="H66:H81">
    <cfRule type="expression" dxfId="2066" priority="87">
      <formula>H66&gt;0</formula>
    </cfRule>
    <cfRule type="expression" dxfId="2065" priority="88">
      <formula>H66&lt;0</formula>
    </cfRule>
  </conditionalFormatting>
  <conditionalFormatting sqref="Q10">
    <cfRule type="expression" dxfId="2064" priority="85">
      <formula>Q10&gt;0</formula>
    </cfRule>
    <cfRule type="expression" dxfId="2063" priority="86">
      <formula>Q10&lt;0</formula>
    </cfRule>
  </conditionalFormatting>
  <conditionalFormatting sqref="J76">
    <cfRule type="expression" dxfId="2062" priority="83">
      <formula>J76&gt;0</formula>
    </cfRule>
    <cfRule type="expression" dxfId="2061" priority="84">
      <formula>J76&lt;0</formula>
    </cfRule>
  </conditionalFormatting>
  <conditionalFormatting sqref="F83:F91">
    <cfRule type="expression" dxfId="2060" priority="77">
      <formula>F83&gt;0</formula>
    </cfRule>
    <cfRule type="expression" dxfId="2059" priority="78">
      <formula>F83&lt;0</formula>
    </cfRule>
  </conditionalFormatting>
  <conditionalFormatting sqref="H83:H91">
    <cfRule type="expression" dxfId="2058" priority="75">
      <formula>H83&gt;0</formula>
    </cfRule>
    <cfRule type="expression" dxfId="2057" priority="76">
      <formula>H83&lt;0</formula>
    </cfRule>
  </conditionalFormatting>
  <conditionalFormatting sqref="R4">
    <cfRule type="expression" dxfId="2056" priority="73">
      <formula>R4&gt;0</formula>
    </cfRule>
    <cfRule type="expression" dxfId="2055" priority="74">
      <formula>R4&lt;0</formula>
    </cfRule>
  </conditionalFormatting>
  <conditionalFormatting sqref="Q9">
    <cfRule type="expression" dxfId="2054" priority="71">
      <formula>Q9&gt;0</formula>
    </cfRule>
    <cfRule type="expression" dxfId="2053" priority="72">
      <formula>Q9&lt;0</formula>
    </cfRule>
  </conditionalFormatting>
  <conditionalFormatting sqref="F92:F115">
    <cfRule type="expression" dxfId="2052" priority="67">
      <formula>F92&gt;0</formula>
    </cfRule>
    <cfRule type="expression" dxfId="2051" priority="68">
      <formula>F92&lt;0</formula>
    </cfRule>
  </conditionalFormatting>
  <conditionalFormatting sqref="H92:H115">
    <cfRule type="expression" dxfId="2050" priority="65">
      <formula>H92&gt;0</formula>
    </cfRule>
    <cfRule type="expression" dxfId="2049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8" priority="61">
      <formula>F116&gt;0</formula>
    </cfRule>
    <cfRule type="expression" dxfId="2047" priority="62">
      <formula>F116&lt;0</formula>
    </cfRule>
  </conditionalFormatting>
  <conditionalFormatting sqref="H116:H140">
    <cfRule type="expression" dxfId="2046" priority="59">
      <formula>H116&gt;0</formula>
    </cfRule>
    <cfRule type="expression" dxfId="2045" priority="60">
      <formula>H116&lt;0</formula>
    </cfRule>
  </conditionalFormatting>
  <conditionalFormatting sqref="H150:H151 F150:F151">
    <cfRule type="expression" dxfId="2044" priority="41">
      <formula>F150&gt;0</formula>
    </cfRule>
    <cfRule type="expression" dxfId="2043" priority="42">
      <formula>F150&lt;0</formula>
    </cfRule>
  </conditionalFormatting>
  <conditionalFormatting sqref="H145:H149 F145:F149">
    <cfRule type="expression" dxfId="2042" priority="39">
      <formula>F145&gt;0</formula>
    </cfRule>
    <cfRule type="expression" dxfId="2041" priority="40">
      <formula>F145&lt;0</formula>
    </cfRule>
  </conditionalFormatting>
  <conditionalFormatting sqref="F82">
    <cfRule type="expression" dxfId="2040" priority="37">
      <formula>F82&gt;0</formula>
    </cfRule>
    <cfRule type="expression" dxfId="2039" priority="38">
      <formula>F82&lt;0</formula>
    </cfRule>
  </conditionalFormatting>
  <conditionalFormatting sqref="H82">
    <cfRule type="expression" dxfId="2038" priority="35">
      <formula>H82&gt;0</formula>
    </cfRule>
    <cfRule type="expression" dxfId="2037" priority="36">
      <formula>H82&lt;0</formula>
    </cfRule>
  </conditionalFormatting>
  <conditionalFormatting sqref="F173:F175 H173:H175">
    <cfRule type="expression" dxfId="2036" priority="33">
      <formula>F173&gt;0</formula>
    </cfRule>
    <cfRule type="expression" dxfId="2035" priority="34">
      <formula>F173&lt;0</formula>
    </cfRule>
  </conditionalFormatting>
  <conditionalFormatting sqref="F162:F166 H162:H166">
    <cfRule type="expression" dxfId="2034" priority="29">
      <formula>F162&gt;0</formula>
    </cfRule>
    <cfRule type="expression" dxfId="2033" priority="30">
      <formula>F162&lt;0</formula>
    </cfRule>
  </conditionalFormatting>
  <conditionalFormatting sqref="F159:F161 H159:H161">
    <cfRule type="expression" dxfId="2032" priority="25">
      <formula>F159&gt;0</formula>
    </cfRule>
    <cfRule type="expression" dxfId="2031" priority="26">
      <formula>F159&lt;0</formula>
    </cfRule>
  </conditionalFormatting>
  <conditionalFormatting sqref="F156:F158 H156:H158">
    <cfRule type="expression" dxfId="2030" priority="23">
      <formula>F156&gt;0</formula>
    </cfRule>
    <cfRule type="expression" dxfId="2029" priority="24">
      <formula>F156&lt;0</formula>
    </cfRule>
  </conditionalFormatting>
  <conditionalFormatting sqref="F155 H155">
    <cfRule type="expression" dxfId="2028" priority="21">
      <formula>F155&gt;0</formula>
    </cfRule>
    <cfRule type="expression" dxfId="2027" priority="22">
      <formula>F155&lt;0</formula>
    </cfRule>
  </conditionalFormatting>
  <conditionalFormatting sqref="F168:F170 H168:H170 K66:K170">
    <cfRule type="expression" dxfId="2026" priority="19">
      <formula>F66&gt;0</formula>
    </cfRule>
    <cfRule type="expression" dxfId="2025" priority="20">
      <formula>F66&lt;0</formula>
    </cfRule>
  </conditionalFormatting>
  <conditionalFormatting sqref="F167 H167">
    <cfRule type="expression" dxfId="2024" priority="17">
      <formula>F167&gt;0</formula>
    </cfRule>
    <cfRule type="expression" dxfId="2023" priority="18">
      <formula>F167&lt;0</formula>
    </cfRule>
  </conditionalFormatting>
  <conditionalFormatting sqref="F171:F172 H171:H172 K171:K172">
    <cfRule type="expression" dxfId="2022" priority="15">
      <formula>F171&gt;0</formula>
    </cfRule>
    <cfRule type="expression" dxfId="2021" priority="16">
      <formula>F171&lt;0</formula>
    </cfRule>
  </conditionalFormatting>
  <conditionalFormatting sqref="F178:F180 H178:H180 K178:K180">
    <cfRule type="expression" dxfId="2020" priority="11">
      <formula>F178&gt;0</formula>
    </cfRule>
    <cfRule type="expression" dxfId="2019" priority="12">
      <formula>F178&lt;0</formula>
    </cfRule>
  </conditionalFormatting>
  <conditionalFormatting sqref="F176:F177 H176:H177 K176:K177">
    <cfRule type="expression" dxfId="2018" priority="9">
      <formula>F176&gt;0</formula>
    </cfRule>
    <cfRule type="expression" dxfId="2017" priority="10">
      <formula>F176&lt;0</formula>
    </cfRule>
  </conditionalFormatting>
  <conditionalFormatting sqref="F184:F185 H184:H185 K184:K185">
    <cfRule type="expression" dxfId="2016" priority="5">
      <formula>F184&gt;0</formula>
    </cfRule>
    <cfRule type="expression" dxfId="2015" priority="6">
      <formula>F184&lt;0</formula>
    </cfRule>
  </conditionalFormatting>
  <conditionalFormatting sqref="F182:F183 H182:H183 K182:K183">
    <cfRule type="expression" dxfId="2014" priority="3">
      <formula>F182&gt;0</formula>
    </cfRule>
    <cfRule type="expression" dxfId="2013" priority="4">
      <formula>F182&lt;0</formula>
    </cfRule>
  </conditionalFormatting>
  <conditionalFormatting sqref="F181 H181 K181">
    <cfRule type="expression" dxfId="2012" priority="1">
      <formula>F181&gt;0</formula>
    </cfRule>
    <cfRule type="expression" dxfId="2011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8.08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8.08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8.8880000000000017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8.8071999999999999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8.7263999999999999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8.6456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8.5648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8.484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8.4032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8.3224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8.2416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8.1608000000000001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8.08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7.9992000000000001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7.9184000000000001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7.8376000000000001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7.7568000000000001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7.6759999999999993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7.5951999999999993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7.5144000000000002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7.4336000000000002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7.3528000000000002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7.2720000000000002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10" priority="31">
      <formula>Q7&gt;0</formula>
    </cfRule>
    <cfRule type="expression" dxfId="2009" priority="32">
      <formula>Q7&lt;0</formula>
    </cfRule>
  </conditionalFormatting>
  <conditionalFormatting sqref="Q8">
    <cfRule type="expression" dxfId="2008" priority="29">
      <formula>Q8&gt;0</formula>
    </cfRule>
    <cfRule type="expression" dxfId="2007" priority="30">
      <formula>Q8&lt;0</formula>
    </cfRule>
  </conditionalFormatting>
  <conditionalFormatting sqref="F62:F65">
    <cfRule type="expression" dxfId="2006" priority="21">
      <formula>F62&gt;0</formula>
    </cfRule>
    <cfRule type="expression" dxfId="2005" priority="22">
      <formula>F62&lt;0</formula>
    </cfRule>
  </conditionalFormatting>
  <conditionalFormatting sqref="F66:F74 F78:F98 F102:F106">
    <cfRule type="expression" dxfId="2004" priority="17">
      <formula>F66&gt;0</formula>
    </cfRule>
    <cfRule type="expression" dxfId="2003" priority="18">
      <formula>F66&lt;0</formula>
    </cfRule>
  </conditionalFormatting>
  <conditionalFormatting sqref="F66:F74 F78:F98 F102:F106">
    <cfRule type="expression" dxfId="2002" priority="19">
      <formula>F66&gt;0</formula>
    </cfRule>
    <cfRule type="expression" dxfId="2001" priority="20">
      <formula>F66&lt;0</formula>
    </cfRule>
  </conditionalFormatting>
  <conditionalFormatting sqref="H62:H74 H78:H98 H102:H106">
    <cfRule type="expression" dxfId="2000" priority="15">
      <formula>H62&gt;0</formula>
    </cfRule>
    <cfRule type="expression" dxfId="1999" priority="16">
      <formula>H62&lt;0</formula>
    </cfRule>
  </conditionalFormatting>
  <conditionalFormatting sqref="F57:F61">
    <cfRule type="expression" dxfId="1998" priority="13">
      <formula>F57&gt;0</formula>
    </cfRule>
    <cfRule type="expression" dxfId="1997" priority="14">
      <formula>F57&lt;0</formula>
    </cfRule>
  </conditionalFormatting>
  <conditionalFormatting sqref="H57:H61">
    <cfRule type="expression" dxfId="1996" priority="11">
      <formula>H57&gt;0</formula>
    </cfRule>
    <cfRule type="expression" dxfId="1995" priority="12">
      <formula>H57&lt;0</formula>
    </cfRule>
  </conditionalFormatting>
  <conditionalFormatting sqref="F75:F77">
    <cfRule type="expression" dxfId="1994" priority="7">
      <formula>F75&gt;0</formula>
    </cfRule>
    <cfRule type="expression" dxfId="1993" priority="8">
      <formula>F75&lt;0</formula>
    </cfRule>
  </conditionalFormatting>
  <conditionalFormatting sqref="F75:F77">
    <cfRule type="expression" dxfId="1992" priority="9">
      <formula>F75&gt;0</formula>
    </cfRule>
    <cfRule type="expression" dxfId="1991" priority="10">
      <formula>F75&lt;0</formula>
    </cfRule>
  </conditionalFormatting>
  <conditionalFormatting sqref="H75:H77">
    <cfRule type="expression" dxfId="1990" priority="5">
      <formula>H75&gt;0</formula>
    </cfRule>
    <cfRule type="expression" dxfId="1989" priority="6">
      <formula>H75&lt;0</formula>
    </cfRule>
  </conditionalFormatting>
  <conditionalFormatting sqref="F22:F30">
    <cfRule type="expression" dxfId="1988" priority="3">
      <formula>F22&gt;0</formula>
    </cfRule>
    <cfRule type="expression" dxfId="1987" priority="4">
      <formula>F22&lt;0</formula>
    </cfRule>
  </conditionalFormatting>
  <conditionalFormatting sqref="F99:F101">
    <cfRule type="expression" dxfId="1986" priority="1">
      <formula>F99&gt;0</formula>
    </cfRule>
    <cfRule type="expression" dxfId="198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127.83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127.83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15.742610837438425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140.613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139.3347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138.0564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136.77809999999999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135.49979999999999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134.22149999999999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132.94319999999999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131.66489999999999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130.38659999999999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129.10829999999999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127.83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126.5517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125.2734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123.99509999999999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122.71679999999999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121.43849999999999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120.16019999999999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118.8819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117.6036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116.3253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115.047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84" priority="25">
      <formula>F30&gt;0</formula>
    </cfRule>
    <cfRule type="expression" dxfId="1983" priority="26">
      <formula>F30&lt;0</formula>
    </cfRule>
  </conditionalFormatting>
  <conditionalFormatting sqref="Q7">
    <cfRule type="expression" dxfId="1982" priority="23">
      <formula>Q7&gt;0</formula>
    </cfRule>
    <cfRule type="expression" dxfId="1981" priority="24">
      <formula>Q7&lt;0</formula>
    </cfRule>
  </conditionalFormatting>
  <conditionalFormatting sqref="Q8">
    <cfRule type="expression" dxfId="1980" priority="21">
      <formula>Q8&gt;0</formula>
    </cfRule>
    <cfRule type="expression" dxfId="1979" priority="22">
      <formula>Q8&lt;0</formula>
    </cfRule>
  </conditionalFormatting>
  <conditionalFormatting sqref="M74">
    <cfRule type="expression" dxfId="1978" priority="15">
      <formula>M74&gt;0</formula>
    </cfRule>
    <cfRule type="expression" dxfId="1977" priority="16">
      <formula>M74&lt;0</formula>
    </cfRule>
  </conditionalFormatting>
  <conditionalFormatting sqref="F113:F149 H113:H149">
    <cfRule type="expression" dxfId="1976" priority="13">
      <formula>F113&gt;0</formula>
    </cfRule>
    <cfRule type="expression" dxfId="1975" priority="14">
      <formula>F113&lt;0</formula>
    </cfRule>
  </conditionalFormatting>
  <conditionalFormatting sqref="F105:F112">
    <cfRule type="expression" dxfId="1974" priority="11">
      <formula>F105&gt;0</formula>
    </cfRule>
    <cfRule type="expression" dxfId="1973" priority="12">
      <formula>F105&lt;0</formula>
    </cfRule>
  </conditionalFormatting>
  <conditionalFormatting sqref="H105:H112">
    <cfRule type="expression" dxfId="1972" priority="9">
      <formula>H105&gt;0</formula>
    </cfRule>
    <cfRule type="expression" dxfId="1971" priority="10">
      <formula>H105&lt;0</formula>
    </cfRule>
  </conditionalFormatting>
  <conditionalFormatting sqref="Q10">
    <cfRule type="expression" dxfId="1970" priority="7">
      <formula>Q10&gt;0</formula>
    </cfRule>
    <cfRule type="expression" dxfId="1969" priority="8">
      <formula>Q10&lt;0</formula>
    </cfRule>
  </conditionalFormatting>
  <conditionalFormatting sqref="F25:F29">
    <cfRule type="expression" dxfId="1968" priority="5">
      <formula>F25&gt;0</formula>
    </cfRule>
    <cfRule type="expression" dxfId="1967" priority="6">
      <formula>F25&lt;0</formula>
    </cfRule>
  </conditionalFormatting>
  <conditionalFormatting sqref="H25:H29">
    <cfRule type="expression" dxfId="1966" priority="3">
      <formula>H25&gt;0</formula>
    </cfRule>
    <cfRule type="expression" dxfId="1965" priority="4">
      <formula>H25&lt;0</formula>
    </cfRule>
  </conditionalFormatting>
  <conditionalFormatting sqref="J26:J35">
    <cfRule type="expression" dxfId="1964" priority="1">
      <formula>J26&gt;0</formula>
    </cfRule>
    <cfRule type="expression" dxfId="196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255.03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255.03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26.044730392156865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280.53300000000002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277.98270000000002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275.43240000000003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272.88210000000004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270.33179999999999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267.78149999999999</v>
      </c>
    </row>
    <row r="26" spans="1:21" x14ac:dyDescent="0.25">
      <c r="O26" s="81">
        <v>1.04</v>
      </c>
      <c r="P26" s="81">
        <f t="shared" si="4"/>
        <v>265.2312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262.68090000000001</v>
      </c>
    </row>
    <row r="28" spans="1:21" x14ac:dyDescent="0.25">
      <c r="O28" s="81">
        <v>1.02</v>
      </c>
      <c r="P28" s="81">
        <f t="shared" si="4"/>
        <v>260.13060000000002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257.58030000000002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255.03</v>
      </c>
    </row>
    <row r="31" spans="1:21" x14ac:dyDescent="0.25">
      <c r="O31" s="81">
        <v>0.99</v>
      </c>
      <c r="P31" s="81">
        <f t="shared" si="4"/>
        <v>252.47970000000001</v>
      </c>
    </row>
    <row r="32" spans="1:21" x14ac:dyDescent="0.25">
      <c r="O32" s="81">
        <v>0.98</v>
      </c>
      <c r="P32" s="81">
        <f t="shared" si="4"/>
        <v>249.92939999999999</v>
      </c>
    </row>
    <row r="33" spans="1:17" x14ac:dyDescent="0.25">
      <c r="O33" s="81">
        <v>0.97</v>
      </c>
      <c r="P33" s="81">
        <f t="shared" si="4"/>
        <v>247.37909999999999</v>
      </c>
    </row>
    <row r="34" spans="1:17" x14ac:dyDescent="0.25">
      <c r="O34" s="81">
        <v>0.96</v>
      </c>
      <c r="P34" s="81">
        <f t="shared" si="4"/>
        <v>244.8288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242.27849999999998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239.72819999999999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237.17790000000002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234.6276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232.07730000000001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229.52700000000002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62" priority="47">
      <formula>F7&gt;0</formula>
    </cfRule>
    <cfRule type="expression" dxfId="1961" priority="48">
      <formula>F7&lt;0</formula>
    </cfRule>
  </conditionalFormatting>
  <conditionalFormatting sqref="Q8">
    <cfRule type="expression" dxfId="1960" priority="45">
      <formula>Q8&gt;0</formula>
    </cfRule>
    <cfRule type="expression" dxfId="1959" priority="46">
      <formula>Q8&lt;0</formula>
    </cfRule>
  </conditionalFormatting>
  <conditionalFormatting sqref="F41:F60">
    <cfRule type="expression" dxfId="1958" priority="43">
      <formula>F41&gt;0</formula>
    </cfRule>
    <cfRule type="expression" dxfId="1957" priority="44">
      <formula>F41&lt;0</formula>
    </cfRule>
  </conditionalFormatting>
  <conditionalFormatting sqref="H41:H60">
    <cfRule type="expression" dxfId="1956" priority="41">
      <formula>H41&gt;0</formula>
    </cfRule>
    <cfRule type="expression" dxfId="1955" priority="42">
      <formula>H41&lt;0</formula>
    </cfRule>
  </conditionalFormatting>
  <conditionalFormatting sqref="Q10">
    <cfRule type="expression" dxfId="1954" priority="35">
      <formula>Q10&gt;0</formula>
    </cfRule>
    <cfRule type="expression" dxfId="1953" priority="36">
      <formula>Q10&lt;0</formula>
    </cfRule>
  </conditionalFormatting>
  <conditionalFormatting sqref="J36:J60">
    <cfRule type="expression" dxfId="1952" priority="33">
      <formula>J36&gt;0</formula>
    </cfRule>
    <cfRule type="expression" dxfId="1951" priority="34">
      <formula>J36&lt;0</formula>
    </cfRule>
  </conditionalFormatting>
  <conditionalFormatting sqref="K36:K49">
    <cfRule type="expression" dxfId="1950" priority="31">
      <formula>K36&gt;0</formula>
    </cfRule>
    <cfRule type="expression" dxfId="1949" priority="32">
      <formula>K36&lt;0</formula>
    </cfRule>
  </conditionalFormatting>
  <conditionalFormatting sqref="L36:L49">
    <cfRule type="expression" dxfId="1948" priority="29">
      <formula>L36&gt;0</formula>
    </cfRule>
    <cfRule type="expression" dxfId="1947" priority="30">
      <formula>L36&lt;0</formula>
    </cfRule>
  </conditionalFormatting>
  <conditionalFormatting sqref="F114:F135">
    <cfRule type="expression" dxfId="1946" priority="27">
      <formula>F114&gt;0</formula>
    </cfRule>
    <cfRule type="expression" dxfId="1945" priority="28">
      <formula>F114&lt;0</formula>
    </cfRule>
  </conditionalFormatting>
  <conditionalFormatting sqref="H114:H135">
    <cfRule type="expression" dxfId="1944" priority="25">
      <formula>H114&gt;0</formula>
    </cfRule>
    <cfRule type="expression" dxfId="1943" priority="26">
      <formula>H114&lt;0</formula>
    </cfRule>
  </conditionalFormatting>
  <conditionalFormatting sqref="J114:J127">
    <cfRule type="expression" dxfId="1942" priority="23">
      <formula>J114&gt;0</formula>
    </cfRule>
    <cfRule type="expression" dxfId="1941" priority="24">
      <formula>J114&lt;0</formula>
    </cfRule>
  </conditionalFormatting>
  <conditionalFormatting sqref="K114:K127">
    <cfRule type="expression" dxfId="1940" priority="21">
      <formula>K114&gt;0</formula>
    </cfRule>
    <cfRule type="expression" dxfId="1939" priority="22">
      <formula>K114&lt;0</formula>
    </cfRule>
  </conditionalFormatting>
  <conditionalFormatting sqref="L114:L127">
    <cfRule type="expression" dxfId="1938" priority="19">
      <formula>L114&gt;0</formula>
    </cfRule>
    <cfRule type="expression" dxfId="1937" priority="20">
      <formula>L114&lt;0</formula>
    </cfRule>
  </conditionalFormatting>
  <conditionalFormatting sqref="F36:F40">
    <cfRule type="expression" dxfId="1936" priority="17">
      <formula>F36&gt;0</formula>
    </cfRule>
    <cfRule type="expression" dxfId="1935" priority="18">
      <formula>F36&lt;0</formula>
    </cfRule>
  </conditionalFormatting>
  <conditionalFormatting sqref="H36:H40">
    <cfRule type="expression" dxfId="1934" priority="15">
      <formula>H36&gt;0</formula>
    </cfRule>
    <cfRule type="expression" dxfId="1933" priority="16">
      <formula>H36&lt;0</formula>
    </cfRule>
  </conditionalFormatting>
  <conditionalFormatting sqref="F61:F62">
    <cfRule type="expression" dxfId="1932" priority="13">
      <formula>F61&gt;0</formula>
    </cfRule>
    <cfRule type="expression" dxfId="1931" priority="14">
      <formula>F61&lt;0</formula>
    </cfRule>
  </conditionalFormatting>
  <conditionalFormatting sqref="H61:H62">
    <cfRule type="expression" dxfId="1930" priority="11">
      <formula>H61&gt;0</formula>
    </cfRule>
    <cfRule type="expression" dxfId="1929" priority="12">
      <formula>H61&lt;0</formula>
    </cfRule>
  </conditionalFormatting>
  <conditionalFormatting sqref="J61:J62">
    <cfRule type="expression" dxfId="1928" priority="9">
      <formula>J61&gt;0</formula>
    </cfRule>
    <cfRule type="expression" dxfId="1927" priority="10">
      <formula>J61&lt;0</formula>
    </cfRule>
  </conditionalFormatting>
  <conditionalFormatting sqref="J74:J75 H74:H75 F74:F75">
    <cfRule type="expression" dxfId="1926" priority="7">
      <formula>F74&gt;0</formula>
    </cfRule>
    <cfRule type="expression" dxfId="1925" priority="8">
      <formula>F74&lt;0</formula>
    </cfRule>
  </conditionalFormatting>
  <conditionalFormatting sqref="J79:J82 F79:F83 H79:H83">
    <cfRule type="expression" dxfId="1924" priority="3">
      <formula>F79&gt;0</formula>
    </cfRule>
    <cfRule type="expression" dxfId="1923" priority="4">
      <formula>F79&lt;0</formula>
    </cfRule>
  </conditionalFormatting>
  <conditionalFormatting sqref="J84:J86 F84:F86 H84:H86">
    <cfRule type="expression" dxfId="1922" priority="1">
      <formula>F84&gt;0</formula>
    </cfRule>
    <cfRule type="expression" dxfId="192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84.489900000000006</v>
      </c>
      <c r="R4" s="425">
        <v>-1.8100000000000002E-2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8448.99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-756.71000000000095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-756.71000000000095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-8.2200158597390841E-2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8.0482992641724045E-3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1353</v>
      </c>
      <c r="W12" s="134"/>
    </row>
    <row r="13" spans="1:23" x14ac:dyDescent="0.25">
      <c r="H13" s="70"/>
      <c r="O13" s="11" t="s">
        <v>947</v>
      </c>
      <c r="Q13" s="2">
        <f>Q4/4.75</f>
        <v>17.787347368421052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92.938890000000015</v>
      </c>
      <c r="W19" s="134"/>
    </row>
    <row r="20" spans="1:23" x14ac:dyDescent="0.25">
      <c r="O20" s="81">
        <v>1.0900000000000001</v>
      </c>
      <c r="P20" s="81">
        <f t="shared" ref="P20:P39" si="0">O20*$Q$4</f>
        <v>92.093991000000017</v>
      </c>
      <c r="W20" s="134"/>
    </row>
    <row r="21" spans="1:23" x14ac:dyDescent="0.25">
      <c r="O21" s="81">
        <v>1.08</v>
      </c>
      <c r="P21" s="81">
        <f t="shared" si="0"/>
        <v>91.249092000000019</v>
      </c>
      <c r="W21" s="134"/>
    </row>
    <row r="22" spans="1:23" x14ac:dyDescent="0.25">
      <c r="O22" s="81">
        <v>1.07</v>
      </c>
      <c r="P22" s="81">
        <f t="shared" si="0"/>
        <v>90.404193000000006</v>
      </c>
      <c r="W22" s="134"/>
    </row>
    <row r="23" spans="1:23" x14ac:dyDescent="0.25">
      <c r="O23" s="81">
        <v>1.06</v>
      </c>
      <c r="P23" s="81">
        <f t="shared" si="0"/>
        <v>89.559294000000008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88.71439500000001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87.869496000000012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87.024597000000014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86.179698000000002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85.334799000000004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84.489900000000006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83.645001000000008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82.80010200000001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81.955202999999997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81.110303999999999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80.265405000000001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79.420506000000003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78.575607000000005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77.730708000000007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76.885809000000009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76.040910000000011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20" priority="25">
      <formula>F52&gt;0</formula>
    </cfRule>
    <cfRule type="expression" dxfId="1919" priority="26">
      <formula>F52&lt;0</formula>
    </cfRule>
  </conditionalFormatting>
  <conditionalFormatting sqref="Q7">
    <cfRule type="expression" dxfId="1918" priority="23">
      <formula>Q7&gt;0</formula>
    </cfRule>
    <cfRule type="expression" dxfId="1917" priority="24">
      <formula>Q7&lt;0</formula>
    </cfRule>
  </conditionalFormatting>
  <conditionalFormatting sqref="Q8">
    <cfRule type="expression" dxfId="1916" priority="21">
      <formula>Q8&gt;0</formula>
    </cfRule>
    <cfRule type="expression" dxfId="1915" priority="22">
      <formula>Q8&lt;0</formula>
    </cfRule>
  </conditionalFormatting>
  <conditionalFormatting sqref="F25:F37 F43:F51">
    <cfRule type="expression" dxfId="1914" priority="19">
      <formula>F25&gt;0</formula>
    </cfRule>
    <cfRule type="expression" dxfId="1913" priority="20">
      <formula>F25&lt;0</formula>
    </cfRule>
  </conditionalFormatting>
  <conditionalFormatting sqref="H25:H37 H41:H51">
    <cfRule type="expression" dxfId="1912" priority="17">
      <formula>H25&gt;0</formula>
    </cfRule>
    <cfRule type="expression" dxfId="1911" priority="18">
      <formula>H25&lt;0</formula>
    </cfRule>
  </conditionalFormatting>
  <conditionalFormatting sqref="F89:F110">
    <cfRule type="expression" dxfId="1910" priority="15">
      <formula>F89&gt;0</formula>
    </cfRule>
    <cfRule type="expression" dxfId="1909" priority="16">
      <formula>F89&lt;0</formula>
    </cfRule>
  </conditionalFormatting>
  <conditionalFormatting sqref="H89:H110">
    <cfRule type="expression" dxfId="1908" priority="13">
      <formula>H89&gt;0</formula>
    </cfRule>
    <cfRule type="expression" dxfId="1907" priority="14">
      <formula>H89&lt;0</formula>
    </cfRule>
  </conditionalFormatting>
  <conditionalFormatting sqref="Q10">
    <cfRule type="expression" dxfId="1906" priority="11">
      <formula>Q10&gt;0</formula>
    </cfRule>
    <cfRule type="expression" dxfId="1905" priority="12">
      <formula>Q10&lt;0</formula>
    </cfRule>
  </conditionalFormatting>
  <conditionalFormatting sqref="J25:J38">
    <cfRule type="expression" dxfId="1904" priority="9">
      <formula>J25&gt;0</formula>
    </cfRule>
    <cfRule type="expression" dxfId="1903" priority="10">
      <formula>J25&lt;0</formula>
    </cfRule>
  </conditionalFormatting>
  <conditionalFormatting sqref="K25:K38">
    <cfRule type="expression" dxfId="1902" priority="7">
      <formula>K25&gt;0</formula>
    </cfRule>
    <cfRule type="expression" dxfId="1901" priority="8">
      <formula>K25&lt;0</formula>
    </cfRule>
  </conditionalFormatting>
  <conditionalFormatting sqref="F38:F42">
    <cfRule type="expression" dxfId="1900" priority="3">
      <formula>F38&gt;0</formula>
    </cfRule>
    <cfRule type="expression" dxfId="1899" priority="4">
      <formula>F38&lt;0</formula>
    </cfRule>
  </conditionalFormatting>
  <conditionalFormatting sqref="H38:H40">
    <cfRule type="expression" dxfId="1898" priority="1">
      <formula>H38&gt;0</formula>
    </cfRule>
    <cfRule type="expression" dxfId="189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158.81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158.81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23.738415545590431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174.691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173.10290000000001</v>
      </c>
      <c r="Q19" s="2"/>
    </row>
    <row r="20" spans="1:17" x14ac:dyDescent="0.25">
      <c r="O20" s="81">
        <v>1.08</v>
      </c>
      <c r="P20" s="81">
        <f t="shared" si="2"/>
        <v>171.51480000000001</v>
      </c>
      <c r="Q20" s="2"/>
    </row>
    <row r="21" spans="1:17" x14ac:dyDescent="0.25">
      <c r="O21" s="81">
        <v>1.07</v>
      </c>
      <c r="P21" s="81">
        <f t="shared" si="2"/>
        <v>169.92670000000001</v>
      </c>
      <c r="Q21" s="2"/>
    </row>
    <row r="22" spans="1:17" x14ac:dyDescent="0.25">
      <c r="O22" s="81">
        <v>1.06</v>
      </c>
      <c r="P22" s="81">
        <f t="shared" si="2"/>
        <v>168.33860000000001</v>
      </c>
      <c r="Q22" s="2"/>
    </row>
    <row r="23" spans="1:17" x14ac:dyDescent="0.25">
      <c r="O23" s="81">
        <v>1.05</v>
      </c>
      <c r="P23" s="81">
        <f t="shared" si="2"/>
        <v>166.75050000000002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165.16240000000002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163.57429999999999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161.9862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160.3981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158.81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157.22190000000001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155.63380000000001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154.04570000000001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152.45759999999999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150.86949999999999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149.28139999999999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147.69330000000002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146.1052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144.5171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142.929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96" priority="25">
      <formula>F7&gt;0</formula>
    </cfRule>
    <cfRule type="expression" dxfId="1895" priority="26">
      <formula>F7&lt;0</formula>
    </cfRule>
  </conditionalFormatting>
  <conditionalFormatting sqref="Q8">
    <cfRule type="expression" dxfId="1894" priority="23">
      <formula>Q8&gt;0</formula>
    </cfRule>
    <cfRule type="expression" dxfId="1893" priority="24">
      <formula>Q8&lt;0</formula>
    </cfRule>
  </conditionalFormatting>
  <conditionalFormatting sqref="F93:F114">
    <cfRule type="expression" dxfId="1892" priority="17">
      <formula>F93&gt;0</formula>
    </cfRule>
    <cfRule type="expression" dxfId="1891" priority="18">
      <formula>F93&lt;0</formula>
    </cfRule>
  </conditionalFormatting>
  <conditionalFormatting sqref="H93:H114">
    <cfRule type="expression" dxfId="1890" priority="15">
      <formula>H93&gt;0</formula>
    </cfRule>
    <cfRule type="expression" dxfId="1889" priority="16">
      <formula>H93&lt;0</formula>
    </cfRule>
  </conditionalFormatting>
  <conditionalFormatting sqref="Q10">
    <cfRule type="expression" dxfId="1888" priority="13">
      <formula>Q10&gt;0</formula>
    </cfRule>
    <cfRule type="expression" dxfId="1887" priority="14">
      <formula>Q10&lt;0</formula>
    </cfRule>
  </conditionalFormatting>
  <conditionalFormatting sqref="J25:J38">
    <cfRule type="expression" dxfId="1886" priority="11">
      <formula>J25&gt;0</formula>
    </cfRule>
    <cfRule type="expression" dxfId="1885" priority="12">
      <formula>J25&lt;0</formula>
    </cfRule>
  </conditionalFormatting>
  <conditionalFormatting sqref="K25:K38">
    <cfRule type="expression" dxfId="1884" priority="9">
      <formula>K25&gt;0</formula>
    </cfRule>
    <cfRule type="expression" dxfId="1883" priority="10">
      <formula>K25&lt;0</formula>
    </cfRule>
  </conditionalFormatting>
  <conditionalFormatting sqref="L25:L34">
    <cfRule type="expression" dxfId="1882" priority="7">
      <formula>L25&gt;0</formula>
    </cfRule>
    <cfRule type="expression" dxfId="1881" priority="8">
      <formula>L25&lt;0</formula>
    </cfRule>
  </conditionalFormatting>
  <conditionalFormatting sqref="J43">
    <cfRule type="expression" dxfId="1880" priority="5">
      <formula>J43&gt;0</formula>
    </cfRule>
    <cfRule type="expression" dxfId="1879" priority="6">
      <formula>J43&lt;0</formula>
    </cfRule>
  </conditionalFormatting>
  <conditionalFormatting sqref="M25:M34">
    <cfRule type="expression" dxfId="1878" priority="3">
      <formula>M25&gt;0</formula>
    </cfRule>
    <cfRule type="expression" dxfId="1877" priority="4">
      <formula>M25&lt;0</formula>
    </cfRule>
  </conditionalFormatting>
  <conditionalFormatting sqref="H61:H64 F61:F64">
    <cfRule type="expression" dxfId="1876" priority="1">
      <formula>F61&gt;0</formula>
    </cfRule>
    <cfRule type="expression" dxfId="187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35.630000000000003</v>
      </c>
      <c r="R4" s="425">
        <v>-5.3E-3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3563.0000000000005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1422.6600000000003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1422.6600000000003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0.66468878776269202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2.1330339601459442E-2</v>
      </c>
      <c r="R11">
        <v>0.19</v>
      </c>
    </row>
    <row r="12" spans="1:21" x14ac:dyDescent="0.25">
      <c r="H12" s="70"/>
      <c r="O12" s="11" t="s">
        <v>969</v>
      </c>
      <c r="Q12" s="1" t="s">
        <v>1358</v>
      </c>
    </row>
    <row r="13" spans="1:21" x14ac:dyDescent="0.25">
      <c r="H13" s="70"/>
      <c r="O13" s="11" t="s">
        <v>947</v>
      </c>
      <c r="Q13" s="2">
        <f>Q4/2.5</f>
        <v>14.252000000000001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39.193000000000005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38.836700000000008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38.480400000000003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38.124100000000006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37.767800000000001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37.411500000000004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37.055200000000006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36.698900000000002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36.342600000000004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35.9863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35.630000000000003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35.273700000000005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34.917400000000001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34.561100000000003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34.204799999999999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33.848500000000001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33.492200000000004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33.135900000000007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32.779600000000002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32.423300000000005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32.067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74" priority="33">
      <formula>F59&gt;0</formula>
    </cfRule>
    <cfRule type="expression" dxfId="1873" priority="34">
      <formula>F59&lt;0</formula>
    </cfRule>
  </conditionalFormatting>
  <conditionalFormatting sqref="Q7">
    <cfRule type="expression" dxfId="1872" priority="31">
      <formula>Q7&gt;0</formula>
    </cfRule>
    <cfRule type="expression" dxfId="1871" priority="32">
      <formula>Q7&lt;0</formula>
    </cfRule>
  </conditionalFormatting>
  <conditionalFormatting sqref="Q8">
    <cfRule type="expression" dxfId="1870" priority="29">
      <formula>Q8&gt;0</formula>
    </cfRule>
    <cfRule type="expression" dxfId="1869" priority="30">
      <formula>Q8&lt;0</formula>
    </cfRule>
  </conditionalFormatting>
  <conditionalFormatting sqref="F30:F58">
    <cfRule type="expression" dxfId="1868" priority="27">
      <formula>F30&gt;0</formula>
    </cfRule>
    <cfRule type="expression" dxfId="1867" priority="28">
      <formula>F30&lt;0</formula>
    </cfRule>
  </conditionalFormatting>
  <conditionalFormatting sqref="H30:H58">
    <cfRule type="expression" dxfId="1866" priority="25">
      <formula>H30&gt;0</formula>
    </cfRule>
    <cfRule type="expression" dxfId="1865" priority="26">
      <formula>H30&lt;0</formula>
    </cfRule>
  </conditionalFormatting>
  <conditionalFormatting sqref="Q10">
    <cfRule type="expression" dxfId="1864" priority="23">
      <formula>Q10&gt;0</formula>
    </cfRule>
    <cfRule type="expression" dxfId="1863" priority="24">
      <formula>Q10&lt;0</formula>
    </cfRule>
  </conditionalFormatting>
  <conditionalFormatting sqref="J25:J38">
    <cfRule type="expression" dxfId="1862" priority="21">
      <formula>J25&gt;0</formula>
    </cfRule>
    <cfRule type="expression" dxfId="1861" priority="22">
      <formula>J25&lt;0</formula>
    </cfRule>
  </conditionalFormatting>
  <conditionalFormatting sqref="K25:K33">
    <cfRule type="expression" dxfId="1860" priority="19">
      <formula>K25&gt;0</formula>
    </cfRule>
    <cfRule type="expression" dxfId="1859" priority="20">
      <formula>K25&lt;0</formula>
    </cfRule>
  </conditionalFormatting>
  <conditionalFormatting sqref="L25:L38">
    <cfRule type="expression" dxfId="1858" priority="17">
      <formula>L25&gt;0</formula>
    </cfRule>
    <cfRule type="expression" dxfId="1857" priority="18">
      <formula>L25&lt;0</formula>
    </cfRule>
  </conditionalFormatting>
  <conditionalFormatting sqref="F89:F110">
    <cfRule type="expression" dxfId="1856" priority="15">
      <formula>F89&gt;0</formula>
    </cfRule>
    <cfRule type="expression" dxfId="1855" priority="16">
      <formula>F89&lt;0</formula>
    </cfRule>
  </conditionalFormatting>
  <conditionalFormatting sqref="H89:H110">
    <cfRule type="expression" dxfId="1854" priority="13">
      <formula>H89&gt;0</formula>
    </cfRule>
    <cfRule type="expression" dxfId="1853" priority="14">
      <formula>H89&lt;0</formula>
    </cfRule>
  </conditionalFormatting>
  <conditionalFormatting sqref="J89:J102">
    <cfRule type="expression" dxfId="1852" priority="11">
      <formula>J89&gt;0</formula>
    </cfRule>
    <cfRule type="expression" dxfId="1851" priority="12">
      <formula>J89&lt;0</formula>
    </cfRule>
  </conditionalFormatting>
  <conditionalFormatting sqref="K89:K102">
    <cfRule type="expression" dxfId="1850" priority="9">
      <formula>K89&gt;0</formula>
    </cfRule>
    <cfRule type="expression" dxfId="1849" priority="10">
      <formula>K89&lt;0</formula>
    </cfRule>
  </conditionalFormatting>
  <conditionalFormatting sqref="L89:L102">
    <cfRule type="expression" dxfId="1848" priority="7">
      <formula>L89&gt;0</formula>
    </cfRule>
    <cfRule type="expression" dxfId="1847" priority="8">
      <formula>L89&lt;0</formula>
    </cfRule>
  </conditionalFormatting>
  <conditionalFormatting sqref="F25:F29">
    <cfRule type="expression" dxfId="1846" priority="5">
      <formula>F25&gt;0</formula>
    </cfRule>
    <cfRule type="expression" dxfId="1845" priority="6">
      <formula>F25&lt;0</formula>
    </cfRule>
  </conditionalFormatting>
  <conditionalFormatting sqref="H25:H29">
    <cfRule type="expression" dxfId="1844" priority="3">
      <formula>H25&gt;0</formula>
    </cfRule>
    <cfRule type="expression" dxfId="1843" priority="4">
      <formula>H25&lt;0</formula>
    </cfRule>
  </conditionalFormatting>
  <conditionalFormatting sqref="F29">
    <cfRule type="expression" dxfId="1842" priority="1">
      <formula>F29&gt;0</formula>
    </cfRule>
    <cfRule type="expression" dxfId="184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64.930000000000007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64.930000000000007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9.856768827968581E-3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8.7981029810298121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71.423000000000016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70.773700000000019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70.124400000000009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69.475100000000012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68.825800000000015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68.176500000000004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67.527200000000008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66.877900000000011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66.228600000000014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65.579300000000003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64.930000000000007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64.28070000000001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63.631400000000006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62.982100000000003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62.332800000000006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61.683500000000002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61.034200000000006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60.384900000000009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59.735600000000012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59.086300000000008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58.437000000000005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0" priority="31">
      <formula>F47&gt;0</formula>
    </cfRule>
    <cfRule type="expression" dxfId="1839" priority="32">
      <formula>F47&lt;0</formula>
    </cfRule>
  </conditionalFormatting>
  <conditionalFormatting sqref="Q7">
    <cfRule type="expression" dxfId="1838" priority="29">
      <formula>Q7&gt;0</formula>
    </cfRule>
    <cfRule type="expression" dxfId="1837" priority="30">
      <formula>Q7&lt;0</formula>
    </cfRule>
  </conditionalFormatting>
  <conditionalFormatting sqref="Q8">
    <cfRule type="expression" dxfId="1836" priority="27">
      <formula>Q8&gt;0</formula>
    </cfRule>
    <cfRule type="expression" dxfId="1835" priority="28">
      <formula>Q8&lt;0</formula>
    </cfRule>
  </conditionalFormatting>
  <conditionalFormatting sqref="F30:F46">
    <cfRule type="expression" dxfId="1834" priority="25">
      <formula>F30&gt;0</formula>
    </cfRule>
    <cfRule type="expression" dxfId="1833" priority="26">
      <formula>F30&lt;0</formula>
    </cfRule>
  </conditionalFormatting>
  <conditionalFormatting sqref="H30:H46">
    <cfRule type="expression" dxfId="1832" priority="23">
      <formula>H30&gt;0</formula>
    </cfRule>
    <cfRule type="expression" dxfId="1831" priority="24">
      <formula>H30&lt;0</formula>
    </cfRule>
  </conditionalFormatting>
  <conditionalFormatting sqref="Q10">
    <cfRule type="expression" dxfId="1830" priority="21">
      <formula>Q10&gt;0</formula>
    </cfRule>
    <cfRule type="expression" dxfId="1829" priority="22">
      <formula>Q10&lt;0</formula>
    </cfRule>
  </conditionalFormatting>
  <conditionalFormatting sqref="J25:J38">
    <cfRule type="expression" dxfId="1828" priority="19">
      <formula>J25&gt;0</formula>
    </cfRule>
    <cfRule type="expression" dxfId="1827" priority="20">
      <formula>J25&lt;0</formula>
    </cfRule>
  </conditionalFormatting>
  <conditionalFormatting sqref="K25:K38">
    <cfRule type="expression" dxfId="1826" priority="17">
      <formula>K25&gt;0</formula>
    </cfRule>
    <cfRule type="expression" dxfId="1825" priority="18">
      <formula>K25&lt;0</formula>
    </cfRule>
  </conditionalFormatting>
  <conditionalFormatting sqref="L25:L38">
    <cfRule type="expression" dxfId="1824" priority="15">
      <formula>L25&gt;0</formula>
    </cfRule>
    <cfRule type="expression" dxfId="1823" priority="16">
      <formula>L25&lt;0</formula>
    </cfRule>
  </conditionalFormatting>
  <conditionalFormatting sqref="F89:F110">
    <cfRule type="expression" dxfId="1822" priority="13">
      <formula>F89&gt;0</formula>
    </cfRule>
    <cfRule type="expression" dxfId="1821" priority="14">
      <formula>F89&lt;0</formula>
    </cfRule>
  </conditionalFormatting>
  <conditionalFormatting sqref="H89:H110">
    <cfRule type="expression" dxfId="1820" priority="11">
      <formula>H89&gt;0</formula>
    </cfRule>
    <cfRule type="expression" dxfId="1819" priority="12">
      <formula>H89&lt;0</formula>
    </cfRule>
  </conditionalFormatting>
  <conditionalFormatting sqref="J89:J102">
    <cfRule type="expression" dxfId="1818" priority="9">
      <formula>J89&gt;0</formula>
    </cfRule>
    <cfRule type="expression" dxfId="1817" priority="10">
      <formula>J89&lt;0</formula>
    </cfRule>
  </conditionalFormatting>
  <conditionalFormatting sqref="K89:K102">
    <cfRule type="expression" dxfId="1816" priority="7">
      <formula>K89&gt;0</formula>
    </cfRule>
    <cfRule type="expression" dxfId="1815" priority="8">
      <formula>K89&lt;0</formula>
    </cfRule>
  </conditionalFormatting>
  <conditionalFormatting sqref="L89:L102">
    <cfRule type="expression" dxfId="1814" priority="5">
      <formula>L89&gt;0</formula>
    </cfRule>
    <cfRule type="expression" dxfId="1813" priority="6">
      <formula>L89&lt;0</formula>
    </cfRule>
  </conditionalFormatting>
  <conditionalFormatting sqref="F25:F29">
    <cfRule type="expression" dxfId="1812" priority="3">
      <formula>F25&gt;0</formula>
    </cfRule>
    <cfRule type="expression" dxfId="1811" priority="4">
      <formula>F25&lt;0</formula>
    </cfRule>
  </conditionalFormatting>
  <conditionalFormatting sqref="H25:H29">
    <cfRule type="expression" dxfId="1810" priority="1">
      <formula>H25&gt;0</formula>
    </cfRule>
    <cfRule type="expression" dxfId="18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40.950000000000003</v>
      </c>
      <c r="R4" s="425">
        <v>1.6400000000000001E-2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12285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-3202.0600000000013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-3202.0600000000013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-0.20675712498046767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4.4444444444444446E-2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8.9021739130434803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45.045000000000009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44.635500000000008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44.226000000000006</v>
      </c>
    </row>
    <row r="20" spans="1:20" x14ac:dyDescent="0.25">
      <c r="O20" s="81">
        <v>1.07</v>
      </c>
      <c r="P20" s="81">
        <f t="shared" si="0"/>
        <v>43.816500000000005</v>
      </c>
    </row>
    <row r="21" spans="1:20" x14ac:dyDescent="0.25">
      <c r="O21" s="81">
        <v>1.06</v>
      </c>
      <c r="P21" s="81">
        <f t="shared" si="0"/>
        <v>43.407000000000004</v>
      </c>
    </row>
    <row r="22" spans="1:20" x14ac:dyDescent="0.25">
      <c r="O22" s="81">
        <v>1.05</v>
      </c>
      <c r="P22" s="81">
        <f t="shared" si="0"/>
        <v>42.997500000000002</v>
      </c>
    </row>
    <row r="23" spans="1:20" x14ac:dyDescent="0.25">
      <c r="O23" s="81">
        <v>1.04</v>
      </c>
      <c r="P23" s="81">
        <f t="shared" si="0"/>
        <v>42.588000000000001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42.178500000000007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41.769000000000005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41.359500000000004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40.950000000000003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40.540500000000002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40.131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39.721499999999999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39.312000000000005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38.902500000000003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38.493000000000002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38.083500000000008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37.674000000000007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37.264500000000005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36.855000000000004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8" priority="35">
      <formula>F54&gt;0</formula>
    </cfRule>
    <cfRule type="expression" dxfId="1807" priority="36">
      <formula>F54&lt;0</formula>
    </cfRule>
  </conditionalFormatting>
  <conditionalFormatting sqref="Q7">
    <cfRule type="expression" dxfId="1806" priority="33">
      <formula>Q7&gt;0</formula>
    </cfRule>
    <cfRule type="expression" dxfId="1805" priority="34">
      <formula>Q7&lt;0</formula>
    </cfRule>
  </conditionalFormatting>
  <conditionalFormatting sqref="Q8">
    <cfRule type="expression" dxfId="1804" priority="31">
      <formula>Q8&gt;0</formula>
    </cfRule>
    <cfRule type="expression" dxfId="1803" priority="32">
      <formula>Q8&lt;0</formula>
    </cfRule>
  </conditionalFormatting>
  <conditionalFormatting sqref="F30:F53">
    <cfRule type="expression" dxfId="1802" priority="29">
      <formula>F30&gt;0</formula>
    </cfRule>
    <cfRule type="expression" dxfId="1801" priority="30">
      <formula>F30&lt;0</formula>
    </cfRule>
  </conditionalFormatting>
  <conditionalFormatting sqref="H30:H53">
    <cfRule type="expression" dxfId="1800" priority="27">
      <formula>H30&gt;0</formula>
    </cfRule>
    <cfRule type="expression" dxfId="1799" priority="28">
      <formula>H30&lt;0</formula>
    </cfRule>
  </conditionalFormatting>
  <conditionalFormatting sqref="Q10">
    <cfRule type="expression" dxfId="1798" priority="25">
      <formula>Q10&gt;0</formula>
    </cfRule>
    <cfRule type="expression" dxfId="1797" priority="26">
      <formula>Q10&lt;0</formula>
    </cfRule>
  </conditionalFormatting>
  <conditionalFormatting sqref="J25:J39">
    <cfRule type="expression" dxfId="1796" priority="23">
      <formula>J25&gt;0</formula>
    </cfRule>
    <cfRule type="expression" dxfId="1795" priority="24">
      <formula>J25&lt;0</formula>
    </cfRule>
  </conditionalFormatting>
  <conditionalFormatting sqref="K25:K36">
    <cfRule type="expression" dxfId="1794" priority="21">
      <formula>K25&gt;0</formula>
    </cfRule>
    <cfRule type="expression" dxfId="1793" priority="22">
      <formula>K25&lt;0</formula>
    </cfRule>
  </conditionalFormatting>
  <conditionalFormatting sqref="L25">
    <cfRule type="expression" dxfId="1792" priority="19">
      <formula>L25&gt;0</formula>
    </cfRule>
    <cfRule type="expression" dxfId="1791" priority="20">
      <formula>L25&lt;0</formula>
    </cfRule>
  </conditionalFormatting>
  <conditionalFormatting sqref="F89:F110">
    <cfRule type="expression" dxfId="1790" priority="17">
      <formula>F89&gt;0</formula>
    </cfRule>
    <cfRule type="expression" dxfId="1789" priority="18">
      <formula>F89&lt;0</formula>
    </cfRule>
  </conditionalFormatting>
  <conditionalFormatting sqref="H89:H110">
    <cfRule type="expression" dxfId="1788" priority="15">
      <formula>H89&gt;0</formula>
    </cfRule>
    <cfRule type="expression" dxfId="1787" priority="16">
      <formula>H89&lt;0</formula>
    </cfRule>
  </conditionalFormatting>
  <conditionalFormatting sqref="J89:J102">
    <cfRule type="expression" dxfId="1786" priority="13">
      <formula>J89&gt;0</formula>
    </cfRule>
    <cfRule type="expression" dxfId="1785" priority="14">
      <formula>J89&lt;0</formula>
    </cfRule>
  </conditionalFormatting>
  <conditionalFormatting sqref="K89:K102">
    <cfRule type="expression" dxfId="1784" priority="11">
      <formula>K89&gt;0</formula>
    </cfRule>
    <cfRule type="expression" dxfId="1783" priority="12">
      <formula>K89&lt;0</formula>
    </cfRule>
  </conditionalFormatting>
  <conditionalFormatting sqref="L89:L102">
    <cfRule type="expression" dxfId="1782" priority="9">
      <formula>L89&gt;0</formula>
    </cfRule>
    <cfRule type="expression" dxfId="1781" priority="10">
      <formula>L89&lt;0</formula>
    </cfRule>
  </conditionalFormatting>
  <conditionalFormatting sqref="F25:F29">
    <cfRule type="expression" dxfId="1780" priority="7">
      <formula>F25&gt;0</formula>
    </cfRule>
    <cfRule type="expression" dxfId="1779" priority="8">
      <formula>F25&lt;0</formula>
    </cfRule>
  </conditionalFormatting>
  <conditionalFormatting sqref="H25:H29">
    <cfRule type="expression" dxfId="1778" priority="5">
      <formula>H25&gt;0</formula>
    </cfRule>
    <cfRule type="expression" dxfId="17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48.907000000000011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48.899900000000002</v>
      </c>
      <c r="R4" s="425">
        <v>8.0000000000000004E-4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9779.98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9781.4000000000015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-1.4200000000018917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-1.4200000000018917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-1.4517349254727254E-4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5.7259830797199991E-2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Q4/(3.94+4.03)*2</f>
        <v>12.27099121706399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53.789890000000007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53.300891000000007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52.811892000000007</v>
      </c>
    </row>
    <row r="20" spans="1:21" x14ac:dyDescent="0.25">
      <c r="O20" s="81">
        <v>1.07</v>
      </c>
      <c r="P20" s="81">
        <f t="shared" si="2"/>
        <v>52.322893000000008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51.833894000000008</v>
      </c>
    </row>
    <row r="22" spans="1:21" x14ac:dyDescent="0.25">
      <c r="O22" s="81">
        <v>1.05</v>
      </c>
      <c r="P22" s="81">
        <f t="shared" si="2"/>
        <v>51.344895000000008</v>
      </c>
    </row>
    <row r="23" spans="1:21" x14ac:dyDescent="0.25">
      <c r="O23" s="81">
        <v>1.04</v>
      </c>
      <c r="P23" s="81">
        <f t="shared" si="2"/>
        <v>50.855896000000001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50.366897000000002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49.877898000000002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49.388899000000002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48.899900000000002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48.410901000000003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47.921902000000003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47.432903000000003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46.943904000000003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46.454904999999997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45.965905999999997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45.476907000000004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44.987908000000004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44.498909000000005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44.009910000000005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8" si="12">C56*(E56-D56)</f>
        <v>894.5999999999998</v>
      </c>
      <c r="G56" s="39">
        <f t="shared" ref="G56:G58" si="13">D56*C56</f>
        <v>9941.4</v>
      </c>
      <c r="H56" s="179">
        <f t="shared" ref="H56:H58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76" priority="45">
      <formula>F63&gt;0</formula>
    </cfRule>
    <cfRule type="expression" dxfId="1775" priority="46">
      <formula>F63&lt;0</formula>
    </cfRule>
  </conditionalFormatting>
  <conditionalFormatting sqref="Q7">
    <cfRule type="expression" dxfId="1774" priority="43">
      <formula>Q7&gt;0</formula>
    </cfRule>
    <cfRule type="expression" dxfId="1773" priority="44">
      <formula>Q7&lt;0</formula>
    </cfRule>
  </conditionalFormatting>
  <conditionalFormatting sqref="Q8">
    <cfRule type="expression" dxfId="1772" priority="41">
      <formula>Q8&gt;0</formula>
    </cfRule>
    <cfRule type="expression" dxfId="1771" priority="42">
      <formula>Q8&lt;0</formula>
    </cfRule>
  </conditionalFormatting>
  <conditionalFormatting sqref="F30:F62">
    <cfRule type="expression" dxfId="1770" priority="39">
      <formula>F30&gt;0</formula>
    </cfRule>
    <cfRule type="expression" dxfId="1769" priority="40">
      <formula>F30&lt;0</formula>
    </cfRule>
  </conditionalFormatting>
  <conditionalFormatting sqref="H30:H62">
    <cfRule type="expression" dxfId="1768" priority="37">
      <formula>H30&gt;0</formula>
    </cfRule>
    <cfRule type="expression" dxfId="1767" priority="38">
      <formula>H30&lt;0</formula>
    </cfRule>
  </conditionalFormatting>
  <conditionalFormatting sqref="Q10">
    <cfRule type="expression" dxfId="1766" priority="35">
      <formula>Q10&gt;0</formula>
    </cfRule>
    <cfRule type="expression" dxfId="1765" priority="36">
      <formula>Q10&lt;0</formula>
    </cfRule>
  </conditionalFormatting>
  <conditionalFormatting sqref="K25:K39">
    <cfRule type="expression" dxfId="1764" priority="31">
      <formula>K25&gt;0</formula>
    </cfRule>
    <cfRule type="expression" dxfId="1763" priority="32">
      <formula>K25&lt;0</formula>
    </cfRule>
  </conditionalFormatting>
  <conditionalFormatting sqref="L25">
    <cfRule type="expression" dxfId="1762" priority="29">
      <formula>L25&gt;0</formula>
    </cfRule>
    <cfRule type="expression" dxfId="1761" priority="30">
      <formula>L25&lt;0</formula>
    </cfRule>
  </conditionalFormatting>
  <conditionalFormatting sqref="F89:F110">
    <cfRule type="expression" dxfId="1760" priority="27">
      <formula>F89&gt;0</formula>
    </cfRule>
    <cfRule type="expression" dxfId="1759" priority="28">
      <formula>F89&lt;0</formula>
    </cfRule>
  </conditionalFormatting>
  <conditionalFormatting sqref="H89:H110">
    <cfRule type="expression" dxfId="1758" priority="25">
      <formula>H89&gt;0</formula>
    </cfRule>
    <cfRule type="expression" dxfId="1757" priority="26">
      <formula>H89&lt;0</formula>
    </cfRule>
  </conditionalFormatting>
  <conditionalFormatting sqref="J89:J102">
    <cfRule type="expression" dxfId="1756" priority="23">
      <formula>J89&gt;0</formula>
    </cfRule>
    <cfRule type="expression" dxfId="1755" priority="24">
      <formula>J89&lt;0</formula>
    </cfRule>
  </conditionalFormatting>
  <conditionalFormatting sqref="K89:K102">
    <cfRule type="expression" dxfId="1754" priority="21">
      <formula>K89&gt;0</formula>
    </cfRule>
    <cfRule type="expression" dxfId="1753" priority="22">
      <formula>K89&lt;0</formula>
    </cfRule>
  </conditionalFormatting>
  <conditionalFormatting sqref="L89:L102">
    <cfRule type="expression" dxfId="1752" priority="19">
      <formula>L89&gt;0</formula>
    </cfRule>
    <cfRule type="expression" dxfId="1751" priority="20">
      <formula>L89&lt;0</formula>
    </cfRule>
  </conditionalFormatting>
  <conditionalFormatting sqref="F25 F29">
    <cfRule type="expression" dxfId="1750" priority="17">
      <formula>F25&gt;0</formula>
    </cfRule>
    <cfRule type="expression" dxfId="1749" priority="18">
      <formula>F25&lt;0</formula>
    </cfRule>
  </conditionalFormatting>
  <conditionalFormatting sqref="H25 H29">
    <cfRule type="expression" dxfId="1748" priority="15">
      <formula>H25&gt;0</formula>
    </cfRule>
    <cfRule type="expression" dxfId="1747" priority="16">
      <formula>H25&lt;0</formula>
    </cfRule>
  </conditionalFormatting>
  <conditionalFormatting sqref="F26:F28">
    <cfRule type="expression" dxfId="1746" priority="13">
      <formula>F26&gt;0</formula>
    </cfRule>
    <cfRule type="expression" dxfId="1745" priority="14">
      <formula>F26&lt;0</formula>
    </cfRule>
  </conditionalFormatting>
  <conditionalFormatting sqref="H26:H28">
    <cfRule type="expression" dxfId="1744" priority="11">
      <formula>H26&gt;0</formula>
    </cfRule>
    <cfRule type="expression" dxfId="1743" priority="12">
      <formula>H26&lt;0</formula>
    </cfRule>
  </conditionalFormatting>
  <conditionalFormatting sqref="J25:J49">
    <cfRule type="expression" dxfId="1742" priority="7">
      <formula>J25&gt;0</formula>
    </cfRule>
    <cfRule type="expression" dxfId="1741" priority="8">
      <formula>J25&lt;0</formula>
    </cfRule>
  </conditionalFormatting>
  <conditionalFormatting sqref="J50:J51">
    <cfRule type="expression" dxfId="1740" priority="5">
      <formula>J50&gt;0</formula>
    </cfRule>
    <cfRule type="expression" dxfId="1739" priority="6">
      <formula>J50&lt;0</formula>
    </cfRule>
  </conditionalFormatting>
  <conditionalFormatting sqref="J52:J57">
    <cfRule type="expression" dxfId="1738" priority="3">
      <formula>J52&gt;0</formula>
    </cfRule>
    <cfRule type="expression" dxfId="1737" priority="4">
      <formula>J52&lt;0</formula>
    </cfRule>
  </conditionalFormatting>
  <conditionalFormatting sqref="J58">
    <cfRule type="expression" dxfId="1736" priority="1">
      <formula>J58&gt;0</formula>
    </cfRule>
    <cfRule type="expression" dxfId="1735" priority="2">
      <formula>J58&lt;0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30.869900000000001</v>
      </c>
      <c r="R4" s="425">
        <v>1.55E-2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24695.920000000002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2572.03999999999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2572.03999999999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0.11625628054391854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6.4788029763620872E-2</v>
      </c>
      <c r="R11">
        <v>0.5</v>
      </c>
    </row>
    <row r="12" spans="1:21" x14ac:dyDescent="0.25">
      <c r="A12" s="887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8.8199714285714297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33.956890000000001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33.648191000000004</v>
      </c>
    </row>
    <row r="20" spans="1:21" x14ac:dyDescent="0.25">
      <c r="O20" s="81">
        <v>1.08</v>
      </c>
      <c r="P20" s="81">
        <f t="shared" si="2"/>
        <v>33.339492000000007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33.030793000000003</v>
      </c>
    </row>
    <row r="22" spans="1:21" x14ac:dyDescent="0.25">
      <c r="O22" s="81">
        <v>1.06</v>
      </c>
      <c r="P22" s="81">
        <f t="shared" si="2"/>
        <v>32.722094000000006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32.413395000000001</v>
      </c>
    </row>
    <row r="24" spans="1:21" x14ac:dyDescent="0.25">
      <c r="O24" s="81">
        <v>1.04</v>
      </c>
      <c r="P24" s="81">
        <f t="shared" si="2"/>
        <v>32.104696000000004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31.795997000000003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31.487298000000003</v>
      </c>
    </row>
    <row r="27" spans="1:21" x14ac:dyDescent="0.25">
      <c r="O27" s="81">
        <v>1.01</v>
      </c>
      <c r="P27" s="81">
        <f t="shared" si="2"/>
        <v>31.178599000000002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30.869900000000001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30.561201000000001</v>
      </c>
    </row>
    <row r="30" spans="1:21" x14ac:dyDescent="0.25">
      <c r="O30" s="81">
        <v>0.98</v>
      </c>
      <c r="P30" s="81">
        <f t="shared" si="2"/>
        <v>30.252502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29.943802999999999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29.635103999999998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29.326405000000001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29.017706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28.709007000000003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28.400308000000003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28.091609000000002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27.782910000000001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34" priority="45">
      <formula>F37&gt;0</formula>
    </cfRule>
    <cfRule type="expression" dxfId="1733" priority="46">
      <formula>F37&lt;0</formula>
    </cfRule>
  </conditionalFormatting>
  <conditionalFormatting sqref="Q7">
    <cfRule type="expression" dxfId="1732" priority="43">
      <formula>Q7&gt;0</formula>
    </cfRule>
    <cfRule type="expression" dxfId="1731" priority="44">
      <formula>Q7&lt;0</formula>
    </cfRule>
  </conditionalFormatting>
  <conditionalFormatting sqref="Q8">
    <cfRule type="expression" dxfId="1730" priority="41">
      <formula>Q8&gt;0</formula>
    </cfRule>
    <cfRule type="expression" dxfId="1729" priority="42">
      <formula>Q8&lt;0</formula>
    </cfRule>
  </conditionalFormatting>
  <conditionalFormatting sqref="Q10">
    <cfRule type="expression" dxfId="1728" priority="35">
      <formula>Q10&gt;0</formula>
    </cfRule>
    <cfRule type="expression" dxfId="1727" priority="36">
      <formula>Q10&lt;0</formula>
    </cfRule>
  </conditionalFormatting>
  <conditionalFormatting sqref="J32:J45">
    <cfRule type="expression" dxfId="1726" priority="33">
      <formula>J32&gt;0</formula>
    </cfRule>
    <cfRule type="expression" dxfId="1725" priority="34">
      <formula>J32&lt;0</formula>
    </cfRule>
  </conditionalFormatting>
  <conditionalFormatting sqref="K32:K45">
    <cfRule type="expression" dxfId="1724" priority="31">
      <formula>K32&gt;0</formula>
    </cfRule>
    <cfRule type="expression" dxfId="1723" priority="32">
      <formula>K32&lt;0</formula>
    </cfRule>
  </conditionalFormatting>
  <conditionalFormatting sqref="L32:L40">
    <cfRule type="expression" dxfId="1722" priority="29">
      <formula>L32&gt;0</formula>
    </cfRule>
    <cfRule type="expression" dxfId="1721" priority="30">
      <formula>L32&lt;0</formula>
    </cfRule>
  </conditionalFormatting>
  <conditionalFormatting sqref="F111:F132">
    <cfRule type="expression" dxfId="1720" priority="27">
      <formula>F111&gt;0</formula>
    </cfRule>
    <cfRule type="expression" dxfId="1719" priority="28">
      <formula>F111&lt;0</formula>
    </cfRule>
  </conditionalFormatting>
  <conditionalFormatting sqref="H111:H132">
    <cfRule type="expression" dxfId="1718" priority="25">
      <formula>H111&gt;0</formula>
    </cfRule>
    <cfRule type="expression" dxfId="1717" priority="26">
      <formula>H111&lt;0</formula>
    </cfRule>
  </conditionalFormatting>
  <conditionalFormatting sqref="J111:J124">
    <cfRule type="expression" dxfId="1716" priority="23">
      <formula>J111&gt;0</formula>
    </cfRule>
    <cfRule type="expression" dxfId="1715" priority="24">
      <formula>J111&lt;0</formula>
    </cfRule>
  </conditionalFormatting>
  <conditionalFormatting sqref="K111:K124">
    <cfRule type="expression" dxfId="1714" priority="21">
      <formula>K111&gt;0</formula>
    </cfRule>
    <cfRule type="expression" dxfId="1713" priority="22">
      <formula>K111&lt;0</formula>
    </cfRule>
  </conditionalFormatting>
  <conditionalFormatting sqref="L111:L124">
    <cfRule type="expression" dxfId="1712" priority="19">
      <formula>L111&gt;0</formula>
    </cfRule>
    <cfRule type="expression" dxfId="1711" priority="20">
      <formula>L111&lt;0</formula>
    </cfRule>
  </conditionalFormatting>
  <conditionalFormatting sqref="F32:F36">
    <cfRule type="expression" dxfId="1710" priority="17">
      <formula>F32&gt;0</formula>
    </cfRule>
    <cfRule type="expression" dxfId="1709" priority="18">
      <formula>F32&lt;0</formula>
    </cfRule>
  </conditionalFormatting>
  <conditionalFormatting sqref="H32:H36">
    <cfRule type="expression" dxfId="1708" priority="15">
      <formula>H32&gt;0</formula>
    </cfRule>
    <cfRule type="expression" dxfId="1707" priority="16">
      <formula>H32&lt;0</formula>
    </cfRule>
  </conditionalFormatting>
  <conditionalFormatting sqref="Q9">
    <cfRule type="expression" dxfId="1706" priority="13">
      <formula>Q9&gt;0</formula>
    </cfRule>
    <cfRule type="expression" dxfId="1705" priority="14">
      <formula>Q9&lt;0</formula>
    </cfRule>
  </conditionalFormatting>
  <conditionalFormatting sqref="H67:H69 F67:F69">
    <cfRule type="expression" dxfId="1704" priority="11">
      <formula>F67&gt;0</formula>
    </cfRule>
    <cfRule type="expression" dxfId="1703" priority="12">
      <formula>F67&lt;0</formula>
    </cfRule>
  </conditionalFormatting>
  <conditionalFormatting sqref="H70:H72 F70:F72">
    <cfRule type="expression" dxfId="1702" priority="9">
      <formula>F70&gt;0</formula>
    </cfRule>
    <cfRule type="expression" dxfId="1701" priority="10">
      <formula>F70&lt;0</formula>
    </cfRule>
  </conditionalFormatting>
  <conditionalFormatting sqref="F77 H77">
    <cfRule type="expression" dxfId="1700" priority="5">
      <formula>F77&gt;0</formula>
    </cfRule>
    <cfRule type="expression" dxfId="1699" priority="6">
      <formula>F77&lt;0</formula>
    </cfRule>
  </conditionalFormatting>
  <conditionalFormatting sqref="F74:F76 H74:H76">
    <cfRule type="expression" dxfId="1698" priority="3">
      <formula>F74&gt;0</formula>
    </cfRule>
    <cfRule type="expression" dxfId="1697" priority="4">
      <formula>F74&lt;0</formula>
    </cfRule>
  </conditionalFormatting>
  <conditionalFormatting sqref="H79:H81 F79:F81">
    <cfRule type="expression" dxfId="1696" priority="1">
      <formula>F79&gt;0</formula>
    </cfRule>
    <cfRule type="expression" dxfId="1695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210.51</v>
      </c>
      <c r="R4" s="425">
        <v>-5.9999999999999995E-4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4210.2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1564.9700000000016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1421.9400000000014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0.50997396225603153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2.3751840767659493E-3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1357</v>
      </c>
      <c r="W12" s="134"/>
    </row>
    <row r="13" spans="1:23" x14ac:dyDescent="0.25">
      <c r="H13" s="70"/>
      <c r="O13" s="11" t="s">
        <v>947</v>
      </c>
      <c r="Q13">
        <f>Q4/6.86</f>
        <v>30.686588921282794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231.56100000000001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229.45590000000001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227.35079999999999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225.2457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223.14060000000001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221.03550000000001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218.93039999999999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216.8253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214.72020000000001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212.61509999999998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210.51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208.4049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206.29979999999998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204.19469999999998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202.08959999999999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199.98449999999997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197.87939999999998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195.77430000000001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193.66919999999999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191.5641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189.459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4" priority="30">
      <formula>F51&gt;0</formula>
    </cfRule>
    <cfRule type="expression" dxfId="1693" priority="31">
      <formula>F51&lt;0</formula>
    </cfRule>
  </conditionalFormatting>
  <conditionalFormatting sqref="Q7">
    <cfRule type="expression" dxfId="1692" priority="28">
      <formula>Q7&gt;0</formula>
    </cfRule>
    <cfRule type="expression" dxfId="1691" priority="29">
      <formula>Q7&lt;0</formula>
    </cfRule>
  </conditionalFormatting>
  <conditionalFormatting sqref="Q8">
    <cfRule type="expression" dxfId="1690" priority="26">
      <formula>Q8&gt;0</formula>
    </cfRule>
    <cfRule type="expression" dxfId="1689" priority="27">
      <formula>Q8&lt;0</formula>
    </cfRule>
  </conditionalFormatting>
  <conditionalFormatting sqref="F25:F44 F46:F50">
    <cfRule type="expression" dxfId="1688" priority="24">
      <formula>F25&gt;0</formula>
    </cfRule>
    <cfRule type="expression" dxfId="1687" priority="25">
      <formula>F25&lt;0</formula>
    </cfRule>
  </conditionalFormatting>
  <conditionalFormatting sqref="H25:H44 H46:H50">
    <cfRule type="expression" dxfId="1686" priority="22">
      <formula>H25&gt;0</formula>
    </cfRule>
    <cfRule type="expression" dxfId="1685" priority="23">
      <formula>H25&lt;0</formula>
    </cfRule>
  </conditionalFormatting>
  <conditionalFormatting sqref="F89:F110">
    <cfRule type="expression" dxfId="1684" priority="20">
      <formula>F89&gt;0</formula>
    </cfRule>
    <cfRule type="expression" dxfId="1683" priority="21">
      <formula>F89&lt;0</formula>
    </cfRule>
  </conditionalFormatting>
  <conditionalFormatting sqref="H89:H110">
    <cfRule type="expression" dxfId="1682" priority="18">
      <formula>H89&gt;0</formula>
    </cfRule>
    <cfRule type="expression" dxfId="1681" priority="19">
      <formula>H89&lt;0</formula>
    </cfRule>
  </conditionalFormatting>
  <conditionalFormatting sqref="Q10">
    <cfRule type="expression" dxfId="1680" priority="16">
      <formula>Q10&gt;0</formula>
    </cfRule>
    <cfRule type="expression" dxfId="1679" priority="17">
      <formula>Q10&lt;0</formula>
    </cfRule>
  </conditionalFormatting>
  <conditionalFormatting sqref="J25:J39">
    <cfRule type="expression" dxfId="1678" priority="14">
      <formula>J25&gt;0</formula>
    </cfRule>
    <cfRule type="expression" dxfId="1677" priority="15">
      <formula>J25&lt;0</formula>
    </cfRule>
  </conditionalFormatting>
  <conditionalFormatting sqref="K25:K38">
    <cfRule type="expression" dxfId="1676" priority="12">
      <formula>K25&gt;0</formula>
    </cfRule>
    <cfRule type="expression" dxfId="1675" priority="13">
      <formula>K25&lt;0</formula>
    </cfRule>
  </conditionalFormatting>
  <conditionalFormatting sqref="L25:L38">
    <cfRule type="expression" dxfId="1674" priority="10">
      <formula>L25&gt;0</formula>
    </cfRule>
    <cfRule type="expression" dxfId="1673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2" priority="7">
      <formula>J40&gt;0</formula>
    </cfRule>
    <cfRule type="expression" dxfId="1671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0" priority="5">
      <formula>F45&gt;0</formula>
    </cfRule>
    <cfRule type="expression" dxfId="1669" priority="6">
      <formula>F45&lt;0</formula>
    </cfRule>
  </conditionalFormatting>
  <conditionalFormatting sqref="H45">
    <cfRule type="expression" dxfId="1668" priority="3">
      <formula>H45&gt;0</formula>
    </cfRule>
    <cfRule type="expression" dxfId="1667" priority="4">
      <formula>H45&lt;0</formula>
    </cfRule>
  </conditionalFormatting>
  <conditionalFormatting sqref="J45">
    <cfRule type="expression" dxfId="1666" priority="1">
      <formula>J45&gt;0</formula>
    </cfRule>
    <cfRule type="expression" dxfId="1665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4" priority="74">
      <formula>F12&gt;0</formula>
    </cfRule>
    <cfRule type="expression" dxfId="166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2" priority="67">
      <formula>F124&gt;0</formula>
    </cfRule>
    <cfRule type="expression" dxfId="1661" priority="68">
      <formula>F124&lt;0</formula>
    </cfRule>
  </conditionalFormatting>
  <conditionalFormatting sqref="H124:H130">
    <cfRule type="expression" dxfId="1660" priority="55">
      <formula>H124&gt;0</formula>
    </cfRule>
    <cfRule type="expression" dxfId="1659" priority="56">
      <formula>H124&lt;0</formula>
    </cfRule>
  </conditionalFormatting>
  <conditionalFormatting sqref="H131">
    <cfRule type="expression" dxfId="1658" priority="53">
      <formula>H131&gt;0</formula>
    </cfRule>
    <cfRule type="expression" dxfId="1657" priority="54">
      <formula>H131&lt;0</formula>
    </cfRule>
  </conditionalFormatting>
  <conditionalFormatting sqref="H132">
    <cfRule type="expression" dxfId="1656" priority="51">
      <formula>H132&gt;0</formula>
    </cfRule>
    <cfRule type="expression" dxfId="1655" priority="52">
      <formula>H132&lt;0</formula>
    </cfRule>
  </conditionalFormatting>
  <conditionalFormatting sqref="H133:H135">
    <cfRule type="expression" dxfId="1654" priority="49">
      <formula>H133&gt;0</formula>
    </cfRule>
    <cfRule type="expression" dxfId="1653" priority="50">
      <formula>H133&lt;0</formula>
    </cfRule>
  </conditionalFormatting>
  <conditionalFormatting sqref="H136">
    <cfRule type="expression" dxfId="1652" priority="45">
      <formula>H136&gt;0</formula>
    </cfRule>
    <cfRule type="expression" dxfId="1651" priority="46">
      <formula>H136&lt;0</formula>
    </cfRule>
  </conditionalFormatting>
  <conditionalFormatting sqref="Q7">
    <cfRule type="expression" dxfId="1650" priority="39">
      <formula>Q7&gt;0</formula>
    </cfRule>
    <cfRule type="expression" dxfId="1649" priority="40">
      <formula>Q7&lt;0</formula>
    </cfRule>
  </conditionalFormatting>
  <conditionalFormatting sqref="Q8">
    <cfRule type="expression" dxfId="1648" priority="37">
      <formula>Q8&gt;0</formula>
    </cfRule>
    <cfRule type="expression" dxfId="1647" priority="38">
      <formula>Q8&lt;0</formula>
    </cfRule>
  </conditionalFormatting>
  <conditionalFormatting sqref="F167:F178 H167:H178">
    <cfRule type="expression" dxfId="1646" priority="35">
      <formula>F167&gt;0</formula>
    </cfRule>
    <cfRule type="expression" dxfId="1645" priority="36">
      <formula>F167&lt;0</formula>
    </cfRule>
  </conditionalFormatting>
  <conditionalFormatting sqref="F183:F197 H183:H197">
    <cfRule type="expression" dxfId="1644" priority="33">
      <formula>F183&gt;0</formula>
    </cfRule>
    <cfRule type="expression" dxfId="1643" priority="34">
      <formula>F183&lt;0</formula>
    </cfRule>
  </conditionalFormatting>
  <conditionalFormatting sqref="F198:F206 H198:H206">
    <cfRule type="expression" dxfId="1642" priority="31">
      <formula>F198&gt;0</formula>
    </cfRule>
    <cfRule type="expression" dxfId="1641" priority="32">
      <formula>F198&lt;0</formula>
    </cfRule>
  </conditionalFormatting>
  <conditionalFormatting sqref="F141:F147 H141:H147">
    <cfRule type="expression" dxfId="1640" priority="29">
      <formula>F141&gt;0</formula>
    </cfRule>
    <cfRule type="expression" dxfId="1639" priority="30">
      <formula>F141&lt;0</formula>
    </cfRule>
  </conditionalFormatting>
  <conditionalFormatting sqref="H149:H152 F149:F152">
    <cfRule type="expression" dxfId="1638" priority="27">
      <formula>F149&gt;0</formula>
    </cfRule>
    <cfRule type="expression" dxfId="1637" priority="28">
      <formula>F149&lt;0</formula>
    </cfRule>
  </conditionalFormatting>
  <conditionalFormatting sqref="F226 H215:H218 H257:H260 F257:F260 H226 H231:H233 F231:F233 F235:F244 H235:H244">
    <cfRule type="expression" dxfId="1636" priority="25">
      <formula>F215&gt;0</formula>
    </cfRule>
    <cfRule type="expression" dxfId="1635" priority="26">
      <formula>F215&lt;0</formula>
    </cfRule>
  </conditionalFormatting>
  <conditionalFormatting sqref="F207:F218">
    <cfRule type="expression" dxfId="1634" priority="23">
      <formula>F207&gt;0</formula>
    </cfRule>
    <cfRule type="expression" dxfId="1633" priority="24">
      <formula>F207&lt;0</formula>
    </cfRule>
  </conditionalFormatting>
  <conditionalFormatting sqref="H207:H208">
    <cfRule type="expression" dxfId="1632" priority="21">
      <formula>H207&gt;0</formula>
    </cfRule>
    <cfRule type="expression" dxfId="1631" priority="22">
      <formula>H207&lt;0</formula>
    </cfRule>
  </conditionalFormatting>
  <conditionalFormatting sqref="H209">
    <cfRule type="expression" dxfId="1630" priority="19">
      <formula>H209&gt;0</formula>
    </cfRule>
    <cfRule type="expression" dxfId="1629" priority="20">
      <formula>H209&lt;0</formula>
    </cfRule>
  </conditionalFormatting>
  <conditionalFormatting sqref="H210">
    <cfRule type="expression" dxfId="1628" priority="17">
      <formula>H210&gt;0</formula>
    </cfRule>
    <cfRule type="expression" dxfId="1627" priority="18">
      <formula>H210&lt;0</formula>
    </cfRule>
  </conditionalFormatting>
  <conditionalFormatting sqref="H211:H213">
    <cfRule type="expression" dxfId="1626" priority="15">
      <formula>H211&gt;0</formula>
    </cfRule>
    <cfRule type="expression" dxfId="1625" priority="16">
      <formula>H211&lt;0</formula>
    </cfRule>
  </conditionalFormatting>
  <conditionalFormatting sqref="H214">
    <cfRule type="expression" dxfId="1624" priority="13">
      <formula>H214&gt;0</formula>
    </cfRule>
    <cfRule type="expression" dxfId="1623" priority="14">
      <formula>H214&lt;0</formula>
    </cfRule>
  </conditionalFormatting>
  <conditionalFormatting sqref="F245:F256 H245:H256">
    <cfRule type="expression" dxfId="1622" priority="11">
      <formula>F245&gt;0</formula>
    </cfRule>
    <cfRule type="expression" dxfId="1621" priority="12">
      <formula>F245&lt;0</formula>
    </cfRule>
  </conditionalFormatting>
  <conditionalFormatting sqref="F261:F275 H261:H275">
    <cfRule type="expression" dxfId="1620" priority="9">
      <formula>F261&gt;0</formula>
    </cfRule>
    <cfRule type="expression" dxfId="1619" priority="10">
      <formula>F261&lt;0</formula>
    </cfRule>
  </conditionalFormatting>
  <conditionalFormatting sqref="F276:F283 H276:H283">
    <cfRule type="expression" dxfId="1618" priority="7">
      <formula>F276&gt;0</formula>
    </cfRule>
    <cfRule type="expression" dxfId="1617" priority="8">
      <formula>F276&lt;0</formula>
    </cfRule>
  </conditionalFormatting>
  <conditionalFormatting sqref="F219:F225 H219:H225">
    <cfRule type="expression" dxfId="1616" priority="5">
      <formula>F219&gt;0</formula>
    </cfRule>
    <cfRule type="expression" dxfId="1615" priority="6">
      <formula>F219&lt;0</formula>
    </cfRule>
  </conditionalFormatting>
  <conditionalFormatting sqref="H227:H230 F227:F230">
    <cfRule type="expression" dxfId="1614" priority="3">
      <formula>F227&gt;0</formula>
    </cfRule>
    <cfRule type="expression" dxfId="1613" priority="4">
      <formula>F227&lt;0</formula>
    </cfRule>
  </conditionalFormatting>
  <conditionalFormatting sqref="H234 F234">
    <cfRule type="expression" dxfId="1612" priority="1">
      <formula>F234&gt;0</formula>
    </cfRule>
    <cfRule type="expression" dxfId="161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148.72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148.72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163.59200000000001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162.10480000000001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160.61760000000001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159.13040000000001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157.64320000000001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156.15600000000001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154.6688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153.1816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151.6944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150.2072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148.72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147.2328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145.7456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144.25839999999999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142.77119999999999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141.28399999999999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139.79679999999999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138.30960000000002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136.82240000000002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135.33520000000001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133.84800000000001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0" priority="43">
      <formula>F33&gt;0</formula>
    </cfRule>
    <cfRule type="expression" dxfId="1609" priority="44">
      <formula>F33&lt;0</formula>
    </cfRule>
  </conditionalFormatting>
  <conditionalFormatting sqref="Q7">
    <cfRule type="expression" dxfId="1608" priority="41">
      <formula>Q7&gt;0</formula>
    </cfRule>
    <cfRule type="expression" dxfId="1607" priority="42">
      <formula>Q7&lt;0</formula>
    </cfRule>
  </conditionalFormatting>
  <conditionalFormatting sqref="Q8">
    <cfRule type="expression" dxfId="1606" priority="39">
      <formula>Q8&gt;0</formula>
    </cfRule>
    <cfRule type="expression" dxfId="1605" priority="40">
      <formula>Q8&lt;0</formula>
    </cfRule>
  </conditionalFormatting>
  <conditionalFormatting sqref="F29 F32">
    <cfRule type="expression" dxfId="1604" priority="37">
      <formula>F29&gt;0</formula>
    </cfRule>
    <cfRule type="expression" dxfId="1603" priority="38">
      <formula>F29&lt;0</formula>
    </cfRule>
  </conditionalFormatting>
  <conditionalFormatting sqref="H29 H32">
    <cfRule type="expression" dxfId="1602" priority="35">
      <formula>H29&gt;0</formula>
    </cfRule>
    <cfRule type="expression" dxfId="1601" priority="36">
      <formula>H29&lt;0</formula>
    </cfRule>
  </conditionalFormatting>
  <conditionalFormatting sqref="F30:F31">
    <cfRule type="expression" dxfId="1600" priority="33">
      <formula>F30&gt;0</formula>
    </cfRule>
    <cfRule type="expression" dxfId="1599" priority="34">
      <formula>F30&lt;0</formula>
    </cfRule>
  </conditionalFormatting>
  <conditionalFormatting sqref="H30:H31">
    <cfRule type="expression" dxfId="1598" priority="31">
      <formula>H30&gt;0</formula>
    </cfRule>
    <cfRule type="expression" dxfId="1597" priority="32">
      <formula>H30&lt;0</formula>
    </cfRule>
  </conditionalFormatting>
  <conditionalFormatting sqref="F105:F140 H105:H140">
    <cfRule type="expression" dxfId="1596" priority="29">
      <formula>F105&gt;0</formula>
    </cfRule>
    <cfRule type="expression" dxfId="1595" priority="30">
      <formula>F105&lt;0</formula>
    </cfRule>
  </conditionalFormatting>
  <conditionalFormatting sqref="F96:F99">
    <cfRule type="expression" dxfId="1594" priority="27">
      <formula>F96&gt;0</formula>
    </cfRule>
    <cfRule type="expression" dxfId="1593" priority="28">
      <formula>F96&lt;0</formula>
    </cfRule>
  </conditionalFormatting>
  <conditionalFormatting sqref="H96:H99">
    <cfRule type="expression" dxfId="1592" priority="25">
      <formula>H96&gt;0</formula>
    </cfRule>
    <cfRule type="expression" dxfId="1591" priority="26">
      <formula>H96&lt;0</formula>
    </cfRule>
  </conditionalFormatting>
  <conditionalFormatting sqref="F25:F28">
    <cfRule type="expression" dxfId="1590" priority="19">
      <formula>F25&gt;0</formula>
    </cfRule>
    <cfRule type="expression" dxfId="1589" priority="20">
      <formula>F25&lt;0</formula>
    </cfRule>
  </conditionalFormatting>
  <conditionalFormatting sqref="H25:H28">
    <cfRule type="expression" dxfId="1588" priority="17">
      <formula>H25&gt;0</formula>
    </cfRule>
    <cfRule type="expression" dxfId="1587" priority="18">
      <formula>H25&lt;0</formula>
    </cfRule>
  </conditionalFormatting>
  <conditionalFormatting sqref="J27">
    <cfRule type="expression" dxfId="1586" priority="15">
      <formula>J27&gt;0</formula>
    </cfRule>
    <cfRule type="expression" dxfId="1585" priority="16">
      <formula>J27&lt;0</formula>
    </cfRule>
  </conditionalFormatting>
  <conditionalFormatting sqref="F104">
    <cfRule type="expression" dxfId="1584" priority="13">
      <formula>F104&gt;0</formula>
    </cfRule>
    <cfRule type="expression" dxfId="1583" priority="14">
      <formula>F104&lt;0</formula>
    </cfRule>
  </conditionalFormatting>
  <conditionalFormatting sqref="H104">
    <cfRule type="expression" dxfId="1582" priority="11">
      <formula>H104&gt;0</formula>
    </cfRule>
    <cfRule type="expression" dxfId="1581" priority="12">
      <formula>H104&lt;0</formula>
    </cfRule>
  </conditionalFormatting>
  <conditionalFormatting sqref="F100:F103">
    <cfRule type="expression" dxfId="1580" priority="9">
      <formula>F100&gt;0</formula>
    </cfRule>
    <cfRule type="expression" dxfId="1579" priority="10">
      <formula>F100&lt;0</formula>
    </cfRule>
  </conditionalFormatting>
  <conditionalFormatting sqref="H100:H103">
    <cfRule type="expression" dxfId="1578" priority="7">
      <formula>H100&gt;0</formula>
    </cfRule>
    <cfRule type="expression" dxfId="1577" priority="8">
      <formula>H100&lt;0</formula>
    </cfRule>
  </conditionalFormatting>
  <conditionalFormatting sqref="J102">
    <cfRule type="expression" dxfId="1576" priority="5">
      <formula>J102&gt;0</formula>
    </cfRule>
    <cfRule type="expression" dxfId="1575" priority="6">
      <formula>J102&lt;0</formula>
    </cfRule>
  </conditionalFormatting>
  <conditionalFormatting sqref="Q10">
    <cfRule type="expression" dxfId="1574" priority="3">
      <formula>Q10&gt;0</formula>
    </cfRule>
    <cfRule type="expression" dxfId="1573" priority="4">
      <formula>Q10&lt;0</formula>
    </cfRule>
  </conditionalFormatting>
  <conditionalFormatting sqref="M71">
    <cfRule type="expression" dxfId="1572" priority="1">
      <formula>M71&gt;0</formula>
    </cfRule>
    <cfRule type="expression" dxfId="157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45.4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45.4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49.940000000000005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49.486000000000004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49.032000000000004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48.578000000000003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48.124000000000002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47.67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47.216000000000001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46.762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46.308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45.853999999999999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45.4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44.945999999999998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44.491999999999997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44.037999999999997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43.583999999999996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43.129999999999995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42.675999999999995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42.222000000000001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41.768000000000001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41.314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40.86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0" priority="33">
      <formula>F34&gt;0</formula>
    </cfRule>
    <cfRule type="expression" dxfId="1569" priority="34">
      <formula>F34&lt;0</formula>
    </cfRule>
  </conditionalFormatting>
  <conditionalFormatting sqref="Q7">
    <cfRule type="expression" dxfId="1568" priority="31">
      <formula>Q7&gt;0</formula>
    </cfRule>
    <cfRule type="expression" dxfId="1567" priority="32">
      <formula>Q7&lt;0</formula>
    </cfRule>
  </conditionalFormatting>
  <conditionalFormatting sqref="Q8">
    <cfRule type="expression" dxfId="1566" priority="29">
      <formula>Q8&gt;0</formula>
    </cfRule>
    <cfRule type="expression" dxfId="1565" priority="30">
      <formula>Q8&lt;0</formula>
    </cfRule>
  </conditionalFormatting>
  <conditionalFormatting sqref="F27:F33">
    <cfRule type="expression" dxfId="1564" priority="27">
      <formula>F27&gt;0</formula>
    </cfRule>
    <cfRule type="expression" dxfId="1563" priority="28">
      <formula>F27&lt;0</formula>
    </cfRule>
  </conditionalFormatting>
  <conditionalFormatting sqref="H27:H33">
    <cfRule type="expression" dxfId="1562" priority="25">
      <formula>H27&gt;0</formula>
    </cfRule>
    <cfRule type="expression" dxfId="1561" priority="26">
      <formula>H27&lt;0</formula>
    </cfRule>
  </conditionalFormatting>
  <conditionalFormatting sqref="M46">
    <cfRule type="expression" dxfId="1560" priority="23">
      <formula>M46&gt;0</formula>
    </cfRule>
    <cfRule type="expression" dxfId="1559" priority="24">
      <formula>M46&lt;0</formula>
    </cfRule>
  </conditionalFormatting>
  <conditionalFormatting sqref="F79:F87 H79:H87">
    <cfRule type="expression" dxfId="1558" priority="21">
      <formula>F79&gt;0</formula>
    </cfRule>
    <cfRule type="expression" dxfId="1557" priority="22">
      <formula>F79&lt;0</formula>
    </cfRule>
  </conditionalFormatting>
  <conditionalFormatting sqref="F73 F77:F78">
    <cfRule type="expression" dxfId="1556" priority="19">
      <formula>F73&gt;0</formula>
    </cfRule>
    <cfRule type="expression" dxfId="1555" priority="20">
      <formula>F73&lt;0</formula>
    </cfRule>
  </conditionalFormatting>
  <conditionalFormatting sqref="H73 H77:H78">
    <cfRule type="expression" dxfId="1554" priority="17">
      <formula>H73&gt;0</formula>
    </cfRule>
    <cfRule type="expression" dxfId="1553" priority="18">
      <formula>H73&lt;0</formula>
    </cfRule>
  </conditionalFormatting>
  <conditionalFormatting sqref="F70:F72">
    <cfRule type="expression" dxfId="1552" priority="15">
      <formula>F70&gt;0</formula>
    </cfRule>
    <cfRule type="expression" dxfId="1551" priority="16">
      <formula>F70&lt;0</formula>
    </cfRule>
  </conditionalFormatting>
  <conditionalFormatting sqref="H70:H72">
    <cfRule type="expression" dxfId="1550" priority="13">
      <formula>H70&gt;0</formula>
    </cfRule>
    <cfRule type="expression" dxfId="1549" priority="14">
      <formula>H70&lt;0</formula>
    </cfRule>
  </conditionalFormatting>
  <conditionalFormatting sqref="F25:F26">
    <cfRule type="expression" dxfId="1548" priority="11">
      <formula>F25&gt;0</formula>
    </cfRule>
    <cfRule type="expression" dxfId="1547" priority="12">
      <formula>F25&lt;0</formula>
    </cfRule>
  </conditionalFormatting>
  <conditionalFormatting sqref="H25:H26">
    <cfRule type="expression" dxfId="1546" priority="9">
      <formula>H25&gt;0</formula>
    </cfRule>
    <cfRule type="expression" dxfId="1545" priority="10">
      <formula>H25&lt;0</formula>
    </cfRule>
  </conditionalFormatting>
  <conditionalFormatting sqref="F76">
    <cfRule type="expression" dxfId="1544" priority="7">
      <formula>F76&gt;0</formula>
    </cfRule>
    <cfRule type="expression" dxfId="1543" priority="8">
      <formula>F76&lt;0</formula>
    </cfRule>
  </conditionalFormatting>
  <conditionalFormatting sqref="H76">
    <cfRule type="expression" dxfId="1542" priority="5">
      <formula>H76&gt;0</formula>
    </cfRule>
    <cfRule type="expression" dxfId="1541" priority="6">
      <formula>H76&lt;0</formula>
    </cfRule>
  </conditionalFormatting>
  <conditionalFormatting sqref="F74:F75">
    <cfRule type="expression" dxfId="1540" priority="3">
      <formula>F74&gt;0</formula>
    </cfRule>
    <cfRule type="expression" dxfId="1539" priority="4">
      <formula>F74&lt;0</formula>
    </cfRule>
  </conditionalFormatting>
  <conditionalFormatting sqref="H74:H75">
    <cfRule type="expression" dxfId="1538" priority="1">
      <formula>H74&gt;0</formula>
    </cfRule>
    <cfRule type="expression" dxfId="153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160.69</v>
      </c>
      <c r="R4" s="425">
        <v>-3.7000000000000002E-3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12855.2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602.25999999999112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602.25999999999112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4.915228508423209E-2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7.9656481423859612E-3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176.75900000000001</v>
      </c>
      <c r="Q23" s="2"/>
    </row>
    <row r="24" spans="1:17" x14ac:dyDescent="0.25">
      <c r="O24" s="81">
        <v>1.0900000000000001</v>
      </c>
      <c r="P24" s="81">
        <f t="shared" ref="P24:P43" si="2">O24*$Q$4</f>
        <v>175.15210000000002</v>
      </c>
      <c r="Q24" s="2"/>
    </row>
    <row r="25" spans="1:17" x14ac:dyDescent="0.25">
      <c r="O25" s="81">
        <v>1.08</v>
      </c>
      <c r="P25" s="81">
        <f t="shared" si="2"/>
        <v>173.54520000000002</v>
      </c>
      <c r="Q25" s="2"/>
    </row>
    <row r="26" spans="1:17" x14ac:dyDescent="0.25">
      <c r="O26" s="81">
        <v>1.07</v>
      </c>
      <c r="P26" s="81">
        <f t="shared" si="2"/>
        <v>171.9383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170.3314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168.72450000000001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167.11760000000001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165.51070000000001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163.90379999999999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162.29689999999999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160.69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159.0831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157.47620000000001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155.86929999999998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154.26239999999999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152.65549999999999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151.04859999999999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149.4417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147.8348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146.22790000000001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144.62100000000001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36" priority="53">
      <formula>F66&gt;0</formula>
    </cfRule>
    <cfRule type="expression" dxfId="1535" priority="54">
      <formula>F66&lt;0</formula>
    </cfRule>
  </conditionalFormatting>
  <conditionalFormatting sqref="Q7">
    <cfRule type="expression" dxfId="1534" priority="51">
      <formula>Q7&gt;0</formula>
    </cfRule>
    <cfRule type="expression" dxfId="1533" priority="52">
      <formula>Q7&lt;0</formula>
    </cfRule>
  </conditionalFormatting>
  <conditionalFormatting sqref="Q8">
    <cfRule type="expression" dxfId="1532" priority="49">
      <formula>Q8&gt;0</formula>
    </cfRule>
    <cfRule type="expression" dxfId="1531" priority="50">
      <formula>Q8&lt;0</formula>
    </cfRule>
  </conditionalFormatting>
  <conditionalFormatting sqref="F34:F46 F49:F65">
    <cfRule type="expression" dxfId="1530" priority="47">
      <formula>F34&gt;0</formula>
    </cfRule>
    <cfRule type="expression" dxfId="1529" priority="48">
      <formula>F34&lt;0</formula>
    </cfRule>
  </conditionalFormatting>
  <conditionalFormatting sqref="H34:H46 H49:H65">
    <cfRule type="expression" dxfId="1528" priority="45">
      <formula>H34&gt;0</formula>
    </cfRule>
    <cfRule type="expression" dxfId="1527" priority="46">
      <formula>H34&lt;0</formula>
    </cfRule>
  </conditionalFormatting>
  <conditionalFormatting sqref="Q10">
    <cfRule type="expression" dxfId="1526" priority="43">
      <formula>Q10&gt;0</formula>
    </cfRule>
    <cfRule type="expression" dxfId="1525" priority="44">
      <formula>Q10&lt;0</formula>
    </cfRule>
  </conditionalFormatting>
  <conditionalFormatting sqref="J28:J41">
    <cfRule type="expression" dxfId="1524" priority="41">
      <formula>J28&gt;0</formula>
    </cfRule>
    <cfRule type="expression" dxfId="1523" priority="42">
      <formula>J28&lt;0</formula>
    </cfRule>
  </conditionalFormatting>
  <conditionalFormatting sqref="K28:K41">
    <cfRule type="expression" dxfId="1522" priority="39">
      <formula>K28&gt;0</formula>
    </cfRule>
    <cfRule type="expression" dxfId="1521" priority="40">
      <formula>K28&lt;0</formula>
    </cfRule>
  </conditionalFormatting>
  <conditionalFormatting sqref="L28:L41">
    <cfRule type="expression" dxfId="1520" priority="37">
      <formula>L28&gt;0</formula>
    </cfRule>
    <cfRule type="expression" dxfId="1519" priority="38">
      <formula>L28&lt;0</formula>
    </cfRule>
  </conditionalFormatting>
  <conditionalFormatting sqref="F92:F113">
    <cfRule type="expression" dxfId="1518" priority="35">
      <formula>F92&gt;0</formula>
    </cfRule>
    <cfRule type="expression" dxfId="1517" priority="36">
      <formula>F92&lt;0</formula>
    </cfRule>
  </conditionalFormatting>
  <conditionalFormatting sqref="H92:H113">
    <cfRule type="expression" dxfId="1516" priority="33">
      <formula>H92&gt;0</formula>
    </cfRule>
    <cfRule type="expression" dxfId="1515" priority="34">
      <formula>H92&lt;0</formula>
    </cfRule>
  </conditionalFormatting>
  <conditionalFormatting sqref="J92:J105">
    <cfRule type="expression" dxfId="1514" priority="31">
      <formula>J92&gt;0</formula>
    </cfRule>
    <cfRule type="expression" dxfId="1513" priority="32">
      <formula>J92&lt;0</formula>
    </cfRule>
  </conditionalFormatting>
  <conditionalFormatting sqref="K92:K105">
    <cfRule type="expression" dxfId="1512" priority="29">
      <formula>K92&gt;0</formula>
    </cfRule>
    <cfRule type="expression" dxfId="1511" priority="30">
      <formula>K92&lt;0</formula>
    </cfRule>
  </conditionalFormatting>
  <conditionalFormatting sqref="L92:L105">
    <cfRule type="expression" dxfId="1510" priority="27">
      <formula>L92&gt;0</formula>
    </cfRule>
    <cfRule type="expression" dxfId="1509" priority="28">
      <formula>L92&lt;0</formula>
    </cfRule>
  </conditionalFormatting>
  <conditionalFormatting sqref="F28:F31">
    <cfRule type="expression" dxfId="1508" priority="25">
      <formula>F28&gt;0</formula>
    </cfRule>
    <cfRule type="expression" dxfId="1507" priority="26">
      <formula>F28&lt;0</formula>
    </cfRule>
  </conditionalFormatting>
  <conditionalFormatting sqref="H28:H31">
    <cfRule type="expression" dxfId="1506" priority="23">
      <formula>H28&gt;0</formula>
    </cfRule>
    <cfRule type="expression" dxfId="1505" priority="24">
      <formula>H28&lt;0</formula>
    </cfRule>
  </conditionalFormatting>
  <conditionalFormatting sqref="F32:F33">
    <cfRule type="expression" dxfId="1504" priority="19">
      <formula>F32&gt;0</formula>
    </cfRule>
    <cfRule type="expression" dxfId="1503" priority="20">
      <formula>F32&lt;0</formula>
    </cfRule>
  </conditionalFormatting>
  <conditionalFormatting sqref="H32:H33">
    <cfRule type="expression" dxfId="1502" priority="17">
      <formula>H32&gt;0</formula>
    </cfRule>
    <cfRule type="expression" dxfId="1501" priority="18">
      <formula>H32&lt;0</formula>
    </cfRule>
  </conditionalFormatting>
  <conditionalFormatting sqref="J48">
    <cfRule type="expression" dxfId="1500" priority="15">
      <formula>J48&gt;0</formula>
    </cfRule>
    <cfRule type="expression" dxfId="1499" priority="16">
      <formula>J48&lt;0</formula>
    </cfRule>
  </conditionalFormatting>
  <conditionalFormatting sqref="F47:F48">
    <cfRule type="expression" dxfId="1498" priority="13">
      <formula>F47&gt;0</formula>
    </cfRule>
    <cfRule type="expression" dxfId="1497" priority="14">
      <formula>F47&lt;0</formula>
    </cfRule>
  </conditionalFormatting>
  <conditionalFormatting sqref="H47:H48">
    <cfRule type="expression" dxfId="1496" priority="11">
      <formula>H47&gt;0</formula>
    </cfRule>
    <cfRule type="expression" dxfId="1495" priority="12">
      <formula>H47&lt;0</formula>
    </cfRule>
  </conditionalFormatting>
  <conditionalFormatting sqref="J49:J53">
    <cfRule type="expression" dxfId="1494" priority="9">
      <formula>J49&gt;0</formula>
    </cfRule>
    <cfRule type="expression" dxfId="1493" priority="10">
      <formula>J49&lt;0</formula>
    </cfRule>
  </conditionalFormatting>
  <conditionalFormatting sqref="J54:J61">
    <cfRule type="expression" dxfId="1492" priority="7">
      <formula>J54&gt;0</formula>
    </cfRule>
    <cfRule type="expression" dxfId="1491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69.569999999999993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69.569999999999993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2.2998418858703469E-2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11.643514644351464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2" t="s">
        <v>78</v>
      </c>
      <c r="P21" s="882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76.527000000000001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75.831299999999999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75.135599999999997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74.439899999999994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73.744199999999992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73.04849999999999</v>
      </c>
      <c r="V27" s="134"/>
    </row>
    <row r="28" spans="1:22" x14ac:dyDescent="0.25">
      <c r="O28" s="81">
        <v>1.04</v>
      </c>
      <c r="P28" s="81">
        <f t="shared" si="2"/>
        <v>72.352800000000002</v>
      </c>
      <c r="V28" s="134"/>
    </row>
    <row r="29" spans="1:22" x14ac:dyDescent="0.25">
      <c r="O29" s="81">
        <v>1.03</v>
      </c>
      <c r="P29" s="81">
        <f t="shared" si="2"/>
        <v>71.6571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70.961399999999998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70.265699999999995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69.569999999999993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68.874299999999991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68.178599999999989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67.482899999999987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66.787199999999984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66.091499999999996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65.395799999999994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64.700099999999992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64.00439999999999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63.308699999999995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62.612999999999992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90" priority="33">
      <formula>F7&gt;0</formula>
    </cfRule>
    <cfRule type="expression" dxfId="1489" priority="34">
      <formula>F7&lt;0</formula>
    </cfRule>
  </conditionalFormatting>
  <conditionalFormatting sqref="Q8">
    <cfRule type="expression" dxfId="1488" priority="31">
      <formula>Q8&gt;0</formula>
    </cfRule>
    <cfRule type="expression" dxfId="1487" priority="32">
      <formula>Q8&lt;0</formula>
    </cfRule>
  </conditionalFormatting>
  <conditionalFormatting sqref="F114:F135">
    <cfRule type="expression" dxfId="1486" priority="25">
      <formula>F114&gt;0</formula>
    </cfRule>
    <cfRule type="expression" dxfId="1485" priority="26">
      <formula>F114&lt;0</formula>
    </cfRule>
  </conditionalFormatting>
  <conditionalFormatting sqref="H114:H135">
    <cfRule type="expression" dxfId="1484" priority="23">
      <formula>H114&gt;0</formula>
    </cfRule>
    <cfRule type="expression" dxfId="1483" priority="24">
      <formula>H114&lt;0</formula>
    </cfRule>
  </conditionalFormatting>
  <conditionalFormatting sqref="Q10">
    <cfRule type="expression" dxfId="1482" priority="21">
      <formula>Q10&gt;0</formula>
    </cfRule>
    <cfRule type="expression" dxfId="1481" priority="22">
      <formula>Q10&lt;0</formula>
    </cfRule>
  </conditionalFormatting>
  <conditionalFormatting sqref="J31:J44">
    <cfRule type="expression" dxfId="1480" priority="19">
      <formula>J31&gt;0</formula>
    </cfRule>
    <cfRule type="expression" dxfId="1479" priority="20">
      <formula>J31&lt;0</formula>
    </cfRule>
  </conditionalFormatting>
  <conditionalFormatting sqref="K31:K44">
    <cfRule type="expression" dxfId="1478" priority="17">
      <formula>K31&gt;0</formula>
    </cfRule>
    <cfRule type="expression" dxfId="1477" priority="18">
      <formula>K31&lt;0</formula>
    </cfRule>
  </conditionalFormatting>
  <conditionalFormatting sqref="L31:L35 L37:L44">
    <cfRule type="expression" dxfId="1476" priority="15">
      <formula>L31&gt;0</formula>
    </cfRule>
    <cfRule type="expression" dxfId="1475" priority="16">
      <formula>L31&lt;0</formula>
    </cfRule>
  </conditionalFormatting>
  <conditionalFormatting sqref="M31:M44">
    <cfRule type="expression" dxfId="1474" priority="13">
      <formula>M31&gt;0</formula>
    </cfRule>
    <cfRule type="expression" dxfId="1473" priority="14">
      <formula>M31&lt;0</formula>
    </cfRule>
  </conditionalFormatting>
  <conditionalFormatting sqref="F82 H82">
    <cfRule type="expression" dxfId="1472" priority="9">
      <formula>F82&gt;0</formula>
    </cfRule>
    <cfRule type="expression" dxfId="1471" priority="10">
      <formula>F82&lt;0</formula>
    </cfRule>
  </conditionalFormatting>
  <conditionalFormatting sqref="F75:F81 H75:H81">
    <cfRule type="expression" dxfId="1470" priority="7">
      <formula>F75&gt;0</formula>
    </cfRule>
    <cfRule type="expression" dxfId="1469" priority="8">
      <formula>F75&lt;0</formula>
    </cfRule>
  </conditionalFormatting>
  <conditionalFormatting sqref="F71:F74 H71:H74">
    <cfRule type="expression" dxfId="1468" priority="5">
      <formula>F71&gt;0</formula>
    </cfRule>
    <cfRule type="expression" dxfId="1467" priority="6">
      <formula>F71&lt;0</formula>
    </cfRule>
  </conditionalFormatting>
  <conditionalFormatting sqref="F86 H84:H86">
    <cfRule type="expression" dxfId="1466" priority="3">
      <formula>F84&gt;0</formula>
    </cfRule>
    <cfRule type="expression" dxfId="1465" priority="4">
      <formula>F84&lt;0</formula>
    </cfRule>
  </conditionalFormatting>
  <conditionalFormatting sqref="J86">
    <cfRule type="expression" dxfId="1464" priority="1">
      <formula>J86&gt;0</formula>
    </cfRule>
    <cfRule type="expression" dxfId="1463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835.63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835.63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919.1930000000001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910.83670000000006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902.48040000000003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894.1241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885.76780000000008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877.41150000000005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869.05520000000001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860.69889999999998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852.34260000000006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843.98630000000003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835.63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827.27369999999996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818.91739999999993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810.56110000000001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802.20479999999998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793.84849999999994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785.49219999999991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777.13589999999999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768.77960000000007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760.42330000000004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752.06700000000001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2" priority="21">
      <formula>F47&gt;0</formula>
    </cfRule>
    <cfRule type="expression" dxfId="1461" priority="22">
      <formula>F47&lt;0</formula>
    </cfRule>
  </conditionalFormatting>
  <conditionalFormatting sqref="Q7">
    <cfRule type="expression" dxfId="1460" priority="19">
      <formula>Q7&gt;0</formula>
    </cfRule>
    <cfRule type="expression" dxfId="1459" priority="20">
      <formula>Q7&lt;0</formula>
    </cfRule>
  </conditionalFormatting>
  <conditionalFormatting sqref="Q8">
    <cfRule type="expression" dxfId="1458" priority="17">
      <formula>Q8&gt;0</formula>
    </cfRule>
    <cfRule type="expression" dxfId="1457" priority="18">
      <formula>Q8&lt;0</formula>
    </cfRule>
  </conditionalFormatting>
  <conditionalFormatting sqref="F25:F46">
    <cfRule type="expression" dxfId="1456" priority="15">
      <formula>F25&gt;0</formula>
    </cfRule>
    <cfRule type="expression" dxfId="1455" priority="16">
      <formula>F25&lt;0</formula>
    </cfRule>
  </conditionalFormatting>
  <conditionalFormatting sqref="H25:H46">
    <cfRule type="expression" dxfId="1454" priority="13">
      <formula>H25&gt;0</formula>
    </cfRule>
    <cfRule type="expression" dxfId="1453" priority="14">
      <formula>H25&lt;0</formula>
    </cfRule>
  </conditionalFormatting>
  <conditionalFormatting sqref="F89:F110">
    <cfRule type="expression" dxfId="1452" priority="11">
      <formula>F89&gt;0</formula>
    </cfRule>
    <cfRule type="expression" dxfId="1451" priority="12">
      <formula>F89&lt;0</formula>
    </cfRule>
  </conditionalFormatting>
  <conditionalFormatting sqref="H89:H110">
    <cfRule type="expression" dxfId="1450" priority="9">
      <formula>H89&gt;0</formula>
    </cfRule>
    <cfRule type="expression" dxfId="1449" priority="10">
      <formula>H89&lt;0</formula>
    </cfRule>
  </conditionalFormatting>
  <conditionalFormatting sqref="Q10">
    <cfRule type="expression" dxfId="1448" priority="7">
      <formula>Q10&gt;0</formula>
    </cfRule>
    <cfRule type="expression" dxfId="1447" priority="8">
      <formula>Q10&lt;0</formula>
    </cfRule>
  </conditionalFormatting>
  <conditionalFormatting sqref="J25:J38">
    <cfRule type="expression" dxfId="1446" priority="5">
      <formula>J25&gt;0</formula>
    </cfRule>
    <cfRule type="expression" dxfId="1445" priority="6">
      <formula>J25&lt;0</formula>
    </cfRule>
  </conditionalFormatting>
  <conditionalFormatting sqref="K25:K38">
    <cfRule type="expression" dxfId="1444" priority="3">
      <formula>K25&gt;0</formula>
    </cfRule>
    <cfRule type="expression" dxfId="1443" priority="4">
      <formula>K25&lt;0</formula>
    </cfRule>
  </conditionalFormatting>
  <conditionalFormatting sqref="L25:L38">
    <cfRule type="expression" dxfId="1442" priority="1">
      <formula>L25&gt;0</formula>
    </cfRule>
    <cfRule type="expression" dxfId="14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54.88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54.88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2.5145772594752182E-2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12.472727272727273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60.368000000000009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59.819200000000009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59.270400000000009</v>
      </c>
    </row>
    <row r="20" spans="1:16" x14ac:dyDescent="0.25">
      <c r="O20" s="81">
        <v>1.07</v>
      </c>
      <c r="P20" s="81">
        <f t="shared" si="2"/>
        <v>58.721600000000009</v>
      </c>
    </row>
    <row r="21" spans="1:16" x14ac:dyDescent="0.25">
      <c r="O21" s="81">
        <v>1.06</v>
      </c>
      <c r="P21" s="81">
        <f t="shared" si="2"/>
        <v>58.172800000000002</v>
      </c>
    </row>
    <row r="22" spans="1:16" x14ac:dyDescent="0.25">
      <c r="O22" s="81">
        <v>1.05</v>
      </c>
      <c r="P22" s="81">
        <f t="shared" si="2"/>
        <v>57.624000000000002</v>
      </c>
    </row>
    <row r="23" spans="1:16" x14ac:dyDescent="0.25">
      <c r="O23" s="81">
        <v>1.04</v>
      </c>
      <c r="P23" s="81">
        <f t="shared" si="2"/>
        <v>57.075200000000002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56.526400000000002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55.977600000000002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55.428800000000003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54.88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54.331200000000003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53.782400000000003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53.233600000000003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52.684800000000003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52.136000000000003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51.587200000000003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51.038400000000003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50.489600000000003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49.940800000000003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49.392000000000003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0" priority="43">
      <formula>F54&gt;0</formula>
    </cfRule>
    <cfRule type="expression" dxfId="1439" priority="44">
      <formula>F54&lt;0</formula>
    </cfRule>
  </conditionalFormatting>
  <conditionalFormatting sqref="Q7">
    <cfRule type="expression" dxfId="1438" priority="41">
      <formula>Q7&gt;0</formula>
    </cfRule>
    <cfRule type="expression" dxfId="1437" priority="42">
      <formula>Q7&lt;0</formula>
    </cfRule>
  </conditionalFormatting>
  <conditionalFormatting sqref="Q8">
    <cfRule type="expression" dxfId="1436" priority="39">
      <formula>Q8&gt;0</formula>
    </cfRule>
    <cfRule type="expression" dxfId="1435" priority="40">
      <formula>Q8&lt;0</formula>
    </cfRule>
  </conditionalFormatting>
  <conditionalFormatting sqref="F33:F36 F38:F53">
    <cfRule type="expression" dxfId="1434" priority="37">
      <formula>F33&gt;0</formula>
    </cfRule>
    <cfRule type="expression" dxfId="1433" priority="38">
      <formula>F33&lt;0</formula>
    </cfRule>
  </conditionalFormatting>
  <conditionalFormatting sqref="H33:H36 H38:H53">
    <cfRule type="expression" dxfId="1432" priority="35">
      <formula>H33&gt;0</formula>
    </cfRule>
    <cfRule type="expression" dxfId="1431" priority="36">
      <formula>H33&lt;0</formula>
    </cfRule>
  </conditionalFormatting>
  <conditionalFormatting sqref="Q10">
    <cfRule type="expression" dxfId="1430" priority="33">
      <formula>Q10&gt;0</formula>
    </cfRule>
    <cfRule type="expression" dxfId="1429" priority="34">
      <formula>Q10&lt;0</formula>
    </cfRule>
  </conditionalFormatting>
  <conditionalFormatting sqref="J25:J37">
    <cfRule type="expression" dxfId="1428" priority="31">
      <formula>J25&gt;0</formula>
    </cfRule>
    <cfRule type="expression" dxfId="1427" priority="32">
      <formula>J25&lt;0</formula>
    </cfRule>
  </conditionalFormatting>
  <conditionalFormatting sqref="K25:K38">
    <cfRule type="expression" dxfId="1426" priority="29">
      <formula>K25&gt;0</formula>
    </cfRule>
    <cfRule type="expression" dxfId="1425" priority="30">
      <formula>K25&lt;0</formula>
    </cfRule>
  </conditionalFormatting>
  <conditionalFormatting sqref="L25">
    <cfRule type="expression" dxfId="1424" priority="27">
      <formula>L25&gt;0</formula>
    </cfRule>
    <cfRule type="expression" dxfId="1423" priority="28">
      <formula>L25&lt;0</formula>
    </cfRule>
  </conditionalFormatting>
  <conditionalFormatting sqref="F89:F110">
    <cfRule type="expression" dxfId="1422" priority="25">
      <formula>F89&gt;0</formula>
    </cfRule>
    <cfRule type="expression" dxfId="1421" priority="26">
      <formula>F89&lt;0</formula>
    </cfRule>
  </conditionalFormatting>
  <conditionalFormatting sqref="H89:H110">
    <cfRule type="expression" dxfId="1420" priority="23">
      <formula>H89&gt;0</formula>
    </cfRule>
    <cfRule type="expression" dxfId="1419" priority="24">
      <formula>H89&lt;0</formula>
    </cfRule>
  </conditionalFormatting>
  <conditionalFormatting sqref="J89:J102">
    <cfRule type="expression" dxfId="1418" priority="21">
      <formula>J89&gt;0</formula>
    </cfRule>
    <cfRule type="expression" dxfId="1417" priority="22">
      <formula>J89&lt;0</formula>
    </cfRule>
  </conditionalFormatting>
  <conditionalFormatting sqref="K89:K102">
    <cfRule type="expression" dxfId="1416" priority="19">
      <formula>K89&gt;0</formula>
    </cfRule>
    <cfRule type="expression" dxfId="1415" priority="20">
      <formula>K89&lt;0</formula>
    </cfRule>
  </conditionalFormatting>
  <conditionalFormatting sqref="L89:L102">
    <cfRule type="expression" dxfId="1414" priority="17">
      <formula>L89&gt;0</formula>
    </cfRule>
    <cfRule type="expression" dxfId="1413" priority="18">
      <formula>L89&lt;0</formula>
    </cfRule>
  </conditionalFormatting>
  <conditionalFormatting sqref="F29:F32">
    <cfRule type="expression" dxfId="1412" priority="15">
      <formula>F29&gt;0</formula>
    </cfRule>
    <cfRule type="expression" dxfId="1411" priority="16">
      <formula>F29&lt;0</formula>
    </cfRule>
  </conditionalFormatting>
  <conditionalFormatting sqref="H29:H32">
    <cfRule type="expression" dxfId="1410" priority="13">
      <formula>H29&gt;0</formula>
    </cfRule>
    <cfRule type="expression" dxfId="1409" priority="14">
      <formula>H29&lt;0</formula>
    </cfRule>
  </conditionalFormatting>
  <conditionalFormatting sqref="F25:F28">
    <cfRule type="expression" dxfId="1408" priority="11">
      <formula>F25&gt;0</formula>
    </cfRule>
    <cfRule type="expression" dxfId="1407" priority="12">
      <formula>F25&lt;0</formula>
    </cfRule>
  </conditionalFormatting>
  <conditionalFormatting sqref="H25:H28">
    <cfRule type="expression" dxfId="1406" priority="9">
      <formula>H25&gt;0</formula>
    </cfRule>
    <cfRule type="expression" dxfId="1405" priority="10">
      <formula>H25&lt;0</formula>
    </cfRule>
  </conditionalFormatting>
  <conditionalFormatting sqref="F37">
    <cfRule type="expression" dxfId="1404" priority="7">
      <formula>F37&gt;0</formula>
    </cfRule>
    <cfRule type="expression" dxfId="1403" priority="8">
      <formula>F37&lt;0</formula>
    </cfRule>
  </conditionalFormatting>
  <conditionalFormatting sqref="H37">
    <cfRule type="expression" dxfId="1402" priority="5">
      <formula>H37&gt;0</formula>
    </cfRule>
    <cfRule type="expression" dxfId="1401" priority="6">
      <formula>H37&lt;0</formula>
    </cfRule>
  </conditionalFormatting>
  <conditionalFormatting sqref="J49">
    <cfRule type="expression" dxfId="1400" priority="3">
      <formula>J49&gt;0</formula>
    </cfRule>
    <cfRule type="expression" dxfId="1399" priority="4">
      <formula>J49&lt;0</formula>
    </cfRule>
  </conditionalFormatting>
  <conditionalFormatting sqref="J38:J48">
    <cfRule type="expression" dxfId="1398" priority="1">
      <formula>J38&gt;0</formula>
    </cfRule>
    <cfRule type="expression" dxfId="139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177.98990000000001</v>
      </c>
      <c r="R4" s="425">
        <v>-8.6E-3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10679.394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-386.82600000000093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-386.82600000000093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-3.495556748374791E-2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1.0787128932596736E-2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/>
    </row>
    <row r="13" spans="1:21" x14ac:dyDescent="0.25">
      <c r="B13" s="29"/>
      <c r="G13" s="29"/>
      <c r="H13" s="70"/>
      <c r="O13" s="11" t="s">
        <v>947</v>
      </c>
      <c r="Q13" s="2">
        <f>Q4/8.62</f>
        <v>20.648480278422277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195.78889000000001</v>
      </c>
    </row>
    <row r="23" spans="1:16" x14ac:dyDescent="0.25">
      <c r="O23" s="81">
        <v>1.0900000000000001</v>
      </c>
      <c r="P23" s="81">
        <f t="shared" ref="P23:P42" si="1">O23*$Q$4</f>
        <v>194.00899100000001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192.22909200000001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190.44919300000001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188.66929400000001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186.88939500000001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185.10949600000001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183.32959700000001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181.54969800000001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179.76979900000001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177.98990000000001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176.21000100000001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174.43010200000001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172.650203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170.870304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169.090405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167.310506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165.530607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163.750708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161.970809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160.19091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6" priority="37">
      <formula>F52&gt;0</formula>
    </cfRule>
    <cfRule type="expression" dxfId="1395" priority="38">
      <formula>F52&lt;0</formula>
    </cfRule>
  </conditionalFormatting>
  <conditionalFormatting sqref="Q7">
    <cfRule type="expression" dxfId="1394" priority="35">
      <formula>Q7&gt;0</formula>
    </cfRule>
    <cfRule type="expression" dxfId="1393" priority="36">
      <formula>Q7&lt;0</formula>
    </cfRule>
  </conditionalFormatting>
  <conditionalFormatting sqref="Q8">
    <cfRule type="expression" dxfId="1392" priority="33">
      <formula>Q8&gt;0</formula>
    </cfRule>
    <cfRule type="expression" dxfId="1391" priority="34">
      <formula>Q8&lt;0</formula>
    </cfRule>
  </conditionalFormatting>
  <conditionalFormatting sqref="F34:F41 F43:F51">
    <cfRule type="expression" dxfId="1390" priority="31">
      <formula>F34&gt;0</formula>
    </cfRule>
    <cfRule type="expression" dxfId="1389" priority="32">
      <formula>F34&lt;0</formula>
    </cfRule>
  </conditionalFormatting>
  <conditionalFormatting sqref="H34:H51">
    <cfRule type="expression" dxfId="1388" priority="29">
      <formula>H34&gt;0</formula>
    </cfRule>
    <cfRule type="expression" dxfId="1387" priority="30">
      <formula>H34&lt;0</formula>
    </cfRule>
  </conditionalFormatting>
  <conditionalFormatting sqref="Q10">
    <cfRule type="expression" dxfId="1386" priority="27">
      <formula>Q10&gt;0</formula>
    </cfRule>
    <cfRule type="expression" dxfId="1385" priority="28">
      <formula>Q10&lt;0</formula>
    </cfRule>
  </conditionalFormatting>
  <conditionalFormatting sqref="J25:J38">
    <cfRule type="expression" dxfId="1384" priority="25">
      <formula>J25&gt;0</formula>
    </cfRule>
    <cfRule type="expression" dxfId="1383" priority="26">
      <formula>J25&lt;0</formula>
    </cfRule>
  </conditionalFormatting>
  <conditionalFormatting sqref="K25:K29 K31:K38">
    <cfRule type="expression" dxfId="1382" priority="23">
      <formula>K25&gt;0</formula>
    </cfRule>
    <cfRule type="expression" dxfId="1381" priority="24">
      <formula>K25&lt;0</formula>
    </cfRule>
  </conditionalFormatting>
  <conditionalFormatting sqref="L25:L38">
    <cfRule type="expression" dxfId="1380" priority="21">
      <formula>L25&gt;0</formula>
    </cfRule>
    <cfRule type="expression" dxfId="1379" priority="22">
      <formula>L25&lt;0</formula>
    </cfRule>
  </conditionalFormatting>
  <conditionalFormatting sqref="F89:F110">
    <cfRule type="expression" dxfId="1378" priority="19">
      <formula>F89&gt;0</formula>
    </cfRule>
    <cfRule type="expression" dxfId="1377" priority="20">
      <formula>F89&lt;0</formula>
    </cfRule>
  </conditionalFormatting>
  <conditionalFormatting sqref="H89:H110">
    <cfRule type="expression" dxfId="1376" priority="17">
      <formula>H89&gt;0</formula>
    </cfRule>
    <cfRule type="expression" dxfId="1375" priority="18">
      <formula>H89&lt;0</formula>
    </cfRule>
  </conditionalFormatting>
  <conditionalFormatting sqref="J89:J102">
    <cfRule type="expression" dxfId="1374" priority="15">
      <formula>J89&gt;0</formula>
    </cfRule>
    <cfRule type="expression" dxfId="1373" priority="16">
      <formula>J89&lt;0</formula>
    </cfRule>
  </conditionalFormatting>
  <conditionalFormatting sqref="K89:K102">
    <cfRule type="expression" dxfId="1372" priority="13">
      <formula>K89&gt;0</formula>
    </cfRule>
    <cfRule type="expression" dxfId="1371" priority="14">
      <formula>K89&lt;0</formula>
    </cfRule>
  </conditionalFormatting>
  <conditionalFormatting sqref="L89:L102">
    <cfRule type="expression" dxfId="1370" priority="11">
      <formula>L89&gt;0</formula>
    </cfRule>
    <cfRule type="expression" dxfId="1369" priority="12">
      <formula>L89&lt;0</formula>
    </cfRule>
  </conditionalFormatting>
  <conditionalFormatting sqref="F25:F27">
    <cfRule type="expression" dxfId="1368" priority="9">
      <formula>F25&gt;0</formula>
    </cfRule>
    <cfRule type="expression" dxfId="1367" priority="10">
      <formula>F25&lt;0</formula>
    </cfRule>
  </conditionalFormatting>
  <conditionalFormatting sqref="H25:H27">
    <cfRule type="expression" dxfId="1366" priority="7">
      <formula>H25&gt;0</formula>
    </cfRule>
    <cfRule type="expression" dxfId="1365" priority="8">
      <formula>H25&lt;0</formula>
    </cfRule>
  </conditionalFormatting>
  <conditionalFormatting sqref="F28:F33">
    <cfRule type="expression" dxfId="1364" priority="5">
      <formula>F28&gt;0</formula>
    </cfRule>
    <cfRule type="expression" dxfId="1363" priority="6">
      <formula>F28&lt;0</formula>
    </cfRule>
  </conditionalFormatting>
  <conditionalFormatting sqref="H28:H33">
    <cfRule type="expression" dxfId="1362" priority="3">
      <formula>H28&gt;0</formula>
    </cfRule>
    <cfRule type="expression" dxfId="1361" priority="4">
      <formula>H28&lt;0</formula>
    </cfRule>
  </conditionalFormatting>
  <conditionalFormatting sqref="F42">
    <cfRule type="expression" dxfId="1360" priority="1">
      <formula>F42&gt;0</formula>
    </cfRule>
    <cfRule type="expression" dxfId="1359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45.61</v>
      </c>
      <c r="R4" s="425">
        <v>2.0000000000000001E-4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22805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-5102.41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-5102.41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-0.18283351984293778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5.4812541109405831E-2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12.495890410958904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50.171000000000006</v>
      </c>
    </row>
    <row r="23" spans="1:16" x14ac:dyDescent="0.25">
      <c r="O23" s="81">
        <v>1.0900000000000001</v>
      </c>
      <c r="P23" s="81">
        <f t="shared" ref="P23:P42" si="1">O23*$Q$4</f>
        <v>49.7149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49.258800000000001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48.802700000000002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48.346600000000002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47.890500000000003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47.434400000000004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46.978299999999997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46.522199999999998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46.066099999999999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45.61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45.1539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44.697800000000001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44.241700000000002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43.785599999999995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43.329499999999996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42.873399999999997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42.417300000000004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41.961199999999998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41.505099999999999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41.048999999999999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58" priority="37">
      <formula>F25&gt;0</formula>
    </cfRule>
    <cfRule type="expression" dxfId="1357" priority="38">
      <formula>F25&lt;0</formula>
    </cfRule>
  </conditionalFormatting>
  <conditionalFormatting sqref="Q7">
    <cfRule type="expression" dxfId="1356" priority="35">
      <formula>Q7&gt;0</formula>
    </cfRule>
    <cfRule type="expression" dxfId="1355" priority="36">
      <formula>Q7&lt;0</formula>
    </cfRule>
  </conditionalFormatting>
  <conditionalFormatting sqref="Q8">
    <cfRule type="expression" dxfId="1354" priority="33">
      <formula>Q8&gt;0</formula>
    </cfRule>
    <cfRule type="expression" dxfId="1353" priority="34">
      <formula>Q8&lt;0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L25:L32">
    <cfRule type="expression" dxfId="1350" priority="21">
      <formula>L25&gt;0</formula>
    </cfRule>
    <cfRule type="expression" dxfId="1349" priority="22">
      <formula>L25&lt;0</formula>
    </cfRule>
  </conditionalFormatting>
  <conditionalFormatting sqref="F92:F113">
    <cfRule type="expression" dxfId="1348" priority="19">
      <formula>F92&gt;0</formula>
    </cfRule>
    <cfRule type="expression" dxfId="1347" priority="20">
      <formula>F92&lt;0</formula>
    </cfRule>
  </conditionalFormatting>
  <conditionalFormatting sqref="H92:H113">
    <cfRule type="expression" dxfId="1346" priority="17">
      <formula>H92&gt;0</formula>
    </cfRule>
    <cfRule type="expression" dxfId="1345" priority="18">
      <formula>H92&lt;0</formula>
    </cfRule>
  </conditionalFormatting>
  <conditionalFormatting sqref="J92:J105">
    <cfRule type="expression" dxfId="1344" priority="15">
      <formula>J92&gt;0</formula>
    </cfRule>
    <cfRule type="expression" dxfId="1343" priority="16">
      <formula>J92&lt;0</formula>
    </cfRule>
  </conditionalFormatting>
  <conditionalFormatting sqref="K92:K105">
    <cfRule type="expression" dxfId="1342" priority="13">
      <formula>K92&gt;0</formula>
    </cfRule>
    <cfRule type="expression" dxfId="1341" priority="14">
      <formula>K92&lt;0</formula>
    </cfRule>
  </conditionalFormatting>
  <conditionalFormatting sqref="L92:L105">
    <cfRule type="expression" dxfId="1340" priority="11">
      <formula>L92&gt;0</formula>
    </cfRule>
    <cfRule type="expression" dxfId="1339" priority="12">
      <formula>L92&lt;0</formula>
    </cfRule>
  </conditionalFormatting>
  <conditionalFormatting sqref="F25:F29">
    <cfRule type="expression" dxfId="1338" priority="9">
      <formula>F25&gt;0</formula>
    </cfRule>
    <cfRule type="expression" dxfId="1337" priority="10">
      <formula>F25&lt;0</formula>
    </cfRule>
  </conditionalFormatting>
  <conditionalFormatting sqref="H25:H29">
    <cfRule type="expression" dxfId="1336" priority="7">
      <formula>H25&gt;0</formula>
    </cfRule>
    <cfRule type="expression" dxfId="1335" priority="8">
      <formula>H25&lt;0</formula>
    </cfRule>
  </conditionalFormatting>
  <conditionalFormatting sqref="F35:F38">
    <cfRule type="expression" dxfId="1334" priority="5">
      <formula>F35&gt;0</formula>
    </cfRule>
    <cfRule type="expression" dxfId="1333" priority="6">
      <formula>F35&lt;0</formula>
    </cfRule>
  </conditionalFormatting>
  <conditionalFormatting sqref="H35:H38">
    <cfRule type="expression" dxfId="1332" priority="3">
      <formula>H35&gt;0</formula>
    </cfRule>
    <cfRule type="expression" dxfId="1331" priority="4">
      <formula>H35&lt;0</formula>
    </cfRule>
  </conditionalFormatting>
  <conditionalFormatting sqref="H61:H64 F61:F64">
    <cfRule type="expression" dxfId="1330" priority="1">
      <formula>F61&gt;0</formula>
    </cfRule>
    <cfRule type="expression" dxfId="132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11" activePane="bottomLeft" state="frozen"/>
      <selection activeCell="A2" sqref="A2"/>
      <selection pane="bottomLeft" activeCell="T15" sqref="T1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30.43</v>
      </c>
      <c r="R4" s="425">
        <v>-2.3E-3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3043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926.18000000000029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926.18000000000029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0.43753365897903468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8.6756490305619466E-2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33.472999999999999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33.168700000000001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32.864400000000003</v>
      </c>
    </row>
    <row r="20" spans="1:16" x14ac:dyDescent="0.25">
      <c r="O20" s="81">
        <v>1.07</v>
      </c>
      <c r="P20" s="81">
        <f t="shared" si="0"/>
        <v>32.560099999999998</v>
      </c>
    </row>
    <row r="21" spans="1:16" x14ac:dyDescent="0.25">
      <c r="O21" s="81">
        <v>1.06</v>
      </c>
      <c r="P21" s="81">
        <f t="shared" si="0"/>
        <v>32.255800000000001</v>
      </c>
    </row>
    <row r="22" spans="1:16" x14ac:dyDescent="0.25">
      <c r="O22" s="81">
        <v>1.05</v>
      </c>
      <c r="P22" s="81">
        <f t="shared" si="0"/>
        <v>31.951499999999999</v>
      </c>
    </row>
    <row r="23" spans="1:16" x14ac:dyDescent="0.25">
      <c r="O23" s="81">
        <v>1.04</v>
      </c>
      <c r="P23" s="81">
        <f t="shared" si="0"/>
        <v>31.647200000000002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31.3429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31.038599999999999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30.734300000000001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30.43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30.125699999999998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29.821400000000001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29.517099999999999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29.212799999999998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28.9085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28.604199999999999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28.299900000000001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27.9956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27.691300000000002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27.387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39">
      <formula>F47&gt;0</formula>
    </cfRule>
    <cfRule type="expression" dxfId="1327" priority="40">
      <formula>F47&lt;0</formula>
    </cfRule>
  </conditionalFormatting>
  <conditionalFormatting sqref="Q7">
    <cfRule type="expression" dxfId="1326" priority="37">
      <formula>Q7&gt;0</formula>
    </cfRule>
    <cfRule type="expression" dxfId="1325" priority="38">
      <formula>Q7&lt;0</formula>
    </cfRule>
  </conditionalFormatting>
  <conditionalFormatting sqref="Q8">
    <cfRule type="expression" dxfId="1324" priority="35">
      <formula>Q8&gt;0</formula>
    </cfRule>
    <cfRule type="expression" dxfId="1323" priority="36">
      <formula>Q8&lt;0</formula>
    </cfRule>
  </conditionalFormatting>
  <conditionalFormatting sqref="F32:F38 F41:F46">
    <cfRule type="expression" dxfId="1322" priority="33">
      <formula>F32&gt;0</formula>
    </cfRule>
    <cfRule type="expression" dxfId="1321" priority="34">
      <formula>F32&lt;0</formula>
    </cfRule>
  </conditionalFormatting>
  <conditionalFormatting sqref="H32:H38 H41:H46">
    <cfRule type="expression" dxfId="1320" priority="31">
      <formula>H32&gt;0</formula>
    </cfRule>
    <cfRule type="expression" dxfId="1319" priority="32">
      <formula>H32&lt;0</formula>
    </cfRule>
  </conditionalFormatting>
  <conditionalFormatting sqref="Q10">
    <cfRule type="expression" dxfId="1318" priority="29">
      <formula>Q10&gt;0</formula>
    </cfRule>
    <cfRule type="expression" dxfId="1317" priority="30">
      <formula>Q10&lt;0</formula>
    </cfRule>
  </conditionalFormatting>
  <conditionalFormatting sqref="J25:J38">
    <cfRule type="expression" dxfId="1316" priority="27">
      <formula>J25&gt;0</formula>
    </cfRule>
    <cfRule type="expression" dxfId="1315" priority="28">
      <formula>J25&lt;0</formula>
    </cfRule>
  </conditionalFormatting>
  <conditionalFormatting sqref="K25:K38">
    <cfRule type="expression" dxfId="1314" priority="25">
      <formula>K25&gt;0</formula>
    </cfRule>
    <cfRule type="expression" dxfId="1313" priority="26">
      <formula>K25&lt;0</formula>
    </cfRule>
  </conditionalFormatting>
  <conditionalFormatting sqref="L25:L38">
    <cfRule type="expression" dxfId="1312" priority="23">
      <formula>L25&gt;0</formula>
    </cfRule>
    <cfRule type="expression" dxfId="1311" priority="24">
      <formula>L25&lt;0</formula>
    </cfRule>
  </conditionalFormatting>
  <conditionalFormatting sqref="F89:F110">
    <cfRule type="expression" dxfId="1310" priority="21">
      <formula>F89&gt;0</formula>
    </cfRule>
    <cfRule type="expression" dxfId="1309" priority="22">
      <formula>F89&lt;0</formula>
    </cfRule>
  </conditionalFormatting>
  <conditionalFormatting sqref="H89:H110">
    <cfRule type="expression" dxfId="1308" priority="19">
      <formula>H89&gt;0</formula>
    </cfRule>
    <cfRule type="expression" dxfId="1307" priority="20">
      <formula>H89&lt;0</formula>
    </cfRule>
  </conditionalFormatting>
  <conditionalFormatting sqref="J89:J102">
    <cfRule type="expression" dxfId="1306" priority="17">
      <formula>J89&gt;0</formula>
    </cfRule>
    <cfRule type="expression" dxfId="1305" priority="18">
      <formula>J89&lt;0</formula>
    </cfRule>
  </conditionalFormatting>
  <conditionalFormatting sqref="K89:K102">
    <cfRule type="expression" dxfId="1304" priority="15">
      <formula>K89&gt;0</formula>
    </cfRule>
    <cfRule type="expression" dxfId="1303" priority="16">
      <formula>K89&lt;0</formula>
    </cfRule>
  </conditionalFormatting>
  <conditionalFormatting sqref="L89:L102">
    <cfRule type="expression" dxfId="1302" priority="13">
      <formula>L89&gt;0</formula>
    </cfRule>
    <cfRule type="expression" dxfId="1301" priority="14">
      <formula>L89&lt;0</formula>
    </cfRule>
  </conditionalFormatting>
  <conditionalFormatting sqref="F25:F28">
    <cfRule type="expression" dxfId="1300" priority="11">
      <formula>F25&gt;0</formula>
    </cfRule>
    <cfRule type="expression" dxfId="1299" priority="12">
      <formula>F25&lt;0</formula>
    </cfRule>
  </conditionalFormatting>
  <conditionalFormatting sqref="H25:H28">
    <cfRule type="expression" dxfId="1298" priority="9">
      <formula>H25&gt;0</formula>
    </cfRule>
    <cfRule type="expression" dxfId="1297" priority="10">
      <formula>H25&lt;0</formula>
    </cfRule>
  </conditionalFormatting>
  <conditionalFormatting sqref="F29:F31">
    <cfRule type="expression" dxfId="1296" priority="7">
      <formula>F29&gt;0</formula>
    </cfRule>
    <cfRule type="expression" dxfId="1295" priority="8">
      <formula>F29&lt;0</formula>
    </cfRule>
  </conditionalFormatting>
  <conditionalFormatting sqref="H29:H31">
    <cfRule type="expression" dxfId="1294" priority="5">
      <formula>H29&gt;0</formula>
    </cfRule>
    <cfRule type="expression" dxfId="1293" priority="6">
      <formula>H29&lt;0</formula>
    </cfRule>
  </conditionalFormatting>
  <conditionalFormatting sqref="F39:F40">
    <cfRule type="expression" dxfId="1292" priority="3">
      <formula>F39&gt;0</formula>
    </cfRule>
    <cfRule type="expression" dxfId="1291" priority="4">
      <formula>F39&lt;0</formula>
    </cfRule>
  </conditionalFormatting>
  <conditionalFormatting sqref="H39:H40">
    <cfRule type="expression" dxfId="1290" priority="1">
      <formula>H39&gt;0</formula>
    </cfRule>
    <cfRule type="expression" dxfId="1289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107.38750000000012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121.7299</v>
      </c>
      <c r="R4" s="425">
        <v>-2.5999999999999999E-3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9738.3919999999998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8591.0000000000091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1147.3919999999925</v>
      </c>
      <c r="R7">
        <v>60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1147.3919999999925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0.13355744383657214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4.2717524618027291E-3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1362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14.12179814385151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133.90289000000001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132.68559100000002</v>
      </c>
      <c r="T20" s="1">
        <v>43279</v>
      </c>
      <c r="U20" t="s">
        <v>1117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131.46829200000002</v>
      </c>
    </row>
    <row r="22" spans="1:21" x14ac:dyDescent="0.25">
      <c r="O22" s="81">
        <v>1.07</v>
      </c>
      <c r="P22" s="81">
        <f t="shared" si="3"/>
        <v>130.25099300000002</v>
      </c>
    </row>
    <row r="23" spans="1:21" x14ac:dyDescent="0.25">
      <c r="O23" s="81">
        <v>1.06</v>
      </c>
      <c r="P23" s="81">
        <f t="shared" si="3"/>
        <v>129.033694</v>
      </c>
    </row>
    <row r="24" spans="1:21" x14ac:dyDescent="0.25">
      <c r="O24" s="81">
        <v>1.05</v>
      </c>
      <c r="P24" s="81">
        <f t="shared" si="3"/>
        <v>127.816395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126.599096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125.38179700000001</v>
      </c>
      <c r="T26" s="67"/>
    </row>
    <row r="27" spans="1:21" x14ac:dyDescent="0.25">
      <c r="O27" s="81">
        <v>1.02</v>
      </c>
      <c r="P27" s="81">
        <f t="shared" si="3"/>
        <v>124.16449800000001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122.947199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121.7299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120.512601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119.29530199999999</v>
      </c>
      <c r="T31" s="1">
        <v>43474</v>
      </c>
      <c r="U31" t="s">
        <v>1361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118.078003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116.860704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115.643405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114.42610599999999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113.20880700000001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111.99150800000001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110.774209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109.55691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" si="22">C81*(E81-D81)</f>
        <v>1052.2000000000003</v>
      </c>
      <c r="G81" s="39">
        <f t="shared" ref="G81" si="23">D81*C81</f>
        <v>8591</v>
      </c>
      <c r="H81" s="179">
        <f t="shared" ref="H81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88" priority="51">
      <formula>F7&gt;0</formula>
    </cfRule>
    <cfRule type="expression" dxfId="1287" priority="52">
      <formula>F7&lt;0</formula>
    </cfRule>
  </conditionalFormatting>
  <conditionalFormatting sqref="Q8">
    <cfRule type="expression" dxfId="1286" priority="49">
      <formula>Q8&gt;0</formula>
    </cfRule>
    <cfRule type="expression" dxfId="1285" priority="50">
      <formula>Q8&lt;0</formula>
    </cfRule>
  </conditionalFormatting>
  <conditionalFormatting sqref="F41:F61">
    <cfRule type="expression" dxfId="1284" priority="47">
      <formula>F41&gt;0</formula>
    </cfRule>
    <cfRule type="expression" dxfId="1283" priority="48">
      <formula>F41&lt;0</formula>
    </cfRule>
  </conditionalFormatting>
  <conditionalFormatting sqref="H41:H61">
    <cfRule type="expression" dxfId="1282" priority="45">
      <formula>H41&gt;0</formula>
    </cfRule>
    <cfRule type="expression" dxfId="1281" priority="46">
      <formula>H41&lt;0</formula>
    </cfRule>
  </conditionalFormatting>
  <conditionalFormatting sqref="Q10">
    <cfRule type="expression" dxfId="1280" priority="43">
      <formula>Q10&gt;0</formula>
    </cfRule>
    <cfRule type="expression" dxfId="1279" priority="44">
      <formula>Q10&lt;0</formula>
    </cfRule>
  </conditionalFormatting>
  <conditionalFormatting sqref="J32:J45">
    <cfRule type="expression" dxfId="1278" priority="41">
      <formula>J32&gt;0</formula>
    </cfRule>
    <cfRule type="expression" dxfId="1277" priority="42">
      <formula>J32&lt;0</formula>
    </cfRule>
  </conditionalFormatting>
  <conditionalFormatting sqref="K32:K42 K44:K45">
    <cfRule type="expression" dxfId="1276" priority="39">
      <formula>K32&gt;0</formula>
    </cfRule>
    <cfRule type="expression" dxfId="1275" priority="40">
      <formula>K32&lt;0</formula>
    </cfRule>
  </conditionalFormatting>
  <conditionalFormatting sqref="L32">
    <cfRule type="expression" dxfId="1274" priority="37">
      <formula>L32&gt;0</formula>
    </cfRule>
    <cfRule type="expression" dxfId="1273" priority="38">
      <formula>L32&lt;0</formula>
    </cfRule>
  </conditionalFormatting>
  <conditionalFormatting sqref="F113:F134">
    <cfRule type="expression" dxfId="1272" priority="35">
      <formula>F113&gt;0</formula>
    </cfRule>
    <cfRule type="expression" dxfId="1271" priority="36">
      <formula>F113&lt;0</formula>
    </cfRule>
  </conditionalFormatting>
  <conditionalFormatting sqref="H113:H134">
    <cfRule type="expression" dxfId="1270" priority="33">
      <formula>H113&gt;0</formula>
    </cfRule>
    <cfRule type="expression" dxfId="1269" priority="34">
      <formula>H113&lt;0</formula>
    </cfRule>
  </conditionalFormatting>
  <conditionalFormatting sqref="J113:J126">
    <cfRule type="expression" dxfId="1268" priority="31">
      <formula>J113&gt;0</formula>
    </cfRule>
    <cfRule type="expression" dxfId="1267" priority="32">
      <formula>J113&lt;0</formula>
    </cfRule>
  </conditionalFormatting>
  <conditionalFormatting sqref="K113:K126">
    <cfRule type="expression" dxfId="1266" priority="29">
      <formula>K113&gt;0</formula>
    </cfRule>
    <cfRule type="expression" dxfId="1265" priority="30">
      <formula>K113&lt;0</formula>
    </cfRule>
  </conditionalFormatting>
  <conditionalFormatting sqref="L113:L126">
    <cfRule type="expression" dxfId="1264" priority="27">
      <formula>L113&gt;0</formula>
    </cfRule>
    <cfRule type="expression" dxfId="1263" priority="28">
      <formula>L113&lt;0</formula>
    </cfRule>
  </conditionalFormatting>
  <conditionalFormatting sqref="F32:F40">
    <cfRule type="expression" dxfId="1262" priority="25">
      <formula>F32&gt;0</formula>
    </cfRule>
    <cfRule type="expression" dxfId="1261" priority="26">
      <formula>F32&lt;0</formula>
    </cfRule>
  </conditionalFormatting>
  <conditionalFormatting sqref="H32:H40">
    <cfRule type="expression" dxfId="1260" priority="23">
      <formula>H32&gt;0</formula>
    </cfRule>
    <cfRule type="expression" dxfId="1259" priority="24">
      <formula>H32&lt;0</formula>
    </cfRule>
  </conditionalFormatting>
  <conditionalFormatting sqref="J61">
    <cfRule type="expression" dxfId="1258" priority="21">
      <formula>J61&gt;0</formula>
    </cfRule>
    <cfRule type="expression" dxfId="1257" priority="22">
      <formula>J61&lt;0</formula>
    </cfRule>
  </conditionalFormatting>
  <conditionalFormatting sqref="F62:F64">
    <cfRule type="expression" dxfId="1256" priority="19">
      <formula>F62&gt;0</formula>
    </cfRule>
    <cfRule type="expression" dxfId="1255" priority="20">
      <formula>F62&lt;0</formula>
    </cfRule>
  </conditionalFormatting>
  <conditionalFormatting sqref="H62:H64">
    <cfRule type="expression" dxfId="1254" priority="17">
      <formula>H62&gt;0</formula>
    </cfRule>
    <cfRule type="expression" dxfId="1253" priority="18">
      <formula>H62&lt;0</formula>
    </cfRule>
  </conditionalFormatting>
  <conditionalFormatting sqref="H68:H70 F68:F70">
    <cfRule type="expression" dxfId="1252" priority="15">
      <formula>F68&gt;0</formula>
    </cfRule>
    <cfRule type="expression" dxfId="1251" priority="16">
      <formula>F68&lt;0</formula>
    </cfRule>
  </conditionalFormatting>
  <conditionalFormatting sqref="H71:H73 F71:F73">
    <cfRule type="expression" dxfId="1250" priority="13">
      <formula>F71&gt;0</formula>
    </cfRule>
    <cfRule type="expression" dxfId="1249" priority="14">
      <formula>F71&lt;0</formula>
    </cfRule>
  </conditionalFormatting>
  <conditionalFormatting sqref="F79:F81 H79:H81">
    <cfRule type="expression" dxfId="1248" priority="11">
      <formula>F79&gt;0</formula>
    </cfRule>
    <cfRule type="expression" dxfId="1247" priority="12">
      <formula>F79&lt;0</formula>
    </cfRule>
  </conditionalFormatting>
  <conditionalFormatting sqref="F78 H78">
    <cfRule type="expression" dxfId="1246" priority="9">
      <formula>F78&gt;0</formula>
    </cfRule>
    <cfRule type="expression" dxfId="1245" priority="10">
      <formula>F78&lt;0</formula>
    </cfRule>
  </conditionalFormatting>
  <conditionalFormatting sqref="F75:F77 H75:H77">
    <cfRule type="expression" dxfId="1244" priority="7">
      <formula>F75&gt;0</formula>
    </cfRule>
    <cfRule type="expression" dxfId="1243" priority="8">
      <formula>F75&lt;0</formula>
    </cfRule>
  </conditionalFormatting>
  <conditionalFormatting sqref="F85 H85">
    <cfRule type="expression" dxfId="1242" priority="5">
      <formula>F85&gt;0</formula>
    </cfRule>
    <cfRule type="expression" dxfId="1241" priority="6">
      <formula>F85&lt;0</formula>
    </cfRule>
  </conditionalFormatting>
  <conditionalFormatting sqref="F83:F84 H83:H84">
    <cfRule type="expression" dxfId="1240" priority="3">
      <formula>F83&gt;0</formula>
    </cfRule>
    <cfRule type="expression" dxfId="1239" priority="4">
      <formula>F83&lt;0</formula>
    </cfRule>
  </conditionalFormatting>
  <conditionalFormatting sqref="F82 H82">
    <cfRule type="expression" dxfId="1238" priority="1">
      <formula>F82&gt;0</formula>
    </cfRule>
    <cfRule type="expression" dxfId="1237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234.28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234.28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257.70800000000003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255.36520000000002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253.0224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250.67960000000002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248.33680000000001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245.994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243.65120000000002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241.30840000000001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238.96559999999999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236.62280000000001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234.28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231.93719999999999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229.59440000000001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227.2516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224.90879999999999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222.566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220.22319999999999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217.88040000000001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215.5376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213.19480000000001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210.852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6" priority="31">
      <formula>F60&gt;0</formula>
    </cfRule>
    <cfRule type="expression" dxfId="1235" priority="32">
      <formula>F60&lt;0</formula>
    </cfRule>
  </conditionalFormatting>
  <conditionalFormatting sqref="Q7">
    <cfRule type="expression" dxfId="1234" priority="29">
      <formula>Q7&gt;0</formula>
    </cfRule>
    <cfRule type="expression" dxfId="1233" priority="30">
      <formula>Q7&lt;0</formula>
    </cfRule>
  </conditionalFormatting>
  <conditionalFormatting sqref="Q8">
    <cfRule type="expression" dxfId="1232" priority="27">
      <formula>Q8&gt;0</formula>
    </cfRule>
    <cfRule type="expression" dxfId="1231" priority="28">
      <formula>Q8&lt;0</formula>
    </cfRule>
  </conditionalFormatting>
  <conditionalFormatting sqref="F32:F59">
    <cfRule type="expression" dxfId="1230" priority="25">
      <formula>F32&gt;0</formula>
    </cfRule>
    <cfRule type="expression" dxfId="1229" priority="26">
      <formula>F32&lt;0</formula>
    </cfRule>
  </conditionalFormatting>
  <conditionalFormatting sqref="H32:H59">
    <cfRule type="expression" dxfId="1228" priority="23">
      <formula>H32&gt;0</formula>
    </cfRule>
    <cfRule type="expression" dxfId="1227" priority="24">
      <formula>H32&lt;0</formula>
    </cfRule>
  </conditionalFormatting>
  <conditionalFormatting sqref="Q10">
    <cfRule type="expression" dxfId="1226" priority="21">
      <formula>Q10&gt;0</formula>
    </cfRule>
    <cfRule type="expression" dxfId="1225" priority="22">
      <formula>Q10&lt;0</formula>
    </cfRule>
  </conditionalFormatting>
  <conditionalFormatting sqref="J25:J38">
    <cfRule type="expression" dxfId="1224" priority="19">
      <formula>J25&gt;0</formula>
    </cfRule>
    <cfRule type="expression" dxfId="1223" priority="20">
      <formula>J25&lt;0</formula>
    </cfRule>
  </conditionalFormatting>
  <conditionalFormatting sqref="K25:K38">
    <cfRule type="expression" dxfId="1222" priority="17">
      <formula>K25&gt;0</formula>
    </cfRule>
    <cfRule type="expression" dxfId="1221" priority="18">
      <formula>K25&lt;0</formula>
    </cfRule>
  </conditionalFormatting>
  <conditionalFormatting sqref="L25:L38">
    <cfRule type="expression" dxfId="1220" priority="15">
      <formula>L25&gt;0</formula>
    </cfRule>
    <cfRule type="expression" dxfId="1219" priority="16">
      <formula>L25&lt;0</formula>
    </cfRule>
  </conditionalFormatting>
  <conditionalFormatting sqref="F89:F110">
    <cfRule type="expression" dxfId="1218" priority="13">
      <formula>F89&gt;0</formula>
    </cfRule>
    <cfRule type="expression" dxfId="1217" priority="14">
      <formula>F89&lt;0</formula>
    </cfRule>
  </conditionalFormatting>
  <conditionalFormatting sqref="H89:H110">
    <cfRule type="expression" dxfId="1216" priority="11">
      <formula>H89&gt;0</formula>
    </cfRule>
    <cfRule type="expression" dxfId="1215" priority="12">
      <formula>H89&lt;0</formula>
    </cfRule>
  </conditionalFormatting>
  <conditionalFormatting sqref="J89:J102">
    <cfRule type="expression" dxfId="1214" priority="9">
      <formula>J89&gt;0</formula>
    </cfRule>
    <cfRule type="expression" dxfId="1213" priority="10">
      <formula>J89&lt;0</formula>
    </cfRule>
  </conditionalFormatting>
  <conditionalFormatting sqref="K89:K102">
    <cfRule type="expression" dxfId="1212" priority="7">
      <formula>K89&gt;0</formula>
    </cfRule>
    <cfRule type="expression" dxfId="1211" priority="8">
      <formula>K89&lt;0</formula>
    </cfRule>
  </conditionalFormatting>
  <conditionalFormatting sqref="L89:L102">
    <cfRule type="expression" dxfId="1210" priority="5">
      <formula>L89&gt;0</formula>
    </cfRule>
    <cfRule type="expression" dxfId="1209" priority="6">
      <formula>L89&lt;0</formula>
    </cfRule>
  </conditionalFormatting>
  <conditionalFormatting sqref="F25:F31">
    <cfRule type="expression" dxfId="1208" priority="3">
      <formula>F25&gt;0</formula>
    </cfRule>
    <cfRule type="expression" dxfId="1207" priority="4">
      <formula>F25&lt;0</formula>
    </cfRule>
  </conditionalFormatting>
  <conditionalFormatting sqref="H25:H31">
    <cfRule type="expression" dxfId="1206" priority="1">
      <formula>H25&gt;0</formula>
    </cfRule>
    <cfRule type="expression" dxfId="120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75.67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75.67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1.2686665785648209E-2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21.315492957746482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83.237000000000009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82.480300000000014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81.723600000000005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80.96690000000001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80.2102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79.453500000000005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78.69680000000001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77.940100000000001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77.183400000000006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76.426699999999997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75.67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74.913300000000007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74.156599999999997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73.399900000000002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72.643199999999993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71.886499999999998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71.129800000000003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70.373100000000008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69.616399999999999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68.859700000000004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68.103000000000009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4" priority="39">
      <formula>F47&gt;0</formula>
    </cfRule>
    <cfRule type="expression" dxfId="1203" priority="40">
      <formula>F47&lt;0</formula>
    </cfRule>
  </conditionalFormatting>
  <conditionalFormatting sqref="Q7">
    <cfRule type="expression" dxfId="1202" priority="37">
      <formula>Q7&gt;0</formula>
    </cfRule>
    <cfRule type="expression" dxfId="1201" priority="38">
      <formula>Q7&lt;0</formula>
    </cfRule>
  </conditionalFormatting>
  <conditionalFormatting sqref="Q8">
    <cfRule type="expression" dxfId="1200" priority="35">
      <formula>Q8&gt;0</formula>
    </cfRule>
    <cfRule type="expression" dxfId="1199" priority="36">
      <formula>Q8&lt;0</formula>
    </cfRule>
  </conditionalFormatting>
  <conditionalFormatting sqref="F30:F33 F38:F46">
    <cfRule type="expression" dxfId="1198" priority="33">
      <formula>F30&gt;0</formula>
    </cfRule>
    <cfRule type="expression" dxfId="1197" priority="34">
      <formula>F30&lt;0</formula>
    </cfRule>
  </conditionalFormatting>
  <conditionalFormatting sqref="H30:H33 H37:H46">
    <cfRule type="expression" dxfId="1196" priority="31">
      <formula>H30&gt;0</formula>
    </cfRule>
    <cfRule type="expression" dxfId="1195" priority="32">
      <formula>H30&lt;0</formula>
    </cfRule>
  </conditionalFormatting>
  <conditionalFormatting sqref="Q10">
    <cfRule type="expression" dxfId="1194" priority="29">
      <formula>Q10&gt;0</formula>
    </cfRule>
    <cfRule type="expression" dxfId="1193" priority="30">
      <formula>Q10&lt;0</formula>
    </cfRule>
  </conditionalFormatting>
  <conditionalFormatting sqref="K25:K38">
    <cfRule type="expression" dxfId="1192" priority="25">
      <formula>K25&gt;0</formula>
    </cfRule>
    <cfRule type="expression" dxfId="1191" priority="26">
      <formula>K25&lt;0</formula>
    </cfRule>
  </conditionalFormatting>
  <conditionalFormatting sqref="L25:L38">
    <cfRule type="expression" dxfId="1190" priority="23">
      <formula>L25&gt;0</formula>
    </cfRule>
    <cfRule type="expression" dxfId="1189" priority="24">
      <formula>L25&lt;0</formula>
    </cfRule>
  </conditionalFormatting>
  <conditionalFormatting sqref="F89:F110">
    <cfRule type="expression" dxfId="1188" priority="21">
      <formula>F89&gt;0</formula>
    </cfRule>
    <cfRule type="expression" dxfId="1187" priority="22">
      <formula>F89&lt;0</formula>
    </cfRule>
  </conditionalFormatting>
  <conditionalFormatting sqref="H89:H110">
    <cfRule type="expression" dxfId="1186" priority="19">
      <formula>H89&gt;0</formula>
    </cfRule>
    <cfRule type="expression" dxfId="1185" priority="20">
      <formula>H89&lt;0</formula>
    </cfRule>
  </conditionalFormatting>
  <conditionalFormatting sqref="J89:J102">
    <cfRule type="expression" dxfId="1184" priority="17">
      <formula>J89&gt;0</formula>
    </cfRule>
    <cfRule type="expression" dxfId="1183" priority="18">
      <formula>J89&lt;0</formula>
    </cfRule>
  </conditionalFormatting>
  <conditionalFormatting sqref="K89:K102">
    <cfRule type="expression" dxfId="1182" priority="15">
      <formula>K89&gt;0</formula>
    </cfRule>
    <cfRule type="expression" dxfId="1181" priority="16">
      <formula>K89&lt;0</formula>
    </cfRule>
  </conditionalFormatting>
  <conditionalFormatting sqref="L89:L102">
    <cfRule type="expression" dxfId="1180" priority="13">
      <formula>L89&gt;0</formula>
    </cfRule>
    <cfRule type="expression" dxfId="1179" priority="14">
      <formula>L89&lt;0</formula>
    </cfRule>
  </conditionalFormatting>
  <conditionalFormatting sqref="F25:F29">
    <cfRule type="expression" dxfId="1178" priority="11">
      <formula>F25&gt;0</formula>
    </cfRule>
    <cfRule type="expression" dxfId="1177" priority="12">
      <formula>F25&lt;0</formula>
    </cfRule>
  </conditionalFormatting>
  <conditionalFormatting sqref="H25:H29">
    <cfRule type="expression" dxfId="1176" priority="9">
      <formula>H25&gt;0</formula>
    </cfRule>
    <cfRule type="expression" dxfId="1175" priority="10">
      <formula>H25&lt;0</formula>
    </cfRule>
  </conditionalFormatting>
  <conditionalFormatting sqref="F34:F37">
    <cfRule type="expression" dxfId="1174" priority="7">
      <formula>F34&gt;0</formula>
    </cfRule>
    <cfRule type="expression" dxfId="1173" priority="8">
      <formula>F34&lt;0</formula>
    </cfRule>
  </conditionalFormatting>
  <conditionalFormatting sqref="H34:H36">
    <cfRule type="expression" dxfId="1172" priority="5">
      <formula>H34&gt;0</formula>
    </cfRule>
    <cfRule type="expression" dxfId="1171" priority="6">
      <formula>H34&lt;0</formula>
    </cfRule>
  </conditionalFormatting>
  <conditionalFormatting sqref="J39">
    <cfRule type="expression" dxfId="1170" priority="3">
      <formula>J39&gt;0</formula>
    </cfRule>
    <cfRule type="expression" dxfId="1169" priority="4">
      <formula>J39&lt;0</formula>
    </cfRule>
  </conditionalFormatting>
  <conditionalFormatting sqref="J25:J38">
    <cfRule type="expression" dxfId="1168" priority="1">
      <formula>J25&gt;0</formula>
    </cfRule>
    <cfRule type="expression" dxfId="1167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74.650000000000006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74.650000000000006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82.115000000000009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81.368500000000012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80.622000000000014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79.875500000000017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79.129000000000005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78.382500000000007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77.63600000000001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76.889500000000012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76.143000000000001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75.396500000000003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74.650000000000006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73.903500000000008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73.157000000000011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72.410499999999999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71.664000000000001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70.917500000000004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70.171000000000006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69.424500000000009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68.678000000000011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67.931500000000014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67.185000000000002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6" priority="57">
      <formula>F27&gt;0</formula>
    </cfRule>
    <cfRule type="expression" dxfId="1165" priority="58">
      <formula>F27&lt;0</formula>
    </cfRule>
  </conditionalFormatting>
  <conditionalFormatting sqref="H28:H33">
    <cfRule type="expression" dxfId="1164" priority="53">
      <formula>H28&gt;0</formula>
    </cfRule>
    <cfRule type="expression" dxfId="1163" priority="54">
      <formula>H28&lt;0</formula>
    </cfRule>
  </conditionalFormatting>
  <conditionalFormatting sqref="F24:F26">
    <cfRule type="expression" dxfId="1162" priority="39">
      <formula>F24&gt;0</formula>
    </cfRule>
    <cfRule type="expression" dxfId="1161" priority="40">
      <formula>F24&lt;0</formula>
    </cfRule>
  </conditionalFormatting>
  <conditionalFormatting sqref="Q8">
    <cfRule type="expression" dxfId="1160" priority="33">
      <formula>Q8&gt;0</formula>
    </cfRule>
    <cfRule type="expression" dxfId="1159" priority="34">
      <formula>Q8&lt;0</formula>
    </cfRule>
  </conditionalFormatting>
  <conditionalFormatting sqref="Q7">
    <cfRule type="expression" dxfId="1158" priority="35">
      <formula>Q7&gt;0</formula>
    </cfRule>
    <cfRule type="expression" dxfId="1157" priority="36">
      <formula>Q7&lt;0</formula>
    </cfRule>
  </conditionalFormatting>
  <conditionalFormatting sqref="F34">
    <cfRule type="expression" dxfId="1156" priority="31">
      <formula>F34&gt;0</formula>
    </cfRule>
    <cfRule type="expression" dxfId="1155" priority="32">
      <formula>F34&lt;0</formula>
    </cfRule>
  </conditionalFormatting>
  <conditionalFormatting sqref="H34">
    <cfRule type="expression" dxfId="1154" priority="29">
      <formula>H34&gt;0</formula>
    </cfRule>
    <cfRule type="expression" dxfId="1153" priority="30">
      <formula>H34&lt;0</formula>
    </cfRule>
  </conditionalFormatting>
  <conditionalFormatting sqref="M36">
    <cfRule type="expression" dxfId="1152" priority="19">
      <formula>M36&gt;0</formula>
    </cfRule>
    <cfRule type="expression" dxfId="1151" priority="20">
      <formula>M36&lt;0</formula>
    </cfRule>
  </conditionalFormatting>
  <conditionalFormatting sqref="Q10">
    <cfRule type="expression" dxfId="1150" priority="15">
      <formula>Q10&gt;0</formula>
    </cfRule>
    <cfRule type="expression" dxfId="1149" priority="16">
      <formula>Q10&lt;0</formula>
    </cfRule>
  </conditionalFormatting>
  <conditionalFormatting sqref="F23">
    <cfRule type="expression" dxfId="1148" priority="13">
      <formula>F23&gt;0</formula>
    </cfRule>
    <cfRule type="expression" dxfId="1147" priority="14">
      <formula>F23&lt;0</formula>
    </cfRule>
  </conditionalFormatting>
  <conditionalFormatting sqref="I25:J25">
    <cfRule type="expression" dxfId="1146" priority="9">
      <formula>I25&gt;0</formula>
    </cfRule>
    <cfRule type="expression" dxfId="1145" priority="10">
      <formula>I25&lt;0</formula>
    </cfRule>
  </conditionalFormatting>
  <conditionalFormatting sqref="I26:J27">
    <cfRule type="expression" dxfId="1144" priority="7">
      <formula>I26&gt;0</formula>
    </cfRule>
    <cfRule type="expression" dxfId="1143" priority="8">
      <formula>I26&lt;0</formula>
    </cfRule>
  </conditionalFormatting>
  <conditionalFormatting sqref="K25:K27">
    <cfRule type="expression" dxfId="1142" priority="5">
      <formula>K25&gt;0</formula>
    </cfRule>
    <cfRule type="expression" dxfId="1141" priority="6">
      <formula>K25&lt;0</formula>
    </cfRule>
  </conditionalFormatting>
  <conditionalFormatting sqref="I23:J23">
    <cfRule type="expression" dxfId="1140" priority="3">
      <formula>I23&gt;0</formula>
    </cfRule>
    <cfRule type="expression" dxfId="113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31.639900000000001</v>
      </c>
      <c r="R4" s="424">
        <v>2.2000000000000001E-3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15819.95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8885.2200000000375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7432.9600000000391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0.88624882109076952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3.1605662470488216E-3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1351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16.652578947368422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34.803890000000003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34.487491000000006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34.171092000000002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33.854693000000005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33.538294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33.221895000000004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32.905495999999999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32.589097000000002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32.272697999999998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31.956299000000001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31.639900000000001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31.323501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31.007102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30.690702999999999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30.374303999999999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30.057904999999998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29.741505999999998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29.425107000000001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29.108708000000004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28.792309000000003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28.475910000000002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38" priority="116">
      <formula>F95&gt;0</formula>
    </cfRule>
    <cfRule type="expression" dxfId="1137" priority="117">
      <formula>F95&lt;0</formula>
    </cfRule>
  </conditionalFormatting>
  <conditionalFormatting sqref="Q7">
    <cfRule type="expression" dxfId="1136" priority="104">
      <formula>Q7&gt;0</formula>
    </cfRule>
    <cfRule type="expression" dxfId="1135" priority="105">
      <formula>Q7&lt;0</formula>
    </cfRule>
  </conditionalFormatting>
  <conditionalFormatting sqref="Q8">
    <cfRule type="expression" dxfId="1134" priority="102">
      <formula>Q8&gt;0</formula>
    </cfRule>
    <cfRule type="expression" dxfId="1133" priority="103">
      <formula>Q8&lt;0</formula>
    </cfRule>
  </conditionalFormatting>
  <conditionalFormatting sqref="F154:F166">
    <cfRule type="expression" dxfId="1132" priority="100">
      <formula>F154&gt;0</formula>
    </cfRule>
    <cfRule type="expression" dxfId="1131" priority="101">
      <formula>F154&lt;0</formula>
    </cfRule>
  </conditionalFormatting>
  <conditionalFormatting sqref="H154:H166">
    <cfRule type="expression" dxfId="1130" priority="98">
      <formula>H154&gt;0</formula>
    </cfRule>
    <cfRule type="expression" dxfId="1129" priority="99">
      <formula>H154&lt;0</formula>
    </cfRule>
  </conditionalFormatting>
  <conditionalFormatting sqref="H170:H173">
    <cfRule type="expression" dxfId="1128" priority="94">
      <formula>H170&gt;0</formula>
    </cfRule>
    <cfRule type="expression" dxfId="1127" priority="95">
      <formula>H170&lt;0</formula>
    </cfRule>
  </conditionalFormatting>
  <conditionalFormatting sqref="F170:F173">
    <cfRule type="expression" dxfId="1126" priority="96">
      <formula>F170&gt;0</formula>
    </cfRule>
    <cfRule type="expression" dxfId="1125" priority="97">
      <formula>F170&lt;0</formula>
    </cfRule>
  </conditionalFormatting>
  <conditionalFormatting sqref="M196">
    <cfRule type="expression" dxfId="1124" priority="92">
      <formula>M196&gt;0</formula>
    </cfRule>
    <cfRule type="expression" dxfId="1123" priority="93">
      <formula>M196&lt;0</formula>
    </cfRule>
  </conditionalFormatting>
  <conditionalFormatting sqref="F47:F48 F55:F92">
    <cfRule type="expression" dxfId="1122" priority="90">
      <formula>F47&gt;0</formula>
    </cfRule>
    <cfRule type="expression" dxfId="1121" priority="91">
      <formula>F47&lt;0</formula>
    </cfRule>
  </conditionalFormatting>
  <conditionalFormatting sqref="H47:H48 H55:H92">
    <cfRule type="expression" dxfId="1120" priority="88">
      <formula>H47&gt;0</formula>
    </cfRule>
    <cfRule type="expression" dxfId="1119" priority="89">
      <formula>H47&lt;0</formula>
    </cfRule>
  </conditionalFormatting>
  <conditionalFormatting sqref="Q10">
    <cfRule type="expression" dxfId="1118" priority="86">
      <formula>Q10&gt;0</formula>
    </cfRule>
    <cfRule type="expression" dxfId="1117" priority="87">
      <formula>Q10&lt;0</formula>
    </cfRule>
  </conditionalFormatting>
  <conditionalFormatting sqref="F49:F54">
    <cfRule type="expression" dxfId="1116" priority="84">
      <formula>F49&gt;0</formula>
    </cfRule>
    <cfRule type="expression" dxfId="1115" priority="85">
      <formula>F49&lt;0</formula>
    </cfRule>
  </conditionalFormatting>
  <conditionalFormatting sqref="H49:H54">
    <cfRule type="expression" dxfId="1114" priority="82">
      <formula>H49&gt;0</formula>
    </cfRule>
    <cfRule type="expression" dxfId="1113" priority="83">
      <formula>H49&lt;0</formula>
    </cfRule>
  </conditionalFormatting>
  <conditionalFormatting sqref="K52:K59">
    <cfRule type="expression" dxfId="1112" priority="80">
      <formula>K52&gt;0</formula>
    </cfRule>
    <cfRule type="expression" dxfId="1111" priority="81">
      <formula>K52&lt;0</formula>
    </cfRule>
  </conditionalFormatting>
  <conditionalFormatting sqref="K60:K92">
    <cfRule type="expression" dxfId="1110" priority="78">
      <formula>K60&gt;0</formula>
    </cfRule>
    <cfRule type="expression" dxfId="1109" priority="79">
      <formula>K60&lt;0</formula>
    </cfRule>
  </conditionalFormatting>
  <conditionalFormatting sqref="F93:F94">
    <cfRule type="expression" dxfId="1108" priority="75">
      <formula>F93&gt;0</formula>
    </cfRule>
    <cfRule type="expression" dxfId="1107" priority="76">
      <formula>F93&lt;0</formula>
    </cfRule>
  </conditionalFormatting>
  <conditionalFormatting sqref="H93:H94">
    <cfRule type="expression" dxfId="1106" priority="73">
      <formula>H93&gt;0</formula>
    </cfRule>
    <cfRule type="expression" dxfId="1105" priority="74">
      <formula>H93&lt;0</formula>
    </cfRule>
  </conditionalFormatting>
  <conditionalFormatting sqref="K93:K94">
    <cfRule type="expression" dxfId="1104" priority="71">
      <formula>K93&gt;0</formula>
    </cfRule>
    <cfRule type="expression" dxfId="1103" priority="72">
      <formula>K93&lt;0</formula>
    </cfRule>
  </conditionalFormatting>
  <conditionalFormatting sqref="F103:F105 H103:H105 K103:K105">
    <cfRule type="expression" dxfId="1102" priority="67">
      <formula>F103&gt;0</formula>
    </cfRule>
    <cfRule type="expression" dxfId="1101" priority="68">
      <formula>F103&lt;0</formula>
    </cfRule>
  </conditionalFormatting>
  <conditionalFormatting sqref="L95:L101 L151">
    <cfRule type="expression" dxfId="1100" priority="65">
      <formula>L95&gt;0</formula>
    </cfRule>
    <cfRule type="expression" dxfId="1099" priority="66">
      <formula>L95&lt;0</formula>
    </cfRule>
  </conditionalFormatting>
  <conditionalFormatting sqref="L52:L59">
    <cfRule type="expression" dxfId="1098" priority="63">
      <formula>L52&gt;0</formula>
    </cfRule>
    <cfRule type="expression" dxfId="1097" priority="64">
      <formula>L52&lt;0</formula>
    </cfRule>
  </conditionalFormatting>
  <conditionalFormatting sqref="L60:L92">
    <cfRule type="expression" dxfId="1096" priority="61">
      <formula>L60&gt;0</formula>
    </cfRule>
    <cfRule type="expression" dxfId="1095" priority="62">
      <formula>L60&lt;0</formula>
    </cfRule>
  </conditionalFormatting>
  <conditionalFormatting sqref="L93:L94">
    <cfRule type="expression" dxfId="1094" priority="59">
      <formula>L93&gt;0</formula>
    </cfRule>
    <cfRule type="expression" dxfId="1093" priority="60">
      <formula>L93&lt;0</formula>
    </cfRule>
  </conditionalFormatting>
  <conditionalFormatting sqref="L103:L105">
    <cfRule type="expression" dxfId="1092" priority="57">
      <formula>L103&gt;0</formula>
    </cfRule>
    <cfRule type="expression" dxfId="1091" priority="58">
      <formula>L103&lt;0</formula>
    </cfRule>
  </conditionalFormatting>
  <conditionalFormatting sqref="F112:F115 H112:H115">
    <cfRule type="expression" dxfId="1090" priority="55">
      <formula>F112&gt;0</formula>
    </cfRule>
    <cfRule type="expression" dxfId="1089" priority="56">
      <formula>F112&lt;0</formula>
    </cfRule>
  </conditionalFormatting>
  <conditionalFormatting sqref="K109:K111 F109:F111 H109:H111">
    <cfRule type="expression" dxfId="1088" priority="51">
      <formula>F109&gt;0</formula>
    </cfRule>
    <cfRule type="expression" dxfId="1087" priority="52">
      <formula>F109&lt;0</formula>
    </cfRule>
  </conditionalFormatting>
  <conditionalFormatting sqref="L109:L110">
    <cfRule type="expression" dxfId="1086" priority="49">
      <formula>L109&gt;0</formula>
    </cfRule>
    <cfRule type="expression" dxfId="1085" priority="50">
      <formula>L109&lt;0</formula>
    </cfRule>
  </conditionalFormatting>
  <conditionalFormatting sqref="K106:K108 F106:F108 H106:H108">
    <cfRule type="expression" dxfId="1084" priority="47">
      <formula>F106&gt;0</formula>
    </cfRule>
    <cfRule type="expression" dxfId="1083" priority="48">
      <formula>F106&lt;0</formula>
    </cfRule>
  </conditionalFormatting>
  <conditionalFormatting sqref="L107:L108">
    <cfRule type="expression" dxfId="1082" priority="45">
      <formula>L107&gt;0</formula>
    </cfRule>
    <cfRule type="expression" dxfId="1081" priority="46">
      <formula>L107&lt;0</formula>
    </cfRule>
  </conditionalFormatting>
  <conditionalFormatting sqref="H117:H120 F117:F120">
    <cfRule type="expression" dxfId="1080" priority="39">
      <formula>F117&gt;0</formula>
    </cfRule>
    <cfRule type="expression" dxfId="1079" priority="40">
      <formula>F117&lt;0</formula>
    </cfRule>
  </conditionalFormatting>
  <conditionalFormatting sqref="H121:H124 F121:F124">
    <cfRule type="expression" dxfId="1078" priority="35">
      <formula>F121&gt;0</formula>
    </cfRule>
    <cfRule type="expression" dxfId="1077" priority="36">
      <formula>F121&lt;0</formula>
    </cfRule>
  </conditionalFormatting>
  <conditionalFormatting sqref="F126:F131 H126:H131 K126:K131">
    <cfRule type="expression" dxfId="1076" priority="31">
      <formula>F126&gt;0</formula>
    </cfRule>
    <cfRule type="expression" dxfId="1075" priority="32">
      <formula>F126&lt;0</formula>
    </cfRule>
  </conditionalFormatting>
  <conditionalFormatting sqref="L130:L131">
    <cfRule type="expression" dxfId="1074" priority="25">
      <formula>L130&gt;0</formula>
    </cfRule>
    <cfRule type="expression" dxfId="1073" priority="26">
      <formula>L130&lt;0</formula>
    </cfRule>
  </conditionalFormatting>
  <conditionalFormatting sqref="F132:F134 H132:H134 K132:K135">
    <cfRule type="expression" dxfId="1072" priority="23">
      <formula>F132&gt;0</formula>
    </cfRule>
    <cfRule type="expression" dxfId="1071" priority="24">
      <formula>F132&lt;0</formula>
    </cfRule>
  </conditionalFormatting>
  <conditionalFormatting sqref="F135:F137 H135:H137 K136:K137">
    <cfRule type="expression" dxfId="1070" priority="19">
      <formula>F135&gt;0</formula>
    </cfRule>
    <cfRule type="expression" dxfId="1069" priority="20">
      <formula>F135&lt;0</formula>
    </cfRule>
  </conditionalFormatting>
  <conditionalFormatting sqref="F138:F140 H138:H140 K138:K140">
    <cfRule type="expression" dxfId="1068" priority="15">
      <formula>F138&gt;0</formula>
    </cfRule>
    <cfRule type="expression" dxfId="1067" priority="16">
      <formula>F138&lt;0</formula>
    </cfRule>
  </conditionalFormatting>
  <conditionalFormatting sqref="F141:F143 H141:H143 K141:K143">
    <cfRule type="expression" dxfId="1066" priority="11">
      <formula>F141&gt;0</formula>
    </cfRule>
    <cfRule type="expression" dxfId="1065" priority="12">
      <formula>F141&lt;0</formula>
    </cfRule>
  </conditionalFormatting>
  <conditionalFormatting sqref="F144:F146 H144:H146 K144:K146">
    <cfRule type="expression" dxfId="1064" priority="7">
      <formula>F144&gt;0</formula>
    </cfRule>
    <cfRule type="expression" dxfId="1063" priority="8">
      <formula>F144&lt;0</formula>
    </cfRule>
  </conditionalFormatting>
  <conditionalFormatting sqref="K148:K149 H148:H149 F148:F149">
    <cfRule type="expression" dxfId="1062" priority="3">
      <formula>F148&gt;0</formula>
    </cfRule>
    <cfRule type="expression" dxfId="1061" priority="4">
      <formula>F148&lt;0</formula>
    </cfRule>
  </conditionalFormatting>
  <conditionalFormatting sqref="L149">
    <cfRule type="expression" dxfId="1060" priority="1">
      <formula>L149&gt;0</formula>
    </cfRule>
    <cfRule type="expression" dxfId="1059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49.43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49.43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54.373000000000005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53.878700000000002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53.384400000000007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52.890100000000004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52.395800000000001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51.901499999999999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51.407200000000003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50.9129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50.418599999999998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49.924300000000002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49.43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48.935699999999997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48.441400000000002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47.947099999999999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47.452799999999996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46.958500000000001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46.464199999999998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45.969900000000003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45.4756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44.981300000000005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44.487000000000002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8" priority="9">
      <formula>F39&gt;0</formula>
    </cfRule>
    <cfRule type="expression" dxfId="1057" priority="10">
      <formula>F39&lt;0</formula>
    </cfRule>
  </conditionalFormatting>
  <conditionalFormatting sqref="F25:F38">
    <cfRule type="expression" dxfId="1056" priority="7">
      <formula>F25&gt;0</formula>
    </cfRule>
    <cfRule type="expression" dxfId="1055" priority="8">
      <formula>F25&lt;0</formula>
    </cfRule>
  </conditionalFormatting>
  <conditionalFormatting sqref="H25:H38">
    <cfRule type="expression" dxfId="1054" priority="5">
      <formula>H25&gt;0</formula>
    </cfRule>
    <cfRule type="expression" dxfId="1053" priority="6">
      <formula>H25&lt;0</formula>
    </cfRule>
  </conditionalFormatting>
  <conditionalFormatting sqref="Q7">
    <cfRule type="expression" dxfId="1052" priority="3">
      <formula>Q7&gt;0</formula>
    </cfRule>
    <cfRule type="expression" dxfId="1051" priority="4">
      <formula>Q7&lt;0</formula>
    </cfRule>
  </conditionalFormatting>
  <conditionalFormatting sqref="Q8">
    <cfRule type="expression" dxfId="1050" priority="1">
      <formula>Q8&gt;0</formula>
    </cfRule>
    <cfRule type="expression" dxfId="104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455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500.50000000000006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495.95000000000005</v>
      </c>
      <c r="W16" s="134"/>
    </row>
    <row r="17" spans="1:23" x14ac:dyDescent="0.25">
      <c r="O17" s="81">
        <v>1.08</v>
      </c>
      <c r="P17" s="81">
        <f t="shared" si="0"/>
        <v>491.40000000000003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486.85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482.3</v>
      </c>
      <c r="W19" s="134"/>
    </row>
    <row r="20" spans="1:23" x14ac:dyDescent="0.25">
      <c r="O20" s="81">
        <v>1.05</v>
      </c>
      <c r="P20" s="81">
        <f t="shared" si="0"/>
        <v>477.75</v>
      </c>
      <c r="W20" s="134"/>
    </row>
    <row r="21" spans="1:23" x14ac:dyDescent="0.25">
      <c r="O21" s="81">
        <v>1.04</v>
      </c>
      <c r="P21" s="81">
        <f t="shared" si="0"/>
        <v>473.2</v>
      </c>
      <c r="W21" s="134"/>
    </row>
    <row r="22" spans="1:23" x14ac:dyDescent="0.25">
      <c r="O22" s="81">
        <v>1.03</v>
      </c>
      <c r="P22" s="81">
        <f t="shared" si="0"/>
        <v>468.65000000000003</v>
      </c>
      <c r="W22" s="134"/>
    </row>
    <row r="23" spans="1:23" x14ac:dyDescent="0.25">
      <c r="O23" s="81">
        <v>1.02</v>
      </c>
      <c r="P23" s="81">
        <f t="shared" si="0"/>
        <v>464.1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459.55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450.45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445.9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441.34999999999997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436.8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432.25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427.7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423.15000000000003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418.6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414.05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409.5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8" priority="29">
      <formula>F29&gt;0</formula>
    </cfRule>
    <cfRule type="expression" dxfId="1047" priority="30">
      <formula>F29&lt;0</formula>
    </cfRule>
  </conditionalFormatting>
  <conditionalFormatting sqref="Q7">
    <cfRule type="expression" dxfId="1046" priority="27">
      <formula>Q7&gt;0</formula>
    </cfRule>
    <cfRule type="expression" dxfId="1045" priority="28">
      <formula>Q7&lt;0</formula>
    </cfRule>
  </conditionalFormatting>
  <conditionalFormatting sqref="Q8">
    <cfRule type="expression" dxfId="1044" priority="25">
      <formula>Q8&gt;0</formula>
    </cfRule>
    <cfRule type="expression" dxfId="1043" priority="26">
      <formula>Q8&lt;0</formula>
    </cfRule>
  </conditionalFormatting>
  <conditionalFormatting sqref="F96:F110">
    <cfRule type="expression" dxfId="1042" priority="19">
      <formula>F96&gt;0</formula>
    </cfRule>
    <cfRule type="expression" dxfId="1041" priority="20">
      <formula>F96&lt;0</formula>
    </cfRule>
  </conditionalFormatting>
  <conditionalFormatting sqref="H96:H110">
    <cfRule type="expression" dxfId="1040" priority="17">
      <formula>H96&gt;0</formula>
    </cfRule>
    <cfRule type="expression" dxfId="1039" priority="18">
      <formula>H96&lt;0</formula>
    </cfRule>
  </conditionalFormatting>
  <conditionalFormatting sqref="Q10">
    <cfRule type="expression" dxfId="1038" priority="15">
      <formula>Q10&gt;0</formula>
    </cfRule>
    <cfRule type="expression" dxfId="1037" priority="16">
      <formula>Q10&lt;0</formula>
    </cfRule>
  </conditionalFormatting>
  <conditionalFormatting sqref="L29:L38">
    <cfRule type="expression" dxfId="1036" priority="9">
      <formula>L29&gt;0</formula>
    </cfRule>
    <cfRule type="expression" dxfId="1035" priority="10">
      <formula>L29&lt;0</formula>
    </cfRule>
  </conditionalFormatting>
  <conditionalFormatting sqref="F27:F29 H27:H29 J25:K29">
    <cfRule type="expression" dxfId="1034" priority="7">
      <formula>F25&gt;0</formula>
    </cfRule>
    <cfRule type="expression" dxfId="1033" priority="8">
      <formula>F25&lt;0</formula>
    </cfRule>
  </conditionalFormatting>
  <conditionalFormatting sqref="L25:L29">
    <cfRule type="expression" dxfId="1032" priority="5">
      <formula>L25&gt;0</formula>
    </cfRule>
    <cfRule type="expression" dxfId="1031" priority="6">
      <formula>L25&lt;0</formula>
    </cfRule>
  </conditionalFormatting>
  <conditionalFormatting sqref="F25:F26">
    <cfRule type="expression" dxfId="1030" priority="3">
      <formula>F25&gt;0</formula>
    </cfRule>
    <cfRule type="expression" dxfId="1029" priority="4">
      <formula>F25&lt;0</formula>
    </cfRule>
  </conditionalFormatting>
  <conditionalFormatting sqref="H25:H26">
    <cfRule type="expression" dxfId="1028" priority="1">
      <formula>H25&gt;0</formula>
    </cfRule>
    <cfRule type="expression" dxfId="102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8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60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74.468500000000006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86.919899999999998</v>
      </c>
      <c r="R4" s="425">
        <v>1.9599999999999999E-2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5215.1939999999995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4468.1100000000006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747.08399999999892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161">
        <v>36</v>
      </c>
      <c r="I8" s="3">
        <v>83.25</v>
      </c>
      <c r="J8" s="3">
        <v>0.04</v>
      </c>
      <c r="K8" s="3">
        <f t="shared" si="1"/>
        <v>2996.96</v>
      </c>
      <c r="L8" s="4"/>
      <c r="M8" s="4"/>
      <c r="O8" s="11" t="s">
        <v>179</v>
      </c>
      <c r="P8" s="33"/>
      <c r="Q8" s="2">
        <f>K18+M18-F18+Q2*Q4</f>
        <v>747.08399999999892</v>
      </c>
      <c r="T8" s="1"/>
      <c r="U8" t="s">
        <v>958</v>
      </c>
      <c r="W8" s="134"/>
    </row>
    <row r="9" spans="1:23" x14ac:dyDescent="0.25">
      <c r="B9" s="72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0.16720358272289598</v>
      </c>
      <c r="U9" t="s">
        <v>959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2.6231047205530607E-2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/>
      <c r="W12" s="134"/>
    </row>
    <row r="13" spans="1:23" x14ac:dyDescent="0.25">
      <c r="H13" s="70"/>
      <c r="O13" s="11" t="s">
        <v>947</v>
      </c>
      <c r="Q13" s="2">
        <f>Q4/4.76</f>
        <v>18.260483193277313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260</v>
      </c>
      <c r="I18" s="18"/>
      <c r="J18" s="18"/>
      <c r="K18" s="18">
        <f>SUM(K2:K9)</f>
        <v>24219.69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95.611890000000002</v>
      </c>
      <c r="W19" s="134"/>
    </row>
    <row r="20" spans="1:23" x14ac:dyDescent="0.25">
      <c r="O20" s="81">
        <v>1.0900000000000001</v>
      </c>
      <c r="P20" s="81">
        <f t="shared" ref="P20:P39" si="2">O20*$Q$4</f>
        <v>94.742691000000008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93.873491999999999</v>
      </c>
      <c r="W21" s="134"/>
    </row>
    <row r="22" spans="1:23" x14ac:dyDescent="0.25">
      <c r="O22" s="81">
        <v>1.07</v>
      </c>
      <c r="P22" s="81">
        <f t="shared" si="2"/>
        <v>93.004293000000004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92.135094000000009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91.265895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90.396696000000006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89.527496999999997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88.658298000000002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87.789098999999993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86.919899999999998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86.050701000000004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85.181501999999995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84.312303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83.443103999999991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82.573904999999996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81.704705999999987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80.835507000000007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79.966307999999998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79.097109000000003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78.227909999999994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0" si="6">C41*(E41-D41)</f>
        <v>0</v>
      </c>
      <c r="G41" s="39">
        <f t="shared" ref="G41:G50" si="7">D41*C41</f>
        <v>0</v>
      </c>
      <c r="H41" s="179">
        <f t="shared" ref="H41:H50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6" priority="37">
      <formula>F60&gt;0</formula>
    </cfRule>
    <cfRule type="expression" dxfId="1025" priority="38">
      <formula>F60&lt;0</formula>
    </cfRule>
  </conditionalFormatting>
  <conditionalFormatting sqref="Q7">
    <cfRule type="expression" dxfId="1024" priority="35">
      <formula>Q7&gt;0</formula>
    </cfRule>
    <cfRule type="expression" dxfId="1023" priority="36">
      <formula>Q7&lt;0</formula>
    </cfRule>
  </conditionalFormatting>
  <conditionalFormatting sqref="Q8">
    <cfRule type="expression" dxfId="1022" priority="33">
      <formula>Q8&gt;0</formula>
    </cfRule>
    <cfRule type="expression" dxfId="1021" priority="34">
      <formula>Q8&lt;0</formula>
    </cfRule>
  </conditionalFormatting>
  <conditionalFormatting sqref="F25:F29 F34:F59">
    <cfRule type="expression" dxfId="1020" priority="31">
      <formula>F25&gt;0</formula>
    </cfRule>
    <cfRule type="expression" dxfId="1019" priority="32">
      <formula>F25&lt;0</formula>
    </cfRule>
  </conditionalFormatting>
  <conditionalFormatting sqref="H25:H29 H34:H59">
    <cfRule type="expression" dxfId="1018" priority="29">
      <formula>H25&gt;0</formula>
    </cfRule>
    <cfRule type="expression" dxfId="1017" priority="30">
      <formula>H25&lt;0</formula>
    </cfRule>
  </conditionalFormatting>
  <conditionalFormatting sqref="F89:F110">
    <cfRule type="expression" dxfId="1016" priority="27">
      <formula>F89&gt;0</formula>
    </cfRule>
    <cfRule type="expression" dxfId="1015" priority="28">
      <formula>F89&lt;0</formula>
    </cfRule>
  </conditionalFormatting>
  <conditionalFormatting sqref="H89:H110">
    <cfRule type="expression" dxfId="1014" priority="25">
      <formula>H89&gt;0</formula>
    </cfRule>
    <cfRule type="expression" dxfId="1013" priority="26">
      <formula>H89&lt;0</formula>
    </cfRule>
  </conditionalFormatting>
  <conditionalFormatting sqref="Q10">
    <cfRule type="expression" dxfId="1012" priority="23">
      <formula>Q10&gt;0</formula>
    </cfRule>
    <cfRule type="expression" dxfId="1011" priority="24">
      <formula>Q10&lt;0</formula>
    </cfRule>
  </conditionalFormatting>
  <conditionalFormatting sqref="J25:J32 J34:J38">
    <cfRule type="expression" dxfId="1010" priority="21">
      <formula>J25&gt;0</formula>
    </cfRule>
    <cfRule type="expression" dxfId="1009" priority="22">
      <formula>J25&lt;0</formula>
    </cfRule>
  </conditionalFormatting>
  <conditionalFormatting sqref="K25:K30">
    <cfRule type="expression" dxfId="1008" priority="19">
      <formula>K25&gt;0</formula>
    </cfRule>
    <cfRule type="expression" dxfId="1007" priority="20">
      <formula>K25&lt;0</formula>
    </cfRule>
  </conditionalFormatting>
  <conditionalFormatting sqref="L25:L38">
    <cfRule type="expression" dxfId="1006" priority="17">
      <formula>L25&gt;0</formula>
    </cfRule>
    <cfRule type="expression" dxfId="1005" priority="18">
      <formula>L25&lt;0</formula>
    </cfRule>
  </conditionalFormatting>
  <conditionalFormatting sqref="F30:F33">
    <cfRule type="expression" dxfId="1004" priority="15">
      <formula>F30&gt;0</formula>
    </cfRule>
    <cfRule type="expression" dxfId="1003" priority="16">
      <formula>F30&lt;0</formula>
    </cfRule>
  </conditionalFormatting>
  <conditionalFormatting sqref="H30:H33">
    <cfRule type="expression" dxfId="1002" priority="13">
      <formula>H30&gt;0</formula>
    </cfRule>
    <cfRule type="expression" dxfId="1001" priority="14">
      <formula>H30&lt;0</formula>
    </cfRule>
  </conditionalFormatting>
  <conditionalFormatting sqref="L39:L44">
    <cfRule type="expression" dxfId="1000" priority="5">
      <formula>L39&gt;0</formula>
    </cfRule>
    <cfRule type="expression" dxfId="999" priority="6">
      <formula>L39&lt;0</formula>
    </cfRule>
  </conditionalFormatting>
  <conditionalFormatting sqref="L45:L46">
    <cfRule type="expression" dxfId="998" priority="3">
      <formula>L45&gt;0</formula>
    </cfRule>
    <cfRule type="expression" dxfId="997" priority="4">
      <formula>L45&lt;0</formula>
    </cfRule>
  </conditionalFormatting>
  <conditionalFormatting sqref="L47">
    <cfRule type="expression" dxfId="996" priority="1">
      <formula>L47&gt;0</formula>
    </cfRule>
    <cfRule type="expression" dxfId="995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74.5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74.5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18.237454100367199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81.95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81.205000000000013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80.460000000000008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79.715000000000003</v>
      </c>
      <c r="Q20" s="2"/>
      <c r="W20" s="134"/>
    </row>
    <row r="21" spans="1:23" x14ac:dyDescent="0.25">
      <c r="O21" s="81">
        <v>1.06</v>
      </c>
      <c r="P21" s="81">
        <f t="shared" si="0"/>
        <v>78.97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78.225000000000009</v>
      </c>
      <c r="Q22" s="2"/>
      <c r="W22" s="134"/>
    </row>
    <row r="23" spans="1:23" x14ac:dyDescent="0.25">
      <c r="O23" s="81">
        <v>1.04</v>
      </c>
      <c r="P23" s="81">
        <f t="shared" si="0"/>
        <v>77.48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76.734999999999999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75.989999999999995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75.245000000000005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74.5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73.754999999999995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73.010000000000005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72.265000000000001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71.52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70.774999999999991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70.03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69.284999999999997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68.540000000000006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67.795000000000002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67.05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4" priority="49">
      <formula>Q7&gt;0</formula>
    </cfRule>
    <cfRule type="expression" dxfId="993" priority="50">
      <formula>Q7&lt;0</formula>
    </cfRule>
  </conditionalFormatting>
  <conditionalFormatting sqref="Q8">
    <cfRule type="expression" dxfId="992" priority="47">
      <formula>Q8&gt;0</formula>
    </cfRule>
    <cfRule type="expression" dxfId="991" priority="48">
      <formula>Q8&lt;0</formula>
    </cfRule>
  </conditionalFormatting>
  <conditionalFormatting sqref="F26:F38">
    <cfRule type="expression" dxfId="990" priority="45">
      <formula>F26&gt;0</formula>
    </cfRule>
    <cfRule type="expression" dxfId="989" priority="46">
      <formula>F26&lt;0</formula>
    </cfRule>
  </conditionalFormatting>
  <conditionalFormatting sqref="H26:H38">
    <cfRule type="expression" dxfId="988" priority="43">
      <formula>H26&gt;0</formula>
    </cfRule>
    <cfRule type="expression" dxfId="987" priority="44">
      <formula>H26&lt;0</formula>
    </cfRule>
  </conditionalFormatting>
  <conditionalFormatting sqref="H25">
    <cfRule type="expression" dxfId="986" priority="23">
      <formula>H25&gt;0</formula>
    </cfRule>
    <cfRule type="expression" dxfId="985" priority="24">
      <formula>H25&lt;0</formula>
    </cfRule>
  </conditionalFormatting>
  <conditionalFormatting sqref="Q10">
    <cfRule type="expression" dxfId="984" priority="37">
      <formula>Q10&gt;0</formula>
    </cfRule>
    <cfRule type="expression" dxfId="983" priority="38">
      <formula>Q10&lt;0</formula>
    </cfRule>
  </conditionalFormatting>
  <conditionalFormatting sqref="F25">
    <cfRule type="expression" dxfId="982" priority="25">
      <formula>F25&gt;0</formula>
    </cfRule>
    <cfRule type="expression" dxfId="981" priority="26">
      <formula>F25&lt;0</formula>
    </cfRule>
  </conditionalFormatting>
  <conditionalFormatting sqref="J65:K72">
    <cfRule type="expression" dxfId="980" priority="19">
      <formula>J65&gt;0</formula>
    </cfRule>
    <cfRule type="expression" dxfId="979" priority="20">
      <formula>J65&lt;0</formula>
    </cfRule>
  </conditionalFormatting>
  <conditionalFormatting sqref="F65:F83 F89">
    <cfRule type="expression" dxfId="978" priority="17">
      <formula>F65&gt;0</formula>
    </cfRule>
    <cfRule type="expression" dxfId="977" priority="18">
      <formula>F65&lt;0</formula>
    </cfRule>
  </conditionalFormatting>
  <conditionalFormatting sqref="H65:H83 H89">
    <cfRule type="expression" dxfId="976" priority="15">
      <formula>H65&gt;0</formula>
    </cfRule>
    <cfRule type="expression" dxfId="975" priority="16">
      <formula>H65&lt;0</formula>
    </cfRule>
  </conditionalFormatting>
  <conditionalFormatting sqref="J76:J78">
    <cfRule type="expression" dxfId="974" priority="13">
      <formula>J76&gt;0</formula>
    </cfRule>
    <cfRule type="expression" dxfId="973" priority="14">
      <formula>J76&lt;0</formula>
    </cfRule>
  </conditionalFormatting>
  <conditionalFormatting sqref="K76:K78">
    <cfRule type="expression" dxfId="972" priority="11">
      <formula>K76&gt;0</formula>
    </cfRule>
    <cfRule type="expression" dxfId="971" priority="12">
      <formula>K76&lt;0</formula>
    </cfRule>
  </conditionalFormatting>
  <conditionalFormatting sqref="L65:L78">
    <cfRule type="expression" dxfId="970" priority="9">
      <formula>L65&gt;0</formula>
    </cfRule>
    <cfRule type="expression" dxfId="969" priority="10">
      <formula>L65&lt;0</formula>
    </cfRule>
  </conditionalFormatting>
  <conditionalFormatting sqref="F84:F88">
    <cfRule type="expression" dxfId="968" priority="7">
      <formula>F84&gt;0</formula>
    </cfRule>
    <cfRule type="expression" dxfId="967" priority="8">
      <formula>F84&lt;0</formula>
    </cfRule>
  </conditionalFormatting>
  <conditionalFormatting sqref="H84:H88">
    <cfRule type="expression" dxfId="966" priority="5">
      <formula>H84&gt;0</formula>
    </cfRule>
    <cfRule type="expression" dxfId="965" priority="6">
      <formula>H84&lt;0</formula>
    </cfRule>
  </conditionalFormatting>
  <conditionalFormatting sqref="M65:M78">
    <cfRule type="expression" dxfId="964" priority="3">
      <formula>M65&gt;0</formula>
    </cfRule>
    <cfRule type="expression" dxfId="963" priority="4">
      <formula>M65&lt;0</formula>
    </cfRule>
  </conditionalFormatting>
  <conditionalFormatting sqref="M26:M31">
    <cfRule type="expression" dxfId="962" priority="1">
      <formula>M26&gt;0</formula>
    </cfRule>
    <cfRule type="expression" dxfId="96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380</v>
      </c>
      <c r="AJ2">
        <f>$Q$2*$Q$4</f>
        <v>6546</v>
      </c>
      <c r="AK2">
        <f ca="1">AJ2*EXP(-$X$2 * AI2/365.25)</f>
        <v>20135.172050576755</v>
      </c>
      <c r="AM2" s="2">
        <f>Q10</f>
        <v>0</v>
      </c>
      <c r="AO2">
        <f ca="1" xml:space="preserve"> (SUM(AB:AB) - SUM(AE:AE) - SUM(AH:AH) - SUM(AK:AK))/SUM(AB:AB)</f>
        <v>-1.1245369538309018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380</v>
      </c>
      <c r="AJ3">
        <f t="shared" ref="AJ3:AJ17" si="11">$Q$2*$Q$4</f>
        <v>6546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21.82</v>
      </c>
      <c r="R4" s="425">
        <v>9.7000000000000003E-3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380</v>
      </c>
      <c r="AJ4">
        <f t="shared" si="11"/>
        <v>6546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6546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380</v>
      </c>
      <c r="AJ5">
        <f t="shared" si="11"/>
        <v>6546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380</v>
      </c>
      <c r="AJ6">
        <f t="shared" si="11"/>
        <v>6546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-2355.8899999999921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380</v>
      </c>
      <c r="AJ7">
        <f t="shared" si="11"/>
        <v>6546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-2355.8899999999921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380</v>
      </c>
      <c r="AJ8">
        <f t="shared" si="11"/>
        <v>6546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-0.26465054050319586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380</v>
      </c>
      <c r="AJ9">
        <f t="shared" si="11"/>
        <v>6546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380</v>
      </c>
      <c r="AJ10">
        <f t="shared" si="11"/>
        <v>6546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4.7662694775435381E-2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380</v>
      </c>
      <c r="AJ11">
        <f t="shared" si="11"/>
        <v>6546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/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380</v>
      </c>
      <c r="AJ12">
        <f t="shared" si="11"/>
        <v>6546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12.835294117647059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380</v>
      </c>
      <c r="AJ13">
        <f t="shared" si="11"/>
        <v>6546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380</v>
      </c>
      <c r="AJ14">
        <f t="shared" si="11"/>
        <v>6546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380</v>
      </c>
      <c r="AJ15">
        <f t="shared" si="11"/>
        <v>6546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380</v>
      </c>
      <c r="AJ16">
        <f t="shared" si="11"/>
        <v>6546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380</v>
      </c>
      <c r="AJ17">
        <f t="shared" si="11"/>
        <v>6546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24.002000000000002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23.783800000000003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23.565600000000003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23.3474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23.129200000000001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22.911000000000001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22.692800000000002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22.474600000000002</v>
      </c>
      <c r="T26" s="709"/>
      <c r="W26" s="134"/>
    </row>
    <row r="27" spans="1:39" x14ac:dyDescent="0.25">
      <c r="O27" s="81">
        <v>1.02</v>
      </c>
      <c r="P27" s="81">
        <f t="shared" si="13"/>
        <v>22.256399999999999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22.0382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21.82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21.601800000000001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21.383600000000001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21.165399999999998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20.947199999999999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20.728999999999999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20.5108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20.2926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20.074400000000001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19.856200000000001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19.638000000000002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60" priority="31">
      <formula>F31&gt;0</formula>
    </cfRule>
    <cfRule type="expression" dxfId="959" priority="32">
      <formula>F31&lt;0</formula>
    </cfRule>
  </conditionalFormatting>
  <conditionalFormatting sqref="Q7">
    <cfRule type="expression" dxfId="958" priority="29">
      <formula>Q7&gt;0</formula>
    </cfRule>
    <cfRule type="expression" dxfId="957" priority="30">
      <formula>Q7&lt;0</formula>
    </cfRule>
  </conditionalFormatting>
  <conditionalFormatting sqref="Q8">
    <cfRule type="expression" dxfId="956" priority="27">
      <formula>Q8&gt;0</formula>
    </cfRule>
    <cfRule type="expression" dxfId="955" priority="28">
      <formula>Q8&lt;0</formula>
    </cfRule>
  </conditionalFormatting>
  <conditionalFormatting sqref="F111:F132">
    <cfRule type="expression" dxfId="954" priority="21">
      <formula>F111&gt;0</formula>
    </cfRule>
    <cfRule type="expression" dxfId="953" priority="22">
      <formula>F111&lt;0</formula>
    </cfRule>
  </conditionalFormatting>
  <conditionalFormatting sqref="H111:H132">
    <cfRule type="expression" dxfId="952" priority="19">
      <formula>H111&gt;0</formula>
    </cfRule>
    <cfRule type="expression" dxfId="951" priority="20">
      <formula>H111&lt;0</formula>
    </cfRule>
  </conditionalFormatting>
  <conditionalFormatting sqref="Q10">
    <cfRule type="expression" dxfId="950" priority="17">
      <formula>Q10&gt;0</formula>
    </cfRule>
    <cfRule type="expression" dxfId="949" priority="18">
      <formula>Q10&lt;0</formula>
    </cfRule>
  </conditionalFormatting>
  <conditionalFormatting sqref="J31:J44">
    <cfRule type="expression" dxfId="948" priority="15">
      <formula>J31&gt;0</formula>
    </cfRule>
    <cfRule type="expression" dxfId="947" priority="16">
      <formula>J31&lt;0</formula>
    </cfRule>
  </conditionalFormatting>
  <conditionalFormatting sqref="K31:K44">
    <cfRule type="expression" dxfId="946" priority="13">
      <formula>K31&gt;0</formula>
    </cfRule>
    <cfRule type="expression" dxfId="945" priority="14">
      <formula>K31&lt;0</formula>
    </cfRule>
  </conditionalFormatting>
  <conditionalFormatting sqref="L31:L44">
    <cfRule type="expression" dxfId="944" priority="11">
      <formula>L31&gt;0</formula>
    </cfRule>
    <cfRule type="expression" dxfId="943" priority="12">
      <formula>L31&lt;0</formula>
    </cfRule>
  </conditionalFormatting>
  <conditionalFormatting sqref="H66:H72 F66:F72">
    <cfRule type="expression" dxfId="942" priority="9">
      <formula>F66&gt;0</formula>
    </cfRule>
    <cfRule type="expression" dxfId="941" priority="10">
      <formula>F66&lt;0</formula>
    </cfRule>
  </conditionalFormatting>
  <conditionalFormatting sqref="H73:H76 F73:F76">
    <cfRule type="expression" dxfId="940" priority="7">
      <formula>F73&gt;0</formula>
    </cfRule>
    <cfRule type="expression" dxfId="939" priority="8">
      <formula>F73&lt;0</formula>
    </cfRule>
  </conditionalFormatting>
  <conditionalFormatting sqref="F83:F84 H83:H84">
    <cfRule type="expression" dxfId="938" priority="5">
      <formula>F83&gt;0</formula>
    </cfRule>
    <cfRule type="expression" dxfId="937" priority="6">
      <formula>F83&lt;0</formula>
    </cfRule>
  </conditionalFormatting>
  <conditionalFormatting sqref="F81:F82 H81:H82">
    <cfRule type="expression" dxfId="936" priority="3">
      <formula>F81&gt;0</formula>
    </cfRule>
    <cfRule type="expression" dxfId="935" priority="4">
      <formula>F81&lt;0</formula>
    </cfRule>
  </conditionalFormatting>
  <conditionalFormatting sqref="F79:F80 H79:H80">
    <cfRule type="expression" dxfId="934" priority="1">
      <formula>F79&gt;0</formula>
    </cfRule>
    <cfRule type="expression" dxfId="933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32.700000000000003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32.700000000000003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35.970000000000006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35.643000000000008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35.316000000000003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34.989000000000004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34.662000000000006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34.335000000000008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34.008000000000003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33.681000000000004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33.354000000000006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33.027000000000001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32.700000000000003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32.373000000000005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32.045999999999999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31.719000000000001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31.392000000000003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31.065000000000001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30.738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30.411000000000005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30.084000000000003</v>
      </c>
    </row>
    <row r="44" spans="1:32" x14ac:dyDescent="0.25">
      <c r="N44" s="4"/>
      <c r="O44" s="81">
        <v>0.91</v>
      </c>
      <c r="P44" s="81">
        <f t="shared" si="0"/>
        <v>29.757000000000005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29.430000000000003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32" priority="137">
      <formula>F30&gt;0</formula>
    </cfRule>
    <cfRule type="expression" dxfId="931" priority="138">
      <formula>F30&lt;0</formula>
    </cfRule>
  </conditionalFormatting>
  <conditionalFormatting sqref="H47:H58">
    <cfRule type="expression" dxfId="930" priority="129">
      <formula>H47&gt;0</formula>
    </cfRule>
    <cfRule type="expression" dxfId="929" priority="130">
      <formula>H47&lt;0</formula>
    </cfRule>
  </conditionalFormatting>
  <conditionalFormatting sqref="H59">
    <cfRule type="expression" dxfId="928" priority="119">
      <formula>H59&gt;0</formula>
    </cfRule>
    <cfRule type="expression" dxfId="927" priority="120">
      <formula>H59&lt;0</formula>
    </cfRule>
  </conditionalFormatting>
  <conditionalFormatting sqref="H60">
    <cfRule type="expression" dxfId="926" priority="115">
      <formula>H60&gt;0</formula>
    </cfRule>
    <cfRule type="expression" dxfId="925" priority="116">
      <formula>H60&lt;0</formula>
    </cfRule>
  </conditionalFormatting>
  <conditionalFormatting sqref="H61:H66">
    <cfRule type="expression" dxfId="924" priority="111">
      <formula>H61&gt;0</formula>
    </cfRule>
    <cfRule type="expression" dxfId="923" priority="112">
      <formula>H61&lt;0</formula>
    </cfRule>
  </conditionalFormatting>
  <conditionalFormatting sqref="Q8">
    <cfRule type="expression" dxfId="922" priority="95">
      <formula>Q8&gt;0</formula>
    </cfRule>
    <cfRule type="expression" dxfId="921" priority="96">
      <formula>Q8&lt;0</formula>
    </cfRule>
  </conditionalFormatting>
  <conditionalFormatting sqref="Q7">
    <cfRule type="expression" dxfId="920" priority="97">
      <formula>Q7&gt;0</formula>
    </cfRule>
    <cfRule type="expression" dxfId="919" priority="98">
      <formula>Q7&lt;0</formula>
    </cfRule>
  </conditionalFormatting>
  <conditionalFormatting sqref="F178 H178">
    <cfRule type="expression" dxfId="918" priority="93">
      <formula>F178&gt;0</formula>
    </cfRule>
    <cfRule type="expression" dxfId="917" priority="94">
      <formula>F178&lt;0</formula>
    </cfRule>
  </conditionalFormatting>
  <conditionalFormatting sqref="Q10">
    <cfRule type="expression" dxfId="916" priority="87">
      <formula>Q10&gt;0</formula>
    </cfRule>
    <cfRule type="expression" dxfId="915" priority="88">
      <formula>Q10&lt;0</formula>
    </cfRule>
  </conditionalFormatting>
  <conditionalFormatting sqref="Q9">
    <cfRule type="expression" dxfId="914" priority="81">
      <formula>Q9&gt;0</formula>
    </cfRule>
    <cfRule type="expression" dxfId="913" priority="82">
      <formula>Q9&lt;0</formula>
    </cfRule>
  </conditionalFormatting>
  <conditionalFormatting sqref="F201:F248">
    <cfRule type="expression" dxfId="912" priority="41">
      <formula>F201&gt;0</formula>
    </cfRule>
    <cfRule type="expression" dxfId="911" priority="42">
      <formula>F201&lt;0</formula>
    </cfRule>
  </conditionalFormatting>
  <conditionalFormatting sqref="H201:H248">
    <cfRule type="expression" dxfId="910" priority="39">
      <formula>H201&gt;0</formula>
    </cfRule>
    <cfRule type="expression" dxfId="909" priority="40">
      <formula>H201&lt;0</formula>
    </cfRule>
  </conditionalFormatting>
  <conditionalFormatting sqref="J208">
    <cfRule type="expression" dxfId="908" priority="37">
      <formula>J208&gt;0</formula>
    </cfRule>
    <cfRule type="expression" dxfId="907" priority="38">
      <formula>J208&lt;0</formula>
    </cfRule>
  </conditionalFormatting>
  <conditionalFormatting sqref="J214:J215">
    <cfRule type="expression" dxfId="906" priority="35">
      <formula>J214&gt;0</formula>
    </cfRule>
    <cfRule type="expression" dxfId="905" priority="36">
      <formula>J214&lt;0</formula>
    </cfRule>
  </conditionalFormatting>
  <conditionalFormatting sqref="J216">
    <cfRule type="expression" dxfId="904" priority="33">
      <formula>J216&gt;0</formula>
    </cfRule>
    <cfRule type="expression" dxfId="903" priority="34">
      <formula>J216&lt;0</formula>
    </cfRule>
  </conditionalFormatting>
  <conditionalFormatting sqref="J217:J219 J221:J224">
    <cfRule type="expression" dxfId="902" priority="31">
      <formula>J217&gt;0</formula>
    </cfRule>
    <cfRule type="expression" dxfId="901" priority="32">
      <formula>J217&lt;0</formula>
    </cfRule>
  </conditionalFormatting>
  <conditionalFormatting sqref="K208">
    <cfRule type="expression" dxfId="900" priority="29">
      <formula>K208&gt;0</formula>
    </cfRule>
    <cfRule type="expression" dxfId="899" priority="30">
      <formula>K208&lt;0</formula>
    </cfRule>
  </conditionalFormatting>
  <conditionalFormatting sqref="K214:K215">
    <cfRule type="expression" dxfId="898" priority="27">
      <formula>K214&gt;0</formula>
    </cfRule>
    <cfRule type="expression" dxfId="897" priority="28">
      <formula>K214&lt;0</formula>
    </cfRule>
  </conditionalFormatting>
  <conditionalFormatting sqref="K216">
    <cfRule type="expression" dxfId="896" priority="25">
      <formula>K216&gt;0</formula>
    </cfRule>
    <cfRule type="expression" dxfId="895" priority="26">
      <formula>K216&lt;0</formula>
    </cfRule>
  </conditionalFormatting>
  <conditionalFormatting sqref="K217:K224">
    <cfRule type="expression" dxfId="894" priority="23">
      <formula>K217&gt;0</formula>
    </cfRule>
    <cfRule type="expression" dxfId="893" priority="24">
      <formula>K217&lt;0</formula>
    </cfRule>
  </conditionalFormatting>
  <conditionalFormatting sqref="L208">
    <cfRule type="expression" dxfId="892" priority="21">
      <formula>L208&gt;0</formula>
    </cfRule>
    <cfRule type="expression" dxfId="891" priority="22">
      <formula>L208&lt;0</formula>
    </cfRule>
  </conditionalFormatting>
  <conditionalFormatting sqref="L214:L215">
    <cfRule type="expression" dxfId="890" priority="19">
      <formula>L214&gt;0</formula>
    </cfRule>
    <cfRule type="expression" dxfId="889" priority="20">
      <formula>L214&lt;0</formula>
    </cfRule>
  </conditionalFormatting>
  <conditionalFormatting sqref="L216">
    <cfRule type="expression" dxfId="888" priority="17">
      <formula>L216&gt;0</formula>
    </cfRule>
    <cfRule type="expression" dxfId="887" priority="18">
      <formula>L216&lt;0</formula>
    </cfRule>
  </conditionalFormatting>
  <conditionalFormatting sqref="L217:L224">
    <cfRule type="expression" dxfId="886" priority="15">
      <formula>L217&gt;0</formula>
    </cfRule>
    <cfRule type="expression" dxfId="885" priority="16">
      <formula>L217&lt;0</formula>
    </cfRule>
  </conditionalFormatting>
  <conditionalFormatting sqref="K225">
    <cfRule type="expression" dxfId="884" priority="13">
      <formula>K225&gt;0</formula>
    </cfRule>
    <cfRule type="expression" dxfId="883" priority="14">
      <formula>K225&lt;0</formula>
    </cfRule>
  </conditionalFormatting>
  <conditionalFormatting sqref="L225:L232">
    <cfRule type="expression" dxfId="882" priority="11">
      <formula>L225&gt;0</formula>
    </cfRule>
    <cfRule type="expression" dxfId="881" priority="12">
      <formula>L225&lt;0</formula>
    </cfRule>
  </conditionalFormatting>
  <conditionalFormatting sqref="K226">
    <cfRule type="expression" dxfId="880" priority="9">
      <formula>K226&gt;0</formula>
    </cfRule>
    <cfRule type="expression" dxfId="879" priority="10">
      <formula>K226&lt;0</formula>
    </cfRule>
  </conditionalFormatting>
  <conditionalFormatting sqref="K227">
    <cfRule type="expression" dxfId="878" priority="7">
      <formula>K227&gt;0</formula>
    </cfRule>
    <cfRule type="expression" dxfId="877" priority="8">
      <formula>K227&lt;0</formula>
    </cfRule>
  </conditionalFormatting>
  <conditionalFormatting sqref="K228:K248">
    <cfRule type="expression" dxfId="876" priority="5">
      <formula>K228&gt;0</formula>
    </cfRule>
    <cfRule type="expression" dxfId="875" priority="6">
      <formula>K228&lt;0</formula>
    </cfRule>
  </conditionalFormatting>
  <conditionalFormatting sqref="L233:L237">
    <cfRule type="expression" dxfId="874" priority="3">
      <formula>L233&gt;0</formula>
    </cfRule>
    <cfRule type="expression" dxfId="873" priority="4">
      <formula>L233&lt;0</formula>
    </cfRule>
  </conditionalFormatting>
  <conditionalFormatting sqref="L238:L243">
    <cfRule type="expression" dxfId="872" priority="1">
      <formula>L238&gt;0</formula>
    </cfRule>
    <cfRule type="expression" dxfId="87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42.26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42.26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46.486000000000004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46.063400000000001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45.640799999999999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45.218200000000003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44.7956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44.372999999999998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43.950400000000002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43.527799999999999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43.105199999999996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42.682600000000001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42.26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41.837399999999995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41.4148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40.992199999999997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40.569599999999994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40.146999999999998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39.724399999999996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39.3018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38.879199999999997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38.456600000000002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38.033999999999999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70" priority="11">
      <formula>F27&gt;0</formula>
    </cfRule>
    <cfRule type="expression" dxfId="869" priority="12">
      <formula>F27&lt;0</formula>
    </cfRule>
  </conditionalFormatting>
  <conditionalFormatting sqref="H27:H29">
    <cfRule type="expression" dxfId="868" priority="9">
      <formula>H27&gt;0</formula>
    </cfRule>
    <cfRule type="expression" dxfId="867" priority="10">
      <formula>H27&lt;0</formula>
    </cfRule>
  </conditionalFormatting>
  <conditionalFormatting sqref="F23:F26">
    <cfRule type="expression" dxfId="866" priority="7">
      <formula>F23&gt;0</formula>
    </cfRule>
    <cfRule type="expression" dxfId="865" priority="8">
      <formula>F23&lt;0</formula>
    </cfRule>
  </conditionalFormatting>
  <conditionalFormatting sqref="H23:H26">
    <cfRule type="expression" dxfId="864" priority="5">
      <formula>H23&gt;0</formula>
    </cfRule>
    <cfRule type="expression" dxfId="863" priority="6">
      <formula>H23&lt;0</formula>
    </cfRule>
  </conditionalFormatting>
  <conditionalFormatting sqref="Q8">
    <cfRule type="expression" dxfId="862" priority="1">
      <formula>Q8&gt;0</formula>
    </cfRule>
    <cfRule type="expression" dxfId="861" priority="2">
      <formula>Q8&lt;0</formula>
    </cfRule>
  </conditionalFormatting>
  <conditionalFormatting sqref="Q7">
    <cfRule type="expression" dxfId="860" priority="3">
      <formula>Q7&gt;0</formula>
    </cfRule>
    <cfRule type="expression" dxfId="85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47.22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47.22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51.942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51.469799999999999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50.997600000000006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50.525400000000005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50.053200000000004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49.581000000000003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49.108800000000002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48.636600000000001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48.164400000000001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47.6922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47.22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46.747799999999998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46.275599999999997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45.803399999999996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45.331199999999995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44.858999999999995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44.386799999999994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43.9146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43.442399999999999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42.970199999999998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42.497999999999998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8" priority="7">
      <formula>F21&gt;0</formula>
    </cfRule>
    <cfRule type="expression" dxfId="857" priority="8">
      <formula>F21&lt;0</formula>
    </cfRule>
  </conditionalFormatting>
  <conditionalFormatting sqref="F22">
    <cfRule type="expression" dxfId="856" priority="5">
      <formula>F22&gt;0</formula>
    </cfRule>
    <cfRule type="expression" dxfId="855" priority="6">
      <formula>F22&lt;0</formula>
    </cfRule>
  </conditionalFormatting>
  <conditionalFormatting sqref="Q8">
    <cfRule type="expression" dxfId="854" priority="1">
      <formula>Q8&gt;0</formula>
    </cfRule>
    <cfRule type="expression" dxfId="853" priority="2">
      <formula>Q8&lt;0</formula>
    </cfRule>
  </conditionalFormatting>
  <conditionalFormatting sqref="Q7">
    <cfRule type="expression" dxfId="852" priority="3">
      <formula>Q7&gt;0</formula>
    </cfRule>
    <cfRule type="expression" dxfId="85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45.69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45.69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50.259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49.802100000000003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49.345199999999998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48.888300000000001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48.431400000000004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47.974499999999999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47.517600000000002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47.060699999999997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46.6038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46.146899999999995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45.69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45.2331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44.776199999999996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44.319299999999998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43.862399999999994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43.405499999999996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42.948599999999992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42.491700000000002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42.034799999999997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41.5779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41.121000000000002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50" priority="17">
      <formula>F38&gt;0</formula>
    </cfRule>
    <cfRule type="expression" dxfId="849" priority="18">
      <formula>F38&lt;0</formula>
    </cfRule>
  </conditionalFormatting>
  <conditionalFormatting sqref="H38:H72">
    <cfRule type="expression" dxfId="848" priority="9">
      <formula>H38&gt;0</formula>
    </cfRule>
    <cfRule type="expression" dxfId="847" priority="10">
      <formula>H38&lt;0</formula>
    </cfRule>
  </conditionalFormatting>
  <conditionalFormatting sqref="F21:F37">
    <cfRule type="expression" dxfId="846" priority="7">
      <formula>F21&gt;0</formula>
    </cfRule>
    <cfRule type="expression" dxfId="845" priority="8">
      <formula>F21&lt;0</formula>
    </cfRule>
  </conditionalFormatting>
  <conditionalFormatting sqref="H21:H37">
    <cfRule type="expression" dxfId="844" priority="5">
      <formula>H21&gt;0</formula>
    </cfRule>
    <cfRule type="expression" dxfId="843" priority="6">
      <formula>H21&lt;0</formula>
    </cfRule>
  </conditionalFormatting>
  <conditionalFormatting sqref="Q8">
    <cfRule type="expression" dxfId="842" priority="1">
      <formula>Q8&gt;0</formula>
    </cfRule>
    <cfRule type="expression" dxfId="841" priority="2">
      <formula>Q8&lt;0</formula>
    </cfRule>
  </conditionalFormatting>
  <conditionalFormatting sqref="Q7">
    <cfRule type="expression" dxfId="840" priority="3">
      <formula>Q7&gt;0</formula>
    </cfRule>
    <cfRule type="expression" dxfId="83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137.79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137.79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151.56900000000002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150.19110000000001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148.81319999999999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147.43530000000001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146.0574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144.67949999999999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143.30160000000001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141.9237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140.54579999999999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139.1679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137.79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136.41209999999998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135.0342</v>
      </c>
      <c r="Q59" s="81"/>
      <c r="R59"/>
    </row>
    <row r="60" spans="1:21" x14ac:dyDescent="0.25">
      <c r="O60" s="81">
        <v>0.97</v>
      </c>
      <c r="P60" s="81">
        <f t="shared" si="1"/>
        <v>133.65629999999999</v>
      </c>
      <c r="Q60" s="81"/>
      <c r="R60"/>
    </row>
    <row r="61" spans="1:21" x14ac:dyDescent="0.25">
      <c r="O61" s="81">
        <v>0.96</v>
      </c>
      <c r="P61" s="81">
        <f t="shared" si="1"/>
        <v>132.27839999999998</v>
      </c>
      <c r="Q61" s="81"/>
      <c r="R61"/>
    </row>
    <row r="62" spans="1:21" x14ac:dyDescent="0.25">
      <c r="O62" s="81">
        <v>0.95</v>
      </c>
      <c r="P62" s="81">
        <f t="shared" si="1"/>
        <v>130.90049999999999</v>
      </c>
      <c r="Q62" s="81"/>
      <c r="R62"/>
    </row>
    <row r="63" spans="1:21" x14ac:dyDescent="0.25">
      <c r="O63" s="81">
        <v>0.94</v>
      </c>
      <c r="P63" s="81">
        <f t="shared" si="1"/>
        <v>129.52259999999998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128.1447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126.7668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125.38889999999999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124.011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8" priority="11">
      <formula>F24&gt;0</formula>
    </cfRule>
    <cfRule type="expression" dxfId="837" priority="12">
      <formula>F24&lt;0</formula>
    </cfRule>
  </conditionalFormatting>
  <conditionalFormatting sqref="H27:H30">
    <cfRule type="expression" dxfId="836" priority="9">
      <formula>H27&gt;0</formula>
    </cfRule>
    <cfRule type="expression" dxfId="835" priority="10">
      <formula>H27&lt;0</formula>
    </cfRule>
  </conditionalFormatting>
  <conditionalFormatting sqref="F25">
    <cfRule type="expression" dxfId="834" priority="7">
      <formula>F25&gt;0</formula>
    </cfRule>
    <cfRule type="expression" dxfId="833" priority="8">
      <formula>F25&lt;0</formula>
    </cfRule>
  </conditionalFormatting>
  <conditionalFormatting sqref="H24:H26">
    <cfRule type="expression" dxfId="832" priority="5">
      <formula>H24&gt;0</formula>
    </cfRule>
    <cfRule type="expression" dxfId="831" priority="6">
      <formula>H24&lt;0</formula>
    </cfRule>
  </conditionalFormatting>
  <conditionalFormatting sqref="Q7">
    <cfRule type="expression" dxfId="830" priority="3">
      <formula>Q7&gt;0</formula>
    </cfRule>
    <cfRule type="expression" dxfId="829" priority="4">
      <formula>Q7&lt;0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43.03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43.03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47.333000000000006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46.902700000000003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46.472400000000007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46.042100000000005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45.611800000000002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45.1815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44.751200000000004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44.320900000000002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43.890599999999999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43.460300000000004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43.03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42.599699999999999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42.169400000000003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41.739100000000001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41.308799999999998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40.878500000000003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40.4482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40.017900000000004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39.587600000000002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39.157299999999999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38.727000000000004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6" priority="17">
      <formula>F28&gt;0</formula>
    </cfRule>
    <cfRule type="expression" dxfId="825" priority="18">
      <formula>F28&lt;0</formula>
    </cfRule>
  </conditionalFormatting>
  <conditionalFormatting sqref="F28 F33:F35">
    <cfRule type="expression" dxfId="824" priority="19">
      <formula>F28&gt;0</formula>
    </cfRule>
    <cfRule type="expression" dxfId="823" priority="20">
      <formula>F28&lt;0</formula>
    </cfRule>
  </conditionalFormatting>
  <conditionalFormatting sqref="H28 H33:H35">
    <cfRule type="expression" dxfId="822" priority="15">
      <formula>H28&gt;0</formula>
    </cfRule>
    <cfRule type="expression" dxfId="821" priority="16">
      <formula>H28&lt;0</formula>
    </cfRule>
  </conditionalFormatting>
  <conditionalFormatting sqref="F21:F27">
    <cfRule type="expression" dxfId="820" priority="13">
      <formula>F21&gt;0</formula>
    </cfRule>
    <cfRule type="expression" dxfId="819" priority="14">
      <formula>F21&lt;0</formula>
    </cfRule>
  </conditionalFormatting>
  <conditionalFormatting sqref="H21:H27">
    <cfRule type="expression" dxfId="818" priority="11">
      <formula>H21&gt;0</formula>
    </cfRule>
    <cfRule type="expression" dxfId="817" priority="12">
      <formula>H21&lt;0</formula>
    </cfRule>
  </conditionalFormatting>
  <conditionalFormatting sqref="Q8">
    <cfRule type="expression" dxfId="816" priority="7">
      <formula>Q8&gt;0</formula>
    </cfRule>
    <cfRule type="expression" dxfId="815" priority="8">
      <formula>Q8&lt;0</formula>
    </cfRule>
  </conditionalFormatting>
  <conditionalFormatting sqref="Q7">
    <cfRule type="expression" dxfId="814" priority="9">
      <formula>Q7&gt;0</formula>
    </cfRule>
    <cfRule type="expression" dxfId="813" priority="10">
      <formula>Q7&lt;0</formula>
    </cfRule>
  </conditionalFormatting>
  <conditionalFormatting sqref="F29:F32">
    <cfRule type="expression" dxfId="812" priority="5">
      <formula>F29&gt;0</formula>
    </cfRule>
    <cfRule type="expression" dxfId="811" priority="6">
      <formula>F29&lt;0</formula>
    </cfRule>
  </conditionalFormatting>
  <conditionalFormatting sqref="H29:H32">
    <cfRule type="expression" dxfId="810" priority="3">
      <formula>H29&gt;0</formula>
    </cfRule>
    <cfRule type="expression" dxfId="809" priority="4">
      <formula>H29&lt;0</formula>
    </cfRule>
  </conditionalFormatting>
  <conditionalFormatting sqref="M37">
    <cfRule type="expression" dxfId="808" priority="1">
      <formula>M37&gt;0</formula>
    </cfRule>
    <cfRule type="expression" dxfId="80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258.97989999999999</v>
      </c>
      <c r="R4" s="405">
        <v>4.0000000000000002E-4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5179.598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1006.4180000000051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845.5880000000052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0.19510522587626833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19.921530769230767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284.87789000000004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282.28809100000001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279.69829199999998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277.10849300000001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274.51869399999998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271.92889500000001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269.33909599999998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266.74929700000001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264.15949799999999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261.56969900000001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258.97989999999999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256.39010099999996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253.80030199999999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251.21050299999999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248.62070399999999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246.03090499999996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243.44110599999996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240.85130699999999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238.26150799999999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235.67170899999999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233.08190999999999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6" priority="51">
      <formula>F26&gt;0</formula>
    </cfRule>
    <cfRule type="expression" dxfId="805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4" priority="39">
      <formula>F22&gt;0</formula>
    </cfRule>
    <cfRule type="expression" dxfId="803" priority="40">
      <formula>F22&lt;0</formula>
    </cfRule>
  </conditionalFormatting>
  <conditionalFormatting sqref="H22:H25">
    <cfRule type="expression" dxfId="802" priority="37">
      <formula>H22&gt;0</formula>
    </cfRule>
    <cfRule type="expression" dxfId="801" priority="38">
      <formula>H22&lt;0</formula>
    </cfRule>
  </conditionalFormatting>
  <conditionalFormatting sqref="Q8">
    <cfRule type="expression" dxfId="800" priority="33">
      <formula>Q8&gt;0</formula>
    </cfRule>
    <cfRule type="expression" dxfId="799" priority="34">
      <formula>Q8&lt;0</formula>
    </cfRule>
  </conditionalFormatting>
  <conditionalFormatting sqref="Q7">
    <cfRule type="expression" dxfId="798" priority="35">
      <formula>Q7&gt;0</formula>
    </cfRule>
    <cfRule type="expression" dxfId="797" priority="36">
      <formula>Q7&lt;0</formula>
    </cfRule>
  </conditionalFormatting>
  <conditionalFormatting sqref="F74:F76">
    <cfRule type="expression" dxfId="796" priority="31">
      <formula>F74&gt;0</formula>
    </cfRule>
    <cfRule type="expression" dxfId="795" priority="32">
      <formula>F74&lt;0</formula>
    </cfRule>
  </conditionalFormatting>
  <conditionalFormatting sqref="F77:F84">
    <cfRule type="expression" dxfId="794" priority="27">
      <formula>F77&gt;0</formula>
    </cfRule>
    <cfRule type="expression" dxfId="793" priority="28">
      <formula>F77&lt;0</formula>
    </cfRule>
  </conditionalFormatting>
  <conditionalFormatting sqref="F77:F84">
    <cfRule type="expression" dxfId="792" priority="29">
      <formula>F77&gt;0</formula>
    </cfRule>
    <cfRule type="expression" dxfId="791" priority="30">
      <formula>F77&lt;0</formula>
    </cfRule>
  </conditionalFormatting>
  <conditionalFormatting sqref="H74:H84">
    <cfRule type="expression" dxfId="790" priority="25">
      <formula>H74&gt;0</formula>
    </cfRule>
    <cfRule type="expression" dxfId="789" priority="26">
      <formula>H74&lt;0</formula>
    </cfRule>
  </conditionalFormatting>
  <conditionalFormatting sqref="F70:F73">
    <cfRule type="expression" dxfId="788" priority="23">
      <formula>F70&gt;0</formula>
    </cfRule>
    <cfRule type="expression" dxfId="787" priority="24">
      <formula>F70&lt;0</formula>
    </cfRule>
  </conditionalFormatting>
  <conditionalFormatting sqref="H70:H73">
    <cfRule type="expression" dxfId="786" priority="21">
      <formula>H70&gt;0</formula>
    </cfRule>
    <cfRule type="expression" dxfId="785" priority="22">
      <formula>H70&lt;0</formula>
    </cfRule>
  </conditionalFormatting>
  <conditionalFormatting sqref="Q10">
    <cfRule type="expression" dxfId="784" priority="19">
      <formula>Q10&gt;0</formula>
    </cfRule>
    <cfRule type="expression" dxfId="783" priority="20">
      <formula>Q10&lt;0</formula>
    </cfRule>
  </conditionalFormatting>
  <conditionalFormatting sqref="H43 F43">
    <cfRule type="expression" dxfId="782" priority="15">
      <formula>F43&gt;0</formula>
    </cfRule>
    <cfRule type="expression" dxfId="781" priority="16">
      <formula>F43&lt;0</formula>
    </cfRule>
  </conditionalFormatting>
  <conditionalFormatting sqref="H37:H39 F37:F39">
    <cfRule type="expression" dxfId="780" priority="13">
      <formula>F37&gt;0</formula>
    </cfRule>
    <cfRule type="expression" dxfId="779" priority="14">
      <formula>F37&lt;0</formula>
    </cfRule>
  </conditionalFormatting>
  <conditionalFormatting sqref="H35:H36 F35:F36">
    <cfRule type="expression" dxfId="778" priority="11">
      <formula>F35&gt;0</formula>
    </cfRule>
    <cfRule type="expression" dxfId="777" priority="12">
      <formula>F35&lt;0</formula>
    </cfRule>
  </conditionalFormatting>
  <conditionalFormatting sqref="H41:H42 F41:F42 J40:J41">
    <cfRule type="expression" dxfId="776" priority="9">
      <formula>F40&gt;0</formula>
    </cfRule>
    <cfRule type="expression" dxfId="775" priority="10">
      <formula>F40&lt;0</formula>
    </cfRule>
  </conditionalFormatting>
  <conditionalFormatting sqref="H40 F40">
    <cfRule type="expression" dxfId="774" priority="7">
      <formula>F40&gt;0</formula>
    </cfRule>
    <cfRule type="expression" dxfId="773" priority="8">
      <formula>F40&lt;0</formula>
    </cfRule>
  </conditionalFormatting>
  <conditionalFormatting sqref="H45 F45 J44:J45">
    <cfRule type="expression" dxfId="772" priority="3">
      <formula>F44&gt;0</formula>
    </cfRule>
    <cfRule type="expression" dxfId="771" priority="4">
      <formula>F44&lt;0</formula>
    </cfRule>
  </conditionalFormatting>
  <conditionalFormatting sqref="H44 F44">
    <cfRule type="expression" dxfId="770" priority="1">
      <formula>F44&gt;0</formula>
    </cfRule>
    <cfRule type="expression" dxfId="769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63.63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69.993000000000009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69.356700000000004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68.720400000000012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68.084100000000007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67.447800000000001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66.811500000000009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66.175200000000004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65.538899999999998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64.902600000000007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64.266300000000001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63.63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62.993700000000004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62.357399999999998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61.7211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61.084800000000001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60.448500000000003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59.812199999999997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59.175900000000006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58.539600000000007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57.903300000000002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57.267000000000003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8" priority="29">
      <formula>F40&gt;0</formula>
    </cfRule>
    <cfRule type="expression" dxfId="767" priority="30">
      <formula>F40&lt;0</formula>
    </cfRule>
  </conditionalFormatting>
  <conditionalFormatting sqref="F40:F45">
    <cfRule type="expression" dxfId="766" priority="31">
      <formula>F40&gt;0</formula>
    </cfRule>
    <cfRule type="expression" dxfId="765" priority="32">
      <formula>F40&lt;0</formula>
    </cfRule>
  </conditionalFormatting>
  <conditionalFormatting sqref="H40:H45">
    <cfRule type="expression" dxfId="764" priority="27">
      <formula>H40&gt;0</formula>
    </cfRule>
    <cfRule type="expression" dxfId="763" priority="28">
      <formula>H40&lt;0</formula>
    </cfRule>
  </conditionalFormatting>
  <conditionalFormatting sqref="F23:F39">
    <cfRule type="expression" dxfId="762" priority="13">
      <formula>F23&gt;0</formula>
    </cfRule>
    <cfRule type="expression" dxfId="761" priority="14">
      <formula>F23&lt;0</formula>
    </cfRule>
  </conditionalFormatting>
  <conditionalFormatting sqref="H23:H39">
    <cfRule type="expression" dxfId="760" priority="11">
      <formula>H23&gt;0</formula>
    </cfRule>
    <cfRule type="expression" dxfId="759" priority="12">
      <formula>H23&lt;0</formula>
    </cfRule>
  </conditionalFormatting>
  <conditionalFormatting sqref="Q7">
    <cfRule type="expression" dxfId="758" priority="9">
      <formula>Q7&gt;0</formula>
    </cfRule>
    <cfRule type="expression" dxfId="757" priority="10">
      <formula>Q7&lt;0</formula>
    </cfRule>
  </conditionalFormatting>
  <conditionalFormatting sqref="Q8">
    <cfRule type="expression" dxfId="756" priority="7">
      <formula>Q8&gt;0</formula>
    </cfRule>
    <cfRule type="expression" dxfId="755" priority="8">
      <formula>Q8&lt;0</formula>
    </cfRule>
  </conditionalFormatting>
  <conditionalFormatting sqref="Q10">
    <cfRule type="expression" dxfId="754" priority="1">
      <formula>Q10&gt;0</formula>
    </cfRule>
    <cfRule type="expression" dxfId="75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75.239999999999995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75.239999999999995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82.763999999999996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82.011600000000001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81.259199999999993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80.506799999999998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79.754400000000004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79.001999999999995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78.249600000000001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77.497199999999992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76.744799999999998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75.992399999999989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75.239999999999995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74.4876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73.735199999999992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72.982799999999997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72.230399999999989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71.477999999999994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70.725599999999986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69.973200000000006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69.220799999999997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68.468400000000003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67.715999999999994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2" priority="39">
      <formula>Q12&gt;0</formula>
    </cfRule>
    <cfRule type="expression" dxfId="75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0" priority="33">
      <formula>F25&gt;0</formula>
    </cfRule>
    <cfRule type="expression" dxfId="749" priority="34">
      <formula>F25&lt;0</formula>
    </cfRule>
  </conditionalFormatting>
  <conditionalFormatting sqref="F30">
    <cfRule type="expression" dxfId="748" priority="31">
      <formula>F30&gt;0</formula>
    </cfRule>
    <cfRule type="expression" dxfId="747" priority="32">
      <formula>F30&lt;0</formula>
    </cfRule>
  </conditionalFormatting>
  <conditionalFormatting sqref="F31">
    <cfRule type="expression" dxfId="746" priority="29">
      <formula>F31&gt;0</formula>
    </cfRule>
    <cfRule type="expression" dxfId="745" priority="30">
      <formula>F31&lt;0</formula>
    </cfRule>
  </conditionalFormatting>
  <conditionalFormatting sqref="F32:F34">
    <cfRule type="expression" dxfId="744" priority="27">
      <formula>F32&gt;0</formula>
    </cfRule>
    <cfRule type="expression" dxfId="743" priority="28">
      <formula>F32&lt;0</formula>
    </cfRule>
  </conditionalFormatting>
  <conditionalFormatting sqref="H25:H29">
    <cfRule type="expression" dxfId="742" priority="25">
      <formula>H25&gt;0</formula>
    </cfRule>
    <cfRule type="expression" dxfId="741" priority="26">
      <formula>H25&lt;0</formula>
    </cfRule>
  </conditionalFormatting>
  <conditionalFormatting sqref="H30">
    <cfRule type="expression" dxfId="740" priority="23">
      <formula>H30&gt;0</formula>
    </cfRule>
    <cfRule type="expression" dxfId="739" priority="24">
      <formula>H30&lt;0</formula>
    </cfRule>
  </conditionalFormatting>
  <conditionalFormatting sqref="H31">
    <cfRule type="expression" dxfId="738" priority="21">
      <formula>H31&gt;0</formula>
    </cfRule>
    <cfRule type="expression" dxfId="737" priority="22">
      <formula>H31&lt;0</formula>
    </cfRule>
  </conditionalFormatting>
  <conditionalFormatting sqref="H32:H34">
    <cfRule type="expression" dxfId="736" priority="19">
      <formula>H32&gt;0</formula>
    </cfRule>
    <cfRule type="expression" dxfId="735" priority="20">
      <formula>H32&lt;0</formula>
    </cfRule>
  </conditionalFormatting>
  <conditionalFormatting sqref="F35">
    <cfRule type="expression" dxfId="734" priority="17">
      <formula>F35&gt;0</formula>
    </cfRule>
    <cfRule type="expression" dxfId="733" priority="18">
      <formula>F35&lt;0</formula>
    </cfRule>
  </conditionalFormatting>
  <conditionalFormatting sqref="H35">
    <cfRule type="expression" dxfId="732" priority="15">
      <formula>H35&gt;0</formula>
    </cfRule>
    <cfRule type="expression" dxfId="731" priority="16">
      <formula>H35&lt;0</formula>
    </cfRule>
  </conditionalFormatting>
  <conditionalFormatting sqref="F36">
    <cfRule type="expression" dxfId="730" priority="13">
      <formula>F36&gt;0</formula>
    </cfRule>
    <cfRule type="expression" dxfId="729" priority="14">
      <formula>F36&lt;0</formula>
    </cfRule>
  </conditionalFormatting>
  <conditionalFormatting sqref="H36">
    <cfRule type="expression" dxfId="728" priority="11">
      <formula>H36&gt;0</formula>
    </cfRule>
    <cfRule type="expression" dxfId="727" priority="12">
      <formula>H36&lt;0</formula>
    </cfRule>
  </conditionalFormatting>
  <conditionalFormatting sqref="H23:H24">
    <cfRule type="expression" dxfId="726" priority="5">
      <formula>H23&gt;0</formula>
    </cfRule>
    <cfRule type="expression" dxfId="725" priority="6">
      <formula>H23&lt;0</formula>
    </cfRule>
  </conditionalFormatting>
  <conditionalFormatting sqref="F23:F24">
    <cfRule type="expression" dxfId="724" priority="7">
      <formula>F23&gt;0</formula>
    </cfRule>
    <cfRule type="expression" dxfId="723" priority="8">
      <formula>F23&lt;0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conditionalFormatting sqref="Q8">
    <cfRule type="expression" dxfId="720" priority="1">
      <formula>Q8&gt;0</formula>
    </cfRule>
    <cfRule type="expression" dxfId="71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47.869900000000001</v>
      </c>
      <c r="R4" s="405">
        <v>2.5000000000000001E-3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5744.3879999999999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1962.2879999999977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357.70799999999599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6.6406023747465168E-2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3.5930720557176846E-2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1353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10.590685840707966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52.656890000000004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52.178191000000005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51.699492000000006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51.220793000000008</v>
      </c>
      <c r="W20" s="2"/>
      <c r="X20" s="134"/>
    </row>
    <row r="21" spans="1:33" x14ac:dyDescent="0.25">
      <c r="P21" s="81">
        <v>1.06</v>
      </c>
      <c r="Q21" s="81">
        <f t="shared" si="2"/>
        <v>50.742094000000002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50.263395000000003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49.784696000000004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49.305997000000005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48.827297999999999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48.348599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47.869900000000001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47.391201000000002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46.912502000000003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46.433802999999997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45.955103999999999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45.476405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44.997706000000001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44.519007000000002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44.040308000000003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43.561609000000004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43.082910000000005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8" priority="77">
      <formula>J8&gt;0</formula>
    </cfRule>
    <cfRule type="expression" dxfId="717" priority="78">
      <formula>J8&lt;0</formula>
    </cfRule>
  </conditionalFormatting>
  <conditionalFormatting sqref="Q7">
    <cfRule type="expression" dxfId="716" priority="79">
      <formula>Q7&gt;0</formula>
    </cfRule>
    <cfRule type="expression" dxfId="715" priority="80">
      <formula>Q7&lt;0</formula>
    </cfRule>
  </conditionalFormatting>
  <conditionalFormatting sqref="M66">
    <cfRule type="expression" dxfId="714" priority="67">
      <formula>M66&gt;0</formula>
    </cfRule>
    <cfRule type="expression" dxfId="713" priority="68">
      <formula>M66&lt;0</formula>
    </cfRule>
  </conditionalFormatting>
  <conditionalFormatting sqref="M66">
    <cfRule type="expression" dxfId="712" priority="69">
      <formula>M66&gt;0</formula>
    </cfRule>
    <cfRule type="expression" dxfId="711" priority="70">
      <formula>M66&lt;0</formula>
    </cfRule>
  </conditionalFormatting>
  <conditionalFormatting sqref="F24:F58">
    <cfRule type="expression" dxfId="710" priority="55">
      <formula>F24&gt;0</formula>
    </cfRule>
    <cfRule type="expression" dxfId="709" priority="56">
      <formula>F24&lt;0</formula>
    </cfRule>
  </conditionalFormatting>
  <conditionalFormatting sqref="F24:F58">
    <cfRule type="expression" dxfId="708" priority="57">
      <formula>F24&gt;0</formula>
    </cfRule>
    <cfRule type="expression" dxfId="707" priority="58">
      <formula>F24&lt;0</formula>
    </cfRule>
  </conditionalFormatting>
  <conditionalFormatting sqref="H24:H58">
    <cfRule type="expression" dxfId="706" priority="53">
      <formula>H24&gt;0</formula>
    </cfRule>
    <cfRule type="expression" dxfId="705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4" priority="7">
      <formula>J59&gt;0</formula>
    </cfRule>
    <cfRule type="expression" dxfId="703" priority="8">
      <formula>J59&lt;0</formula>
    </cfRule>
  </conditionalFormatting>
  <conditionalFormatting sqref="F59:F61">
    <cfRule type="expression" dxfId="702" priority="3">
      <formula>F59&gt;0</formula>
    </cfRule>
    <cfRule type="expression" dxfId="701" priority="4">
      <formula>F59&lt;0</formula>
    </cfRule>
  </conditionalFormatting>
  <conditionalFormatting sqref="F59:F61">
    <cfRule type="expression" dxfId="700" priority="5">
      <formula>F59&gt;0</formula>
    </cfRule>
    <cfRule type="expression" dxfId="699" priority="6">
      <formula>F59&lt;0</formula>
    </cfRule>
  </conditionalFormatting>
  <conditionalFormatting sqref="H59">
    <cfRule type="expression" dxfId="698" priority="1">
      <formula>H59&gt;0</formula>
    </cfRule>
    <cfRule type="expression" dxfId="697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28.34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28.34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31.174000000000003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30.890600000000003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30.607200000000002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30.323800000000002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30.040400000000002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29.757000000000001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29.473600000000001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29.190200000000001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28.9068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28.6234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28.34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28.0566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27.773199999999999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27.489799999999999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27.206399999999999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26.922999999999998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26.639599999999998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26.356200000000001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26.072800000000001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25.789400000000001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25.506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6" priority="66">
      <formula>F22&gt;0</formula>
    </cfRule>
    <cfRule type="expression" dxfId="69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4" priority="53">
      <formula>F41&gt;0</formula>
    </cfRule>
    <cfRule type="expression" dxfId="693" priority="54">
      <formula>F41&lt;0</formula>
    </cfRule>
  </conditionalFormatting>
  <conditionalFormatting sqref="F41">
    <cfRule type="expression" dxfId="692" priority="57">
      <formula>F41&gt;0</formula>
    </cfRule>
    <cfRule type="expression" dxfId="691" priority="58">
      <formula>F41&lt;0</formula>
    </cfRule>
  </conditionalFormatting>
  <conditionalFormatting sqref="H41">
    <cfRule type="expression" dxfId="690" priority="35">
      <formula>H41&gt;0</formula>
    </cfRule>
    <cfRule type="expression" dxfId="689" priority="36">
      <formula>H41&lt;0</formula>
    </cfRule>
  </conditionalFormatting>
  <conditionalFormatting sqref="F89:F95">
    <cfRule type="expression" dxfId="688" priority="29">
      <formula>F89&gt;0</formula>
    </cfRule>
    <cfRule type="expression" dxfId="687" priority="30">
      <formula>F89&lt;0</formula>
    </cfRule>
  </conditionalFormatting>
  <conditionalFormatting sqref="F96:F110">
    <cfRule type="expression" dxfId="686" priority="25">
      <formula>F96&gt;0</formula>
    </cfRule>
    <cfRule type="expression" dxfId="685" priority="26">
      <formula>F96&lt;0</formula>
    </cfRule>
  </conditionalFormatting>
  <conditionalFormatting sqref="F96:F110">
    <cfRule type="expression" dxfId="684" priority="27">
      <formula>F96&gt;0</formula>
    </cfRule>
    <cfRule type="expression" dxfId="683" priority="28">
      <formula>F96&lt;0</formula>
    </cfRule>
  </conditionalFormatting>
  <conditionalFormatting sqref="H89:H100">
    <cfRule type="expression" dxfId="682" priority="23">
      <formula>H89&gt;0</formula>
    </cfRule>
    <cfRule type="expression" dxfId="681" priority="24">
      <formula>H89&lt;0</formula>
    </cfRule>
  </conditionalFormatting>
  <conditionalFormatting sqref="H101">
    <cfRule type="expression" dxfId="680" priority="21">
      <formula>H101&gt;0</formula>
    </cfRule>
    <cfRule type="expression" dxfId="679" priority="22">
      <formula>H101&lt;0</formula>
    </cfRule>
  </conditionalFormatting>
  <conditionalFormatting sqref="F111:F116">
    <cfRule type="expression" dxfId="678" priority="19">
      <formula>F111&gt;0</formula>
    </cfRule>
    <cfRule type="expression" dxfId="677" priority="20">
      <formula>F111&lt;0</formula>
    </cfRule>
  </conditionalFormatting>
  <conditionalFormatting sqref="H103:H116">
    <cfRule type="expression" dxfId="676" priority="17">
      <formula>H103&gt;0</formula>
    </cfRule>
    <cfRule type="expression" dxfId="675" priority="18">
      <formula>H103&lt;0</formula>
    </cfRule>
  </conditionalFormatting>
  <conditionalFormatting sqref="H102">
    <cfRule type="expression" dxfId="674" priority="15">
      <formula>H102&gt;0</formula>
    </cfRule>
    <cfRule type="expression" dxfId="673" priority="16">
      <formula>H102&lt;0</formula>
    </cfRule>
  </conditionalFormatting>
  <conditionalFormatting sqref="M42">
    <cfRule type="expression" dxfId="672" priority="13">
      <formula>M42&gt;0</formula>
    </cfRule>
    <cfRule type="expression" dxfId="671" priority="14">
      <formula>M42&lt;0</formula>
    </cfRule>
  </conditionalFormatting>
  <conditionalFormatting sqref="Q7">
    <cfRule type="expression" dxfId="670" priority="9">
      <formula>Q7&gt;0</formula>
    </cfRule>
    <cfRule type="expression" dxfId="669" priority="10">
      <formula>Q7&lt;0</formula>
    </cfRule>
  </conditionalFormatting>
  <conditionalFormatting sqref="Q8">
    <cfRule type="expression" dxfId="668" priority="7">
      <formula>Q8&gt;0</formula>
    </cfRule>
    <cfRule type="expression" dxfId="667" priority="8">
      <formula>Q8&lt;0</formula>
    </cfRule>
  </conditionalFormatting>
  <conditionalFormatting sqref="F117:F130 H117:H130">
    <cfRule type="expression" dxfId="666" priority="1">
      <formula>F117&gt;0</formula>
    </cfRule>
    <cfRule type="expression" dxfId="66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43.96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43.96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48.356000000000002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47.916400000000003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47.476800000000004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47.037200000000006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46.5976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46.158000000000001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45.718400000000003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45.278800000000004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44.839199999999998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44.3996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43.96</v>
      </c>
      <c r="W39" s="134"/>
    </row>
    <row r="40" spans="1:23" x14ac:dyDescent="0.25">
      <c r="O40" s="81">
        <v>0.99</v>
      </c>
      <c r="P40" s="81">
        <f t="shared" si="0"/>
        <v>43.520400000000002</v>
      </c>
      <c r="W40" s="134"/>
    </row>
    <row r="41" spans="1:23" x14ac:dyDescent="0.25">
      <c r="O41" s="81">
        <v>0.98</v>
      </c>
      <c r="P41" s="81">
        <f t="shared" si="0"/>
        <v>43.080800000000004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42.641199999999998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42.201599999999999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41.762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41.322400000000002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40.882800000000003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40.443200000000004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40.003599999999999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39.564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4" priority="84">
      <formula>F7&gt;0</formula>
    </cfRule>
    <cfRule type="expression" dxfId="663" priority="85">
      <formula>F7&lt;0</formula>
    </cfRule>
  </conditionalFormatting>
  <conditionalFormatting sqref="Q8">
    <cfRule type="expression" dxfId="662" priority="82">
      <formula>Q8&gt;0</formula>
    </cfRule>
    <cfRule type="expression" dxfId="661" priority="83">
      <formula>Q8&lt;0</formula>
    </cfRule>
  </conditionalFormatting>
  <conditionalFormatting sqref="F29:F36">
    <cfRule type="expression" dxfId="660" priority="62">
      <formula>F29&gt;0</formula>
    </cfRule>
    <cfRule type="expression" dxfId="659" priority="63">
      <formula>F29&lt;0</formula>
    </cfRule>
  </conditionalFormatting>
  <conditionalFormatting sqref="J32:J38">
    <cfRule type="expression" dxfId="658" priority="57">
      <formula>J32&gt;0</formula>
    </cfRule>
    <cfRule type="expression" dxfId="657" priority="58">
      <formula>J32&lt;0</formula>
    </cfRule>
  </conditionalFormatting>
  <conditionalFormatting sqref="M42">
    <cfRule type="expression" dxfId="656" priority="55">
      <formula>M42&gt;0</formula>
    </cfRule>
    <cfRule type="expression" dxfId="655" priority="56">
      <formula>M42&lt;0</formula>
    </cfRule>
  </conditionalFormatting>
  <conditionalFormatting sqref="F98:F134 H98:H134 H137:H142 F137:F142 F144:F153 H144:H153">
    <cfRule type="expression" dxfId="654" priority="53">
      <formula>F98&gt;0</formula>
    </cfRule>
    <cfRule type="expression" dxfId="653" priority="54">
      <formula>F98&lt;0</formula>
    </cfRule>
  </conditionalFormatting>
  <conditionalFormatting sqref="F90:F97">
    <cfRule type="expression" dxfId="652" priority="51">
      <formula>F90&gt;0</formula>
    </cfRule>
    <cfRule type="expression" dxfId="651" priority="52">
      <formula>F90&lt;0</formula>
    </cfRule>
  </conditionalFormatting>
  <conditionalFormatting sqref="H90:H97">
    <cfRule type="expression" dxfId="650" priority="49">
      <formula>H90&gt;0</formula>
    </cfRule>
    <cfRule type="expression" dxfId="649" priority="50">
      <formula>H90&lt;0</formula>
    </cfRule>
  </conditionalFormatting>
  <conditionalFormatting sqref="F135:F136 H135:H136">
    <cfRule type="expression" dxfId="648" priority="47">
      <formula>F135&gt;0</formula>
    </cfRule>
    <cfRule type="expression" dxfId="647" priority="48">
      <formula>F135&lt;0</formula>
    </cfRule>
  </conditionalFormatting>
  <conditionalFormatting sqref="H143 F143">
    <cfRule type="expression" dxfId="646" priority="45">
      <formula>F143&gt;0</formula>
    </cfRule>
    <cfRule type="expression" dxfId="645" priority="46">
      <formula>F143&lt;0</formula>
    </cfRule>
  </conditionalFormatting>
  <conditionalFormatting sqref="F154:F161">
    <cfRule type="expression" dxfId="644" priority="31">
      <formula>F154&gt;0</formula>
    </cfRule>
    <cfRule type="expression" dxfId="643" priority="32">
      <formula>F154&lt;0</formula>
    </cfRule>
  </conditionalFormatting>
  <conditionalFormatting sqref="H154:H161">
    <cfRule type="expression" dxfId="642" priority="29">
      <formula>H154&gt;0</formula>
    </cfRule>
    <cfRule type="expression" dxfId="641" priority="30">
      <formula>H154&lt;0</formula>
    </cfRule>
  </conditionalFormatting>
  <conditionalFormatting sqref="Q10">
    <cfRule type="expression" dxfId="640" priority="27">
      <formula>Q10&gt;0</formula>
    </cfRule>
    <cfRule type="expression" dxfId="639" priority="28">
      <formula>Q10&lt;0</formula>
    </cfRule>
  </conditionalFormatting>
  <conditionalFormatting sqref="F37:F38">
    <cfRule type="expression" dxfId="638" priority="25">
      <formula>F37&gt;0</formula>
    </cfRule>
    <cfRule type="expression" dxfId="637" priority="26">
      <formula>F37&lt;0</formula>
    </cfRule>
  </conditionalFormatting>
  <conditionalFormatting sqref="H37:H38">
    <cfRule type="expression" dxfId="636" priority="23">
      <formula>H37&gt;0</formula>
    </cfRule>
    <cfRule type="expression" dxfId="635" priority="24">
      <formula>H37&lt;0</formula>
    </cfRule>
  </conditionalFormatting>
  <conditionalFormatting sqref="F167">
    <cfRule type="expression" dxfId="634" priority="21">
      <formula>F167&gt;0</formula>
    </cfRule>
    <cfRule type="expression" dxfId="633" priority="22">
      <formula>F167&lt;0</formula>
    </cfRule>
  </conditionalFormatting>
  <conditionalFormatting sqref="F168:F179">
    <cfRule type="expression" dxfId="632" priority="19">
      <formula>F168&gt;0</formula>
    </cfRule>
    <cfRule type="expression" dxfId="631" priority="20">
      <formula>F168&lt;0</formula>
    </cfRule>
  </conditionalFormatting>
  <conditionalFormatting sqref="H167:H179">
    <cfRule type="expression" dxfId="630" priority="17">
      <formula>H167&gt;0</formula>
    </cfRule>
    <cfRule type="expression" dxfId="629" priority="18">
      <formula>H167&lt;0</formula>
    </cfRule>
  </conditionalFormatting>
  <conditionalFormatting sqref="J175:J197 J201">
    <cfRule type="expression" dxfId="628" priority="15">
      <formula>J175&gt;0</formula>
    </cfRule>
    <cfRule type="expression" dxfId="627" priority="16">
      <formula>J175&lt;0</formula>
    </cfRule>
  </conditionalFormatting>
  <conditionalFormatting sqref="F180:F197 F201">
    <cfRule type="expression" dxfId="626" priority="13">
      <formula>F180&gt;0</formula>
    </cfRule>
    <cfRule type="expression" dxfId="625" priority="14">
      <formula>F180&lt;0</formula>
    </cfRule>
  </conditionalFormatting>
  <conditionalFormatting sqref="H180:H197 H201">
    <cfRule type="expression" dxfId="624" priority="11">
      <formula>H180&gt;0</formula>
    </cfRule>
    <cfRule type="expression" dxfId="623" priority="12">
      <formula>H180&lt;0</formula>
    </cfRule>
  </conditionalFormatting>
  <conditionalFormatting sqref="I32:J35">
    <cfRule type="expression" dxfId="622" priority="9">
      <formula>I32&gt;0</formula>
    </cfRule>
    <cfRule type="expression" dxfId="621" priority="10">
      <formula>I32&lt;0</formula>
    </cfRule>
  </conditionalFormatting>
  <conditionalFormatting sqref="F198:F200">
    <cfRule type="expression" dxfId="620" priority="7">
      <formula>F198&gt;0</formula>
    </cfRule>
    <cfRule type="expression" dxfId="619" priority="8">
      <formula>F198&lt;0</formula>
    </cfRule>
  </conditionalFormatting>
  <conditionalFormatting sqref="H198:H200">
    <cfRule type="expression" dxfId="618" priority="5">
      <formula>H198&gt;0</formula>
    </cfRule>
    <cfRule type="expression" dxfId="617" priority="6">
      <formula>H198&lt;0</formula>
    </cfRule>
  </conditionalFormatting>
  <conditionalFormatting sqref="J198:J200">
    <cfRule type="expression" dxfId="616" priority="3">
      <formula>J198&gt;0</formula>
    </cfRule>
    <cfRule type="expression" dxfId="615" priority="4">
      <formula>J198&lt;0</formula>
    </cfRule>
  </conditionalFormatting>
  <conditionalFormatting sqref="F202:F211 H202:H211 J202:J211">
    <cfRule type="expression" dxfId="614" priority="1">
      <formula>F202&gt;0</formula>
    </cfRule>
    <cfRule type="expression" dxfId="61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66.430000000000007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66.430000000000007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12.653333333333334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73.073000000000008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72.40870000000001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71.744400000000013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71.080100000000016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70.415800000000004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69.751500000000007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69.08720000000001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68.422900000000013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67.758600000000001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67.094300000000004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66.430000000000007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65.76570000000001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65.101400000000012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64.437100000000001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63.772800000000004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63.108500000000006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62.444200000000002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61.779900000000012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61.115600000000008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60.45130000000001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59.787000000000006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12" priority="80">
      <formula>Q7&gt;0</formula>
    </cfRule>
    <cfRule type="expression" dxfId="611" priority="81">
      <formula>Q7&lt;0</formula>
    </cfRule>
  </conditionalFormatting>
  <conditionalFormatting sqref="Q8">
    <cfRule type="expression" dxfId="610" priority="78">
      <formula>Q8&gt;0</formula>
    </cfRule>
    <cfRule type="expression" dxfId="609" priority="79">
      <formula>Q8&lt;0</formula>
    </cfRule>
  </conditionalFormatting>
  <conditionalFormatting sqref="F29:F43">
    <cfRule type="expression" dxfId="608" priority="62">
      <formula>F29&gt;0</formula>
    </cfRule>
    <cfRule type="expression" dxfId="607" priority="63">
      <formula>F29&lt;0</formula>
    </cfRule>
  </conditionalFormatting>
  <conditionalFormatting sqref="H45 H47:H48 H50:H51 H53 H29:H43">
    <cfRule type="expression" dxfId="606" priority="60">
      <formula>H29&gt;0</formula>
    </cfRule>
    <cfRule type="expression" dxfId="605" priority="61">
      <formula>H29&lt;0</formula>
    </cfRule>
  </conditionalFormatting>
  <conditionalFormatting sqref="J35">
    <cfRule type="expression" dxfId="604" priority="56">
      <formula>J35&gt;0</formula>
    </cfRule>
    <cfRule type="expression" dxfId="603" priority="57">
      <formula>J35&lt;0</formula>
    </cfRule>
  </conditionalFormatting>
  <conditionalFormatting sqref="J36:J37">
    <cfRule type="expression" dxfId="602" priority="54">
      <formula>J36&gt;0</formula>
    </cfRule>
    <cfRule type="expression" dxfId="601" priority="55">
      <formula>J36&lt;0</formula>
    </cfRule>
  </conditionalFormatting>
  <conditionalFormatting sqref="J38:J45 J48 J51">
    <cfRule type="expression" dxfId="600" priority="52">
      <formula>J38&gt;0</formula>
    </cfRule>
    <cfRule type="expression" dxfId="59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8" priority="49">
      <formula>M59&gt;0</formula>
    </cfRule>
    <cfRule type="expression" dxfId="597" priority="50">
      <formula>M59&lt;0</formula>
    </cfRule>
  </conditionalFormatting>
  <conditionalFormatting sqref="Q10">
    <cfRule type="expression" dxfId="596" priority="47">
      <formula>Q10&gt;0</formula>
    </cfRule>
    <cfRule type="expression" dxfId="595" priority="48">
      <formula>Q10&lt;0</formula>
    </cfRule>
  </conditionalFormatting>
  <conditionalFormatting sqref="F84:F103">
    <cfRule type="expression" dxfId="594" priority="45">
      <formula>F84&gt;0</formula>
    </cfRule>
    <cfRule type="expression" dxfId="593" priority="46">
      <formula>F84&lt;0</formula>
    </cfRule>
  </conditionalFormatting>
  <conditionalFormatting sqref="H107 H84:H103">
    <cfRule type="expression" dxfId="592" priority="43">
      <formula>H84&gt;0</formula>
    </cfRule>
    <cfRule type="expression" dxfId="591" priority="44">
      <formula>H84&lt;0</formula>
    </cfRule>
  </conditionalFormatting>
  <conditionalFormatting sqref="J89">
    <cfRule type="expression" dxfId="590" priority="41">
      <formula>J89&gt;0</formula>
    </cfRule>
    <cfRule type="expression" dxfId="589" priority="42">
      <formula>J89&lt;0</formula>
    </cfRule>
  </conditionalFormatting>
  <conditionalFormatting sqref="J90:J95">
    <cfRule type="expression" dxfId="588" priority="39">
      <formula>J90&gt;0</formula>
    </cfRule>
    <cfRule type="expression" dxfId="587" priority="40">
      <formula>J90&lt;0</formula>
    </cfRule>
  </conditionalFormatting>
  <conditionalFormatting sqref="J96:J97">
    <cfRule type="expression" dxfId="586" priority="37">
      <formula>J96&gt;0</formula>
    </cfRule>
    <cfRule type="expression" dxfId="585" priority="38">
      <formula>J96&lt;0</formula>
    </cfRule>
  </conditionalFormatting>
  <conditionalFormatting sqref="J98:J104">
    <cfRule type="expression" dxfId="584" priority="35">
      <formula>J98&gt;0</formula>
    </cfRule>
    <cfRule type="expression" dxfId="583" priority="36">
      <formula>J98&lt;0</formula>
    </cfRule>
  </conditionalFormatting>
  <conditionalFormatting sqref="J25">
    <cfRule type="expression" dxfId="582" priority="31">
      <formula>J25&gt;0</formula>
    </cfRule>
    <cfRule type="expression" dxfId="581" priority="32">
      <formula>J25&lt;0</formula>
    </cfRule>
  </conditionalFormatting>
  <conditionalFormatting sqref="F105:F106">
    <cfRule type="expression" dxfId="580" priority="29">
      <formula>F105&gt;0</formula>
    </cfRule>
    <cfRule type="expression" dxfId="579" priority="30">
      <formula>F105&lt;0</formula>
    </cfRule>
  </conditionalFormatting>
  <conditionalFormatting sqref="H105:H106">
    <cfRule type="expression" dxfId="578" priority="27">
      <formula>H105&gt;0</formula>
    </cfRule>
    <cfRule type="expression" dxfId="577" priority="28">
      <formula>H105&lt;0</formula>
    </cfRule>
  </conditionalFormatting>
  <conditionalFormatting sqref="J105">
    <cfRule type="expression" dxfId="576" priority="25">
      <formula>J105&gt;0</formula>
    </cfRule>
    <cfRule type="expression" dxfId="575" priority="26">
      <formula>J105&lt;0</formula>
    </cfRule>
  </conditionalFormatting>
  <conditionalFormatting sqref="J106">
    <cfRule type="expression" dxfId="574" priority="23">
      <formula>J106&gt;0</formula>
    </cfRule>
    <cfRule type="expression" dxfId="573" priority="24">
      <formula>J106&lt;0</formula>
    </cfRule>
  </conditionalFormatting>
  <conditionalFormatting sqref="F24 F27:F28">
    <cfRule type="expression" dxfId="572" priority="21">
      <formula>F24&gt;0</formula>
    </cfRule>
    <cfRule type="expression" dxfId="571" priority="22">
      <formula>F24&lt;0</formula>
    </cfRule>
  </conditionalFormatting>
  <conditionalFormatting sqref="H24:H28">
    <cfRule type="expression" dxfId="570" priority="19">
      <formula>H24&gt;0</formula>
    </cfRule>
    <cfRule type="expression" dxfId="569" priority="20">
      <formula>H24&lt;0</formula>
    </cfRule>
  </conditionalFormatting>
  <conditionalFormatting sqref="J26:J34">
    <cfRule type="expression" dxfId="568" priority="17">
      <formula>J26&gt;0</formula>
    </cfRule>
    <cfRule type="expression" dxfId="567" priority="18">
      <formula>J26&lt;0</formula>
    </cfRule>
  </conditionalFormatting>
  <conditionalFormatting sqref="F113">
    <cfRule type="expression" dxfId="566" priority="15">
      <formula>F113&gt;0</formula>
    </cfRule>
    <cfRule type="expression" dxfId="565" priority="16">
      <formula>F113&lt;0</formula>
    </cfRule>
  </conditionalFormatting>
  <conditionalFormatting sqref="H113">
    <cfRule type="expression" dxfId="564" priority="13">
      <formula>H113&gt;0</formula>
    </cfRule>
    <cfRule type="expression" dxfId="563" priority="14">
      <formula>H113&lt;0</formula>
    </cfRule>
  </conditionalFormatting>
  <conditionalFormatting sqref="J109">
    <cfRule type="expression" dxfId="562" priority="11">
      <formula>J109&gt;0</formula>
    </cfRule>
    <cfRule type="expression" dxfId="561" priority="12">
      <formula>J109&lt;0</formula>
    </cfRule>
  </conditionalFormatting>
  <conditionalFormatting sqref="F108:F112">
    <cfRule type="expression" dxfId="560" priority="9">
      <formula>F108&gt;0</formula>
    </cfRule>
    <cfRule type="expression" dxfId="559" priority="10">
      <formula>F108&lt;0</formula>
    </cfRule>
  </conditionalFormatting>
  <conditionalFormatting sqref="H108:H112">
    <cfRule type="expression" dxfId="558" priority="7">
      <formula>H108&gt;0</formula>
    </cfRule>
    <cfRule type="expression" dxfId="557" priority="8">
      <formula>H108&lt;0</formula>
    </cfRule>
  </conditionalFormatting>
  <conditionalFormatting sqref="J110:J113">
    <cfRule type="expression" dxfId="556" priority="5">
      <formula>J110&gt;0</formula>
    </cfRule>
    <cfRule type="expression" dxfId="555" priority="6">
      <formula>J110&lt;0</formula>
    </cfRule>
  </conditionalFormatting>
  <conditionalFormatting sqref="F25:F26">
    <cfRule type="expression" dxfId="554" priority="3">
      <formula>F25&gt;0</formula>
    </cfRule>
    <cfRule type="expression" dxfId="553" priority="4">
      <formula>F25&lt;0</formula>
    </cfRule>
  </conditionalFormatting>
  <conditionalFormatting sqref="Q9">
    <cfRule type="expression" dxfId="552" priority="1">
      <formula>Q9&gt;0</formula>
    </cfRule>
    <cfRule type="expression" dxfId="55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20.399899999999999</v>
      </c>
      <c r="R4" s="180">
        <v>-7.3000000000000001E-3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6119.9699999999993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-3433.4800000000018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-3508.5000000000018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-0.36438811150681294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4.5098260285589636E-2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/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10.199949999999999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22.439890000000002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22.235890999999999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22.031891999999999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21.827893</v>
      </c>
    </row>
    <row r="23" spans="1:21" x14ac:dyDescent="0.25">
      <c r="A23" s="885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21.623894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21.419895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21.215896000000001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21.011896999999998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20.807897999999998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20.603898999999998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20.399899999999999</v>
      </c>
    </row>
    <row r="30" spans="1:21" ht="15" customHeight="1" x14ac:dyDescent="0.25">
      <c r="A30" s="886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20.195900999999999</v>
      </c>
      <c r="T30" s="1">
        <v>43175</v>
      </c>
      <c r="U30" t="s">
        <v>1089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19.991902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19.787903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19.583903999999997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19.379904999999997</v>
      </c>
    </row>
    <row r="35" spans="1:21" x14ac:dyDescent="0.25">
      <c r="O35" s="81">
        <v>0.94</v>
      </c>
      <c r="P35" s="81">
        <f t="shared" si="3"/>
        <v>19.175905999999998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18.971907000000002</v>
      </c>
    </row>
    <row r="37" spans="1:21" x14ac:dyDescent="0.25">
      <c r="O37" s="81">
        <v>0.92</v>
      </c>
      <c r="P37" s="81">
        <f t="shared" si="3"/>
        <v>18.767907999999998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18.563908999999999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18.359909999999999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9" priority="95">
      <formula>F46&gt;0</formula>
    </cfRule>
    <cfRule type="expression" dxfId="538" priority="96">
      <formula>F46&lt;0</formula>
    </cfRule>
  </conditionalFormatting>
  <conditionalFormatting sqref="H46:H48">
    <cfRule type="expression" dxfId="537" priority="93">
      <formula>H46&gt;0</formula>
    </cfRule>
    <cfRule type="expression" dxfId="536" priority="94">
      <formula>H46&lt;0</formula>
    </cfRule>
  </conditionalFormatting>
  <conditionalFormatting sqref="H49">
    <cfRule type="expression" dxfId="535" priority="91">
      <formula>H49&gt;0</formula>
    </cfRule>
    <cfRule type="expression" dxfId="534" priority="92">
      <formula>H49&lt;0</formula>
    </cfRule>
  </conditionalFormatting>
  <conditionalFormatting sqref="H50">
    <cfRule type="expression" dxfId="533" priority="89">
      <formula>H50&gt;0</formula>
    </cfRule>
    <cfRule type="expression" dxfId="532" priority="90">
      <formula>H50&lt;0</formula>
    </cfRule>
  </conditionalFormatting>
  <conditionalFormatting sqref="F42:F45">
    <cfRule type="expression" dxfId="531" priority="85">
      <formula>F42&gt;0</formula>
    </cfRule>
    <cfRule type="expression" dxfId="530" priority="86">
      <formula>F42&lt;0</formula>
    </cfRule>
  </conditionalFormatting>
  <conditionalFormatting sqref="H42:H45">
    <cfRule type="expression" dxfId="529" priority="83">
      <formula>H42&gt;0</formula>
    </cfRule>
    <cfRule type="expression" dxfId="528" priority="84">
      <formula>H42&lt;0</formula>
    </cfRule>
  </conditionalFormatting>
  <conditionalFormatting sqref="F51:F52">
    <cfRule type="expression" dxfId="527" priority="79">
      <formula>F51&gt;0</formula>
    </cfRule>
    <cfRule type="expression" dxfId="526" priority="80">
      <formula>F51&lt;0</formula>
    </cfRule>
  </conditionalFormatting>
  <conditionalFormatting sqref="I46:L48">
    <cfRule type="expression" dxfId="525" priority="77">
      <formula>I46&gt;0</formula>
    </cfRule>
    <cfRule type="expression" dxfId="524" priority="78">
      <formula>I46&lt;0</formula>
    </cfRule>
  </conditionalFormatting>
  <conditionalFormatting sqref="I55:I60 I52:L53">
    <cfRule type="expression" dxfId="523" priority="71">
      <formula>I52&gt;0</formula>
    </cfRule>
    <cfRule type="expression" dxfId="522" priority="72">
      <formula>I52&lt;0</formula>
    </cfRule>
  </conditionalFormatting>
  <conditionalFormatting sqref="I42:L45">
    <cfRule type="expression" dxfId="521" priority="69">
      <formula>I42&gt;0</formula>
    </cfRule>
    <cfRule type="expression" dxfId="520" priority="70">
      <formula>I42&lt;0</formula>
    </cfRule>
  </conditionalFormatting>
  <conditionalFormatting sqref="F53:F64">
    <cfRule type="expression" dxfId="519" priority="67">
      <formula>F53&gt;0</formula>
    </cfRule>
    <cfRule type="expression" dxfId="518" priority="68">
      <formula>F53&lt;0</formula>
    </cfRule>
  </conditionalFormatting>
  <conditionalFormatting sqref="Q8">
    <cfRule type="expression" dxfId="517" priority="63">
      <formula>Q8&gt;0</formula>
    </cfRule>
    <cfRule type="expression" dxfId="516" priority="64">
      <formula>Q8&lt;0</formula>
    </cfRule>
  </conditionalFormatting>
  <conditionalFormatting sqref="Q7">
    <cfRule type="expression" dxfId="515" priority="65">
      <formula>Q7&gt;0</formula>
    </cfRule>
    <cfRule type="expression" dxfId="514" priority="66">
      <formula>Q7&lt;0</formula>
    </cfRule>
  </conditionalFormatting>
  <conditionalFormatting sqref="F142:F146">
    <cfRule type="expression" dxfId="513" priority="61">
      <formula>F142&gt;0</formula>
    </cfRule>
    <cfRule type="expression" dxfId="512" priority="62">
      <formula>F142&lt;0</formula>
    </cfRule>
  </conditionalFormatting>
  <conditionalFormatting sqref="H142:H144">
    <cfRule type="expression" dxfId="511" priority="59">
      <formula>H142&gt;0</formula>
    </cfRule>
    <cfRule type="expression" dxfId="510" priority="60">
      <formula>H142&lt;0</formula>
    </cfRule>
  </conditionalFormatting>
  <conditionalFormatting sqref="H145">
    <cfRule type="expression" dxfId="509" priority="57">
      <formula>H145&gt;0</formula>
    </cfRule>
    <cfRule type="expression" dxfId="508" priority="58">
      <formula>H145&lt;0</formula>
    </cfRule>
  </conditionalFormatting>
  <conditionalFormatting sqref="H146">
    <cfRule type="expression" dxfId="507" priority="55">
      <formula>H146&gt;0</formula>
    </cfRule>
    <cfRule type="expression" dxfId="506" priority="56">
      <formula>H146&lt;0</formula>
    </cfRule>
  </conditionalFormatting>
  <conditionalFormatting sqref="H147:H156">
    <cfRule type="expression" dxfId="505" priority="53">
      <formula>H147&gt;0</formula>
    </cfRule>
    <cfRule type="expression" dxfId="504" priority="54">
      <formula>H147&lt;0</formula>
    </cfRule>
  </conditionalFormatting>
  <conditionalFormatting sqref="F138:F141">
    <cfRule type="expression" dxfId="503" priority="51">
      <formula>F138&gt;0</formula>
    </cfRule>
    <cfRule type="expression" dxfId="502" priority="52">
      <formula>F138&lt;0</formula>
    </cfRule>
  </conditionalFormatting>
  <conditionalFormatting sqref="H138:H141">
    <cfRule type="expression" dxfId="501" priority="49">
      <formula>H138&gt;0</formula>
    </cfRule>
    <cfRule type="expression" dxfId="500" priority="50">
      <formula>H138&lt;0</formula>
    </cfRule>
  </conditionalFormatting>
  <conditionalFormatting sqref="F147:F148">
    <cfRule type="expression" dxfId="499" priority="47">
      <formula>F147&gt;0</formula>
    </cfRule>
    <cfRule type="expression" dxfId="498" priority="48">
      <formula>F147&lt;0</formula>
    </cfRule>
  </conditionalFormatting>
  <conditionalFormatting sqref="I142:I144">
    <cfRule type="expression" dxfId="497" priority="45">
      <formula>I142&gt;0</formula>
    </cfRule>
    <cfRule type="expression" dxfId="496" priority="46">
      <formula>I142&lt;0</formula>
    </cfRule>
  </conditionalFormatting>
  <conditionalFormatting sqref="I145">
    <cfRule type="expression" dxfId="495" priority="43">
      <formula>I145&gt;0</formula>
    </cfRule>
    <cfRule type="expression" dxfId="494" priority="44">
      <formula>I145&lt;0</formula>
    </cfRule>
  </conditionalFormatting>
  <conditionalFormatting sqref="I146">
    <cfRule type="expression" dxfId="493" priority="41">
      <formula>I146&gt;0</formula>
    </cfRule>
    <cfRule type="expression" dxfId="492" priority="42">
      <formula>I146&lt;0</formula>
    </cfRule>
  </conditionalFormatting>
  <conditionalFormatting sqref="I147:I156">
    <cfRule type="expression" dxfId="491" priority="39">
      <formula>I147&gt;0</formula>
    </cfRule>
    <cfRule type="expression" dxfId="490" priority="40">
      <formula>I147&lt;0</formula>
    </cfRule>
  </conditionalFormatting>
  <conditionalFormatting sqref="I138:I141">
    <cfRule type="expression" dxfId="489" priority="37">
      <formula>I138&gt;0</formula>
    </cfRule>
    <cfRule type="expression" dxfId="488" priority="38">
      <formula>I138&lt;0</formula>
    </cfRule>
  </conditionalFormatting>
  <conditionalFormatting sqref="F149">
    <cfRule type="expression" dxfId="487" priority="35">
      <formula>F149&gt;0</formula>
    </cfRule>
    <cfRule type="expression" dxfId="486" priority="36">
      <formula>F149&lt;0</formula>
    </cfRule>
  </conditionalFormatting>
  <conditionalFormatting sqref="F67:F69 H68:H69 H67:L67">
    <cfRule type="expression" dxfId="485" priority="33">
      <formula>F67&gt;0</formula>
    </cfRule>
    <cfRule type="expression" dxfId="484" priority="34">
      <formula>F67&lt;0</formula>
    </cfRule>
  </conditionalFormatting>
  <conditionalFormatting sqref="R4">
    <cfRule type="expression" dxfId="483" priority="31">
      <formula>R4&gt;0</formula>
    </cfRule>
    <cfRule type="expression" dxfId="482" priority="32">
      <formula>R4&lt;0</formula>
    </cfRule>
  </conditionalFormatting>
  <conditionalFormatting sqref="F73:F76 H73:K74 H75:J76">
    <cfRule type="expression" dxfId="481" priority="29">
      <formula>F73&gt;0</formula>
    </cfRule>
    <cfRule type="expression" dxfId="480" priority="30">
      <formula>F73&lt;0</formula>
    </cfRule>
  </conditionalFormatting>
  <conditionalFormatting sqref="H81:H85 F80:F85 H80:J80 J81:J85">
    <cfRule type="expression" dxfId="479" priority="25">
      <formula>F80&gt;0</formula>
    </cfRule>
    <cfRule type="expression" dxfId="478" priority="26">
      <formula>F80&lt;0</formula>
    </cfRule>
  </conditionalFormatting>
  <conditionalFormatting sqref="I93:J93">
    <cfRule type="expression" dxfId="477" priority="23">
      <formula>I93&gt;0</formula>
    </cfRule>
    <cfRule type="expression" dxfId="476" priority="24">
      <formula>I93&lt;0</formula>
    </cfRule>
  </conditionalFormatting>
  <conditionalFormatting sqref="H89:J90 J92:K92 J91 K75:K91 F89:F93 H91:H93 K93">
    <cfRule type="expression" dxfId="475" priority="21">
      <formula>F75&gt;0</formula>
    </cfRule>
    <cfRule type="expression" dxfId="474" priority="22">
      <formula>F75&lt;0</formula>
    </cfRule>
  </conditionalFormatting>
  <conditionalFormatting sqref="H87:J88 F86:F88 H86 J86">
    <cfRule type="expression" dxfId="473" priority="19">
      <formula>F86&gt;0</formula>
    </cfRule>
    <cfRule type="expression" dxfId="472" priority="20">
      <formula>F86&lt;0</formula>
    </cfRule>
  </conditionalFormatting>
  <conditionalFormatting sqref="H94:K98 F94:F98">
    <cfRule type="expression" dxfId="471" priority="15">
      <formula>F94&gt;0</formula>
    </cfRule>
    <cfRule type="expression" dxfId="470" priority="16">
      <formula>F94&lt;0</formula>
    </cfRule>
  </conditionalFormatting>
  <conditionalFormatting sqref="H107:K107 F107">
    <cfRule type="expression" dxfId="469" priority="13">
      <formula>F107&gt;0</formula>
    </cfRule>
    <cfRule type="expression" dxfId="468" priority="14">
      <formula>F107&lt;0</formula>
    </cfRule>
  </conditionalFormatting>
  <conditionalFormatting sqref="H102:K106 F102:F106">
    <cfRule type="expression" dxfId="467" priority="11">
      <formula>F102&gt;0</formula>
    </cfRule>
    <cfRule type="expression" dxfId="466" priority="12">
      <formula>F102&lt;0</formula>
    </cfRule>
  </conditionalFormatting>
  <conditionalFormatting sqref="H101:K101 F99:F101 H99:H100 J99:K100">
    <cfRule type="expression" dxfId="465" priority="9">
      <formula>F99&gt;0</formula>
    </cfRule>
    <cfRule type="expression" dxfId="464" priority="10">
      <formula>F99&lt;0</formula>
    </cfRule>
  </conditionalFormatting>
  <conditionalFormatting sqref="H108:K110 F108:F110">
    <cfRule type="expression" dxfId="463" priority="7">
      <formula>F108&gt;0</formula>
    </cfRule>
    <cfRule type="expression" dxfId="462" priority="8">
      <formula>F108&lt;0</formula>
    </cfRule>
  </conditionalFormatting>
  <conditionalFormatting sqref="H111:K113 F111:F113">
    <cfRule type="expression" dxfId="461" priority="5">
      <formula>F111&gt;0</formula>
    </cfRule>
    <cfRule type="expression" dxfId="460" priority="6">
      <formula>F111&lt;0</formula>
    </cfRule>
  </conditionalFormatting>
  <conditionalFormatting sqref="Q10">
    <cfRule type="expression" dxfId="459" priority="3">
      <formula>Q10&gt;0</formula>
    </cfRule>
    <cfRule type="expression" dxfId="458" priority="4">
      <formula>Q10&lt;0</formula>
    </cfRule>
  </conditionalFormatting>
  <conditionalFormatting sqref="F115:F116 H115:K116">
    <cfRule type="expression" dxfId="457" priority="1">
      <formula>F115&gt;0</formula>
    </cfRule>
    <cfRule type="expression" dxfId="45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5" priority="11">
      <formula>Q8&gt;0</formula>
    </cfRule>
    <cfRule type="expression" dxfId="454" priority="12">
      <formula>Q8&lt;0</formula>
    </cfRule>
  </conditionalFormatting>
  <conditionalFormatting sqref="Q7">
    <cfRule type="expression" dxfId="453" priority="13">
      <formula>Q7&gt;0</formula>
    </cfRule>
    <cfRule type="expression" dxfId="452" priority="14">
      <formula>Q7&lt;0</formula>
    </cfRule>
  </conditionalFormatting>
  <conditionalFormatting sqref="F22">
    <cfRule type="expression" dxfId="451" priority="9">
      <formula>F22&gt;0</formula>
    </cfRule>
    <cfRule type="expression" dxfId="450" priority="10">
      <formula>F22&lt;0</formula>
    </cfRule>
  </conditionalFormatting>
  <conditionalFormatting sqref="H22">
    <cfRule type="expression" dxfId="449" priority="7">
      <formula>H22&gt;0</formula>
    </cfRule>
    <cfRule type="expression" dxfId="448" priority="8">
      <formula>H22&lt;0</formula>
    </cfRule>
  </conditionalFormatting>
  <conditionalFormatting sqref="F59">
    <cfRule type="expression" dxfId="447" priority="5">
      <formula>F59&gt;0</formula>
    </cfRule>
    <cfRule type="expression" dxfId="446" priority="6">
      <formula>F59&lt;0</formula>
    </cfRule>
  </conditionalFormatting>
  <conditionalFormatting sqref="H59">
    <cfRule type="expression" dxfId="445" priority="3">
      <formula>H59&gt;0</formula>
    </cfRule>
    <cfRule type="expression" dxfId="444" priority="4">
      <formula>H59&lt;0</formula>
    </cfRule>
  </conditionalFormatting>
  <conditionalFormatting sqref="M30">
    <cfRule type="expression" dxfId="443" priority="1">
      <formula>M30&gt;0</formula>
    </cfRule>
    <cfRule type="expression" dxfId="4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82.67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82.67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90.937000000000012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90.110300000000009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89.283600000000007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88.456900000000005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87.630200000000002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86.8035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85.976800000000011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85.150100000000009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84.323400000000007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83.496700000000004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82.67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81.843299999999999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81.016599999999997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80.189899999999994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79.363199999999992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78.536500000000004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77.709800000000001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76.883099999999999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76.056400000000011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75.229700000000008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74.403000000000006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1" priority="19">
      <formula>F27&gt;0</formula>
    </cfRule>
    <cfRule type="expression" dxfId="440" priority="20">
      <formula>F27&lt;0</formula>
    </cfRule>
  </conditionalFormatting>
  <conditionalFormatting sqref="F37:F38">
    <cfRule type="expression" dxfId="439" priority="17">
      <formula>F37&gt;0</formula>
    </cfRule>
    <cfRule type="expression" dxfId="438" priority="18">
      <formula>F37&lt;0</formula>
    </cfRule>
  </conditionalFormatting>
  <conditionalFormatting sqref="H27:H32">
    <cfRule type="expression" dxfId="437" priority="15">
      <formula>H27&gt;0</formula>
    </cfRule>
    <cfRule type="expression" dxfId="436" priority="16">
      <formula>H27&lt;0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150.53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150.53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165.58300000000003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164.07770000000002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162.57240000000002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161.06710000000001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159.56180000000001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158.0565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156.55119999999999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155.04590000000002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153.54060000000001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152.03530000000001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150.53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149.0247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147.51939999999999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146.01409999999998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144.50880000000001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143.0035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141.4982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139.99290000000002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138.48760000000001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136.98230000000001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135.477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1" priority="25">
      <formula>F24&gt;0</formula>
    </cfRule>
    <cfRule type="expression" dxfId="430" priority="26">
      <formula>F24&lt;0</formula>
    </cfRule>
  </conditionalFormatting>
  <conditionalFormatting sqref="H21:H27">
    <cfRule type="expression" dxfId="429" priority="19">
      <formula>H21&gt;0</formula>
    </cfRule>
    <cfRule type="expression" dxfId="428" priority="20">
      <formula>H21&lt;0</formula>
    </cfRule>
  </conditionalFormatting>
  <conditionalFormatting sqref="F21:F23">
    <cfRule type="expression" dxfId="427" priority="5">
      <formula>F21&gt;0</formula>
    </cfRule>
    <cfRule type="expression" dxfId="426" priority="6">
      <formula>F21&lt;0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233.23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233.23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256.553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254.22069999999999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251.88840000000002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249.55610000000001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247.22380000000001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244.89150000000001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242.5592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240.2269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237.8946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235.56229999999999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233.23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230.89769999999999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228.56539999999998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226.23309999999998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223.90079999999998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221.56849999999997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219.23619999999997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216.90389999999999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214.57159999999999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212.23929999999999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209.90699999999998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1" priority="11">
      <formula>F21&gt;0</formula>
    </cfRule>
    <cfRule type="expression" dxfId="420" priority="12">
      <formula>F21&lt;0</formula>
    </cfRule>
  </conditionalFormatting>
  <conditionalFormatting sqref="H21:H23">
    <cfRule type="expression" dxfId="419" priority="9">
      <formula>H21&gt;0</formula>
    </cfRule>
    <cfRule type="expression" dxfId="418" priority="10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82.68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82.68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90.948000000000022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90.121200000000016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89.29440000000001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88.467600000000019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87.640800000000013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86.814000000000007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85.987200000000016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85.16040000000001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84.333600000000004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83.506800000000013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82.68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81.853200000000001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81.02640000000001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80.199600000000004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79.372799999999998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78.546000000000006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77.719200000000001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76.892400000000009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76.065600000000003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75.238800000000012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74.412000000000006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3" priority="15">
      <formula>F29&gt;0</formula>
    </cfRule>
    <cfRule type="expression" dxfId="412" priority="16">
      <formula>F29&lt;0</formula>
    </cfRule>
  </conditionalFormatting>
  <conditionalFormatting sqref="F34:F62">
    <cfRule type="expression" dxfId="411" priority="11">
      <formula>F34&gt;0</formula>
    </cfRule>
    <cfRule type="expression" dxfId="410" priority="12">
      <formula>F34&lt;0</formula>
    </cfRule>
  </conditionalFormatting>
  <conditionalFormatting sqref="F34:F62">
    <cfRule type="expression" dxfId="409" priority="13">
      <formula>F34&gt;0</formula>
    </cfRule>
    <cfRule type="expression" dxfId="408" priority="14">
      <formula>F34&lt;0</formula>
    </cfRule>
  </conditionalFormatting>
  <conditionalFormatting sqref="H29:H62">
    <cfRule type="expression" dxfId="407" priority="9">
      <formula>H29&gt;0</formula>
    </cfRule>
    <cfRule type="expression" dxfId="406" priority="10">
      <formula>H29&lt;0</formula>
    </cfRule>
  </conditionalFormatting>
  <conditionalFormatting sqref="F25:F28">
    <cfRule type="expression" dxfId="405" priority="7">
      <formula>F25&gt;0</formula>
    </cfRule>
    <cfRule type="expression" dxfId="404" priority="8">
      <formula>F25&lt;0</formula>
    </cfRule>
  </conditionalFormatting>
  <conditionalFormatting sqref="H25:H28">
    <cfRule type="expression" dxfId="403" priority="5">
      <formula>H25&gt;0</formula>
    </cfRule>
    <cfRule type="expression" dxfId="402" priority="6">
      <formula>H25&lt;0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47.5899</v>
      </c>
      <c r="R4" s="422">
        <v>0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4758.99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1974.3999999999996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917.66000000000167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0.23889121736481944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4.0008489196237014E-2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/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9.7122244897959185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52.348890000000004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51.872991000000006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51.397092000000001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50.921193000000002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50.445294000000004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49.969394999999999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49.493496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49.017597000000002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48.541698000000004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48.065798999999998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47.5899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47.114001000000002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46.638101999999996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46.162202999999998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45.686304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45.210405000000002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44.734505999999996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44.258607000000005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43.782708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43.306809000000001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42.830910000000003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7" priority="87">
      <formula>F29&gt;0</formula>
    </cfRule>
    <cfRule type="expression" dxfId="396" priority="88">
      <formula>F29&lt;0</formula>
    </cfRule>
  </conditionalFormatting>
  <conditionalFormatting sqref="F57:F64 F66">
    <cfRule type="expression" dxfId="395" priority="83">
      <formula>F57&gt;0</formula>
    </cfRule>
    <cfRule type="expression" dxfId="394" priority="84">
      <formula>F57&lt;0</formula>
    </cfRule>
  </conditionalFormatting>
  <conditionalFormatting sqref="F57:F64 F66">
    <cfRule type="expression" dxfId="393" priority="85">
      <formula>F57&gt;0</formula>
    </cfRule>
    <cfRule type="expression" dxfId="392" priority="86">
      <formula>F57&lt;0</formula>
    </cfRule>
  </conditionalFormatting>
  <conditionalFormatting sqref="H57:H64 H66">
    <cfRule type="expression" dxfId="391" priority="81">
      <formula>H57&gt;0</formula>
    </cfRule>
    <cfRule type="expression" dxfId="390" priority="82">
      <formula>H57&lt;0</formula>
    </cfRule>
  </conditionalFormatting>
  <conditionalFormatting sqref="Q7">
    <cfRule type="expression" dxfId="389" priority="63">
      <formula>Q7&gt;0</formula>
    </cfRule>
    <cfRule type="expression" dxfId="388" priority="64">
      <formula>Q7&lt;0</formula>
    </cfRule>
  </conditionalFormatting>
  <conditionalFormatting sqref="Q8">
    <cfRule type="expression" dxfId="387" priority="61">
      <formula>Q8&gt;0</formula>
    </cfRule>
    <cfRule type="expression" dxfId="386" priority="62">
      <formula>Q8&lt;0</formula>
    </cfRule>
  </conditionalFormatting>
  <conditionalFormatting sqref="F93:F97 H93:H97 H99:H124 F99:F124">
    <cfRule type="expression" dxfId="385" priority="33">
      <formula>F93&gt;0</formula>
    </cfRule>
    <cfRule type="expression" dxfId="384" priority="34">
      <formula>F93&lt;0</formula>
    </cfRule>
  </conditionalFormatting>
  <conditionalFormatting sqref="F125:F132 F134">
    <cfRule type="expression" dxfId="383" priority="31">
      <formula>F125&gt;0</formula>
    </cfRule>
    <cfRule type="expression" dxfId="382" priority="32">
      <formula>F125&lt;0</formula>
    </cfRule>
  </conditionalFormatting>
  <conditionalFormatting sqref="M67">
    <cfRule type="expression" dxfId="381" priority="43">
      <formula>M67&gt;0</formula>
    </cfRule>
    <cfRule type="expression" dxfId="380" priority="44">
      <formula>M67&lt;0</formula>
    </cfRule>
  </conditionalFormatting>
  <conditionalFormatting sqref="F65">
    <cfRule type="expression" dxfId="379" priority="39">
      <formula>F65&gt;0</formula>
    </cfRule>
    <cfRule type="expression" dxfId="378" priority="40">
      <formula>F65&lt;0</formula>
    </cfRule>
  </conditionalFormatting>
  <conditionalFormatting sqref="F65">
    <cfRule type="expression" dxfId="377" priority="41">
      <formula>F65&gt;0</formula>
    </cfRule>
    <cfRule type="expression" dxfId="376" priority="42">
      <formula>F65&lt;0</formula>
    </cfRule>
  </conditionalFormatting>
  <conditionalFormatting sqref="H65">
    <cfRule type="expression" dxfId="375" priority="37">
      <formula>H65&gt;0</formula>
    </cfRule>
    <cfRule type="expression" dxfId="374" priority="38">
      <formula>H65&lt;0</formula>
    </cfRule>
  </conditionalFormatting>
  <conditionalFormatting sqref="F125:F132 F134">
    <cfRule type="expression" dxfId="373" priority="29">
      <formula>F125&gt;0</formula>
    </cfRule>
    <cfRule type="expression" dxfId="372" priority="30">
      <formula>F125&lt;0</formula>
    </cfRule>
  </conditionalFormatting>
  <conditionalFormatting sqref="H125:H132 H134">
    <cfRule type="expression" dxfId="371" priority="27">
      <formula>H125&gt;0</formula>
    </cfRule>
    <cfRule type="expression" dxfId="370" priority="28">
      <formula>H125&lt;0</formula>
    </cfRule>
  </conditionalFormatting>
  <conditionalFormatting sqref="F92">
    <cfRule type="expression" dxfId="369" priority="25">
      <formula>F92&gt;0</formula>
    </cfRule>
    <cfRule type="expression" dxfId="368" priority="26">
      <formula>F92&lt;0</formula>
    </cfRule>
  </conditionalFormatting>
  <conditionalFormatting sqref="H92">
    <cfRule type="expression" dxfId="367" priority="23">
      <formula>H92&gt;0</formula>
    </cfRule>
    <cfRule type="expression" dxfId="366" priority="24">
      <formula>H92&lt;0</formula>
    </cfRule>
  </conditionalFormatting>
  <conditionalFormatting sqref="F133">
    <cfRule type="expression" dxfId="365" priority="19">
      <formula>F133&gt;0</formula>
    </cfRule>
    <cfRule type="expression" dxfId="364" priority="20">
      <formula>F133&lt;0</formula>
    </cfRule>
  </conditionalFormatting>
  <conditionalFormatting sqref="F133">
    <cfRule type="expression" dxfId="363" priority="21">
      <formula>F133&gt;0</formula>
    </cfRule>
    <cfRule type="expression" dxfId="362" priority="22">
      <formula>F133&lt;0</formula>
    </cfRule>
  </conditionalFormatting>
  <conditionalFormatting sqref="H133">
    <cfRule type="expression" dxfId="361" priority="17">
      <formula>H133&gt;0</formula>
    </cfRule>
    <cfRule type="expression" dxfId="360" priority="18">
      <formula>H133&lt;0</formula>
    </cfRule>
  </conditionalFormatting>
  <conditionalFormatting sqref="F98 H98">
    <cfRule type="expression" dxfId="359" priority="15">
      <formula>F98&gt;0</formula>
    </cfRule>
    <cfRule type="expression" dxfId="358" priority="16">
      <formula>F98&lt;0</formula>
    </cfRule>
  </conditionalFormatting>
  <conditionalFormatting sqref="J25:J66">
    <cfRule type="expression" dxfId="357" priority="13">
      <formula>J25&gt;0</formula>
    </cfRule>
    <cfRule type="expression" dxfId="356" priority="14">
      <formula>J25&lt;0</formula>
    </cfRule>
  </conditionalFormatting>
  <conditionalFormatting sqref="K40:K66">
    <cfRule type="expression" dxfId="355" priority="11">
      <formula>K40&gt;0</formula>
    </cfRule>
    <cfRule type="expression" dxfId="354" priority="12">
      <formula>K40&lt;0</formula>
    </cfRule>
  </conditionalFormatting>
  <conditionalFormatting sqref="L25">
    <cfRule type="expression" dxfId="353" priority="9">
      <formula>L25&gt;0</formula>
    </cfRule>
    <cfRule type="expression" dxfId="352" priority="10">
      <formula>L25&lt;0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47.79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47.79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2.5528353211969033E-2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8.6497737556561081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52.569000000000003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52.091100000000004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51.613199999999999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51.135300000000001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50.657400000000003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50.179500000000004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49.701599999999999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49.223700000000001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48.745800000000003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48.267899999999997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47.79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47.312100000000001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46.834199999999996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46.356299999999997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45.878399999999999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45.400499999999994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44.922599999999996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44.444700000000005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43.966799999999999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43.488900000000001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43.011000000000003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7" priority="65">
      <formula>F45&gt;0</formula>
    </cfRule>
    <cfRule type="expression" dxfId="34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5" priority="67">
      <formula>F44&gt;0</formula>
    </cfRule>
    <cfRule type="expression" dxfId="344" priority="68">
      <formula>F44&lt;0</formula>
    </cfRule>
  </conditionalFormatting>
  <conditionalFormatting sqref="F61:F91 F93:F102 F45:F59">
    <cfRule type="expression" dxfId="343" priority="63">
      <formula>F45&gt;0</formula>
    </cfRule>
    <cfRule type="expression" dxfId="342" priority="64">
      <formula>F45&lt;0</formula>
    </cfRule>
  </conditionalFormatting>
  <conditionalFormatting sqref="H61:H91 H93:H102 H43:H59">
    <cfRule type="expression" dxfId="341" priority="61">
      <formula>H43&gt;0</formula>
    </cfRule>
    <cfRule type="expression" dxfId="340" priority="62">
      <formula>H43&lt;0</formula>
    </cfRule>
  </conditionalFormatting>
  <conditionalFormatting sqref="F36:F43">
    <cfRule type="expression" dxfId="339" priority="59">
      <formula>F36&gt;0</formula>
    </cfRule>
    <cfRule type="expression" dxfId="338" priority="60">
      <formula>F36&lt;0</formula>
    </cfRule>
  </conditionalFormatting>
  <conditionalFormatting sqref="H36:H42">
    <cfRule type="expression" dxfId="337" priority="57">
      <formula>H36&gt;0</formula>
    </cfRule>
    <cfRule type="expression" dxfId="336" priority="58">
      <formula>H36&lt;0</formula>
    </cfRule>
  </conditionalFormatting>
  <conditionalFormatting sqref="Q7">
    <cfRule type="expression" dxfId="335" priority="51">
      <formula>Q7&gt;0</formula>
    </cfRule>
    <cfRule type="expression" dxfId="334" priority="52">
      <formula>Q7&lt;0</formula>
    </cfRule>
  </conditionalFormatting>
  <conditionalFormatting sqref="Q8">
    <cfRule type="expression" dxfId="333" priority="49">
      <formula>Q8&gt;0</formula>
    </cfRule>
    <cfRule type="expression" dxfId="332" priority="50">
      <formula>Q8&lt;0</formula>
    </cfRule>
  </conditionalFormatting>
  <conditionalFormatting sqref="Q10">
    <cfRule type="expression" dxfId="331" priority="47">
      <formula>Q10&gt;0</formula>
    </cfRule>
    <cfRule type="expression" dxfId="330" priority="48">
      <formula>Q10&lt;0</formula>
    </cfRule>
  </conditionalFormatting>
  <conditionalFormatting sqref="F60">
    <cfRule type="expression" dxfId="329" priority="45">
      <formula>F60&gt;0</formula>
    </cfRule>
    <cfRule type="expression" dxfId="328" priority="46">
      <formula>F60&lt;0</formula>
    </cfRule>
  </conditionalFormatting>
  <conditionalFormatting sqref="F60">
    <cfRule type="expression" dxfId="327" priority="43">
      <formula>F60&gt;0</formula>
    </cfRule>
    <cfRule type="expression" dxfId="326" priority="44">
      <formula>F60&lt;0</formula>
    </cfRule>
  </conditionalFormatting>
  <conditionalFormatting sqref="H60">
    <cfRule type="expression" dxfId="325" priority="41">
      <formula>H60&gt;0</formula>
    </cfRule>
    <cfRule type="expression" dxfId="324" priority="42">
      <formula>H60&lt;0</formula>
    </cfRule>
  </conditionalFormatting>
  <conditionalFormatting sqref="F92">
    <cfRule type="expression" dxfId="323" priority="39">
      <formula>F92&gt;0</formula>
    </cfRule>
    <cfRule type="expression" dxfId="322" priority="40">
      <formula>F92&lt;0</formula>
    </cfRule>
  </conditionalFormatting>
  <conditionalFormatting sqref="F92">
    <cfRule type="expression" dxfId="321" priority="37">
      <formula>F92&gt;0</formula>
    </cfRule>
    <cfRule type="expression" dxfId="320" priority="38">
      <formula>F92&lt;0</formula>
    </cfRule>
  </conditionalFormatting>
  <conditionalFormatting sqref="H92">
    <cfRule type="expression" dxfId="319" priority="35">
      <formula>H92&gt;0</formula>
    </cfRule>
    <cfRule type="expression" dxfId="318" priority="36">
      <formula>H92&lt;0</formula>
    </cfRule>
  </conditionalFormatting>
  <conditionalFormatting sqref="F169:F183 F185:F215 F217:F226">
    <cfRule type="expression" dxfId="317" priority="31">
      <formula>F169&gt;0</formula>
    </cfRule>
    <cfRule type="expression" dxfId="316" priority="32">
      <formula>F169&lt;0</formula>
    </cfRule>
  </conditionalFormatting>
  <conditionalFormatting sqref="F164:F168">
    <cfRule type="expression" dxfId="315" priority="33">
      <formula>F164&gt;0</formula>
    </cfRule>
    <cfRule type="expression" dxfId="314" priority="34">
      <formula>F164&lt;0</formula>
    </cfRule>
  </conditionalFormatting>
  <conditionalFormatting sqref="F169:F183 F185:F215 F217:F226">
    <cfRule type="expression" dxfId="313" priority="29">
      <formula>F169&gt;0</formula>
    </cfRule>
    <cfRule type="expression" dxfId="312" priority="30">
      <formula>F169&lt;0</formula>
    </cfRule>
  </conditionalFormatting>
  <conditionalFormatting sqref="H164:H183 H185:H215 H217:H226">
    <cfRule type="expression" dxfId="311" priority="27">
      <formula>H164&gt;0</formula>
    </cfRule>
    <cfRule type="expression" dxfId="310" priority="28">
      <formula>H164&lt;0</formula>
    </cfRule>
  </conditionalFormatting>
  <conditionalFormatting sqref="F160:F163">
    <cfRule type="expression" dxfId="309" priority="25">
      <formula>F160&gt;0</formula>
    </cfRule>
    <cfRule type="expression" dxfId="308" priority="26">
      <formula>F160&lt;0</formula>
    </cfRule>
  </conditionalFormatting>
  <conditionalFormatting sqref="H160:H163">
    <cfRule type="expression" dxfId="307" priority="23">
      <formula>H160&gt;0</formula>
    </cfRule>
    <cfRule type="expression" dxfId="306" priority="24">
      <formula>H160&lt;0</formula>
    </cfRule>
  </conditionalFormatting>
  <conditionalFormatting sqref="F184">
    <cfRule type="expression" dxfId="305" priority="21">
      <formula>F184&gt;0</formula>
    </cfRule>
    <cfRule type="expression" dxfId="304" priority="22">
      <formula>F184&lt;0</formula>
    </cfRule>
  </conditionalFormatting>
  <conditionalFormatting sqref="F184">
    <cfRule type="expression" dxfId="303" priority="19">
      <formula>F184&gt;0</formula>
    </cfRule>
    <cfRule type="expression" dxfId="302" priority="20">
      <formula>F184&lt;0</formula>
    </cfRule>
  </conditionalFormatting>
  <conditionalFormatting sqref="H184">
    <cfRule type="expression" dxfId="301" priority="17">
      <formula>H184&gt;0</formula>
    </cfRule>
    <cfRule type="expression" dxfId="300" priority="18">
      <formula>H184&lt;0</formula>
    </cfRule>
  </conditionalFormatting>
  <conditionalFormatting sqref="F216">
    <cfRule type="expression" dxfId="299" priority="15">
      <formula>F216&gt;0</formula>
    </cfRule>
    <cfRule type="expression" dxfId="298" priority="16">
      <formula>F216&lt;0</formula>
    </cfRule>
  </conditionalFormatting>
  <conditionalFormatting sqref="F216">
    <cfRule type="expression" dxfId="297" priority="13">
      <formula>F216&gt;0</formula>
    </cfRule>
    <cfRule type="expression" dxfId="296" priority="14">
      <formula>F216&lt;0</formula>
    </cfRule>
  </conditionalFormatting>
  <conditionalFormatting sqref="H216">
    <cfRule type="expression" dxfId="295" priority="11">
      <formula>H216&gt;0</formula>
    </cfRule>
    <cfRule type="expression" dxfId="294" priority="12">
      <formula>H216&lt;0</formula>
    </cfRule>
  </conditionalFormatting>
  <conditionalFormatting sqref="J38:J39">
    <cfRule type="expression" dxfId="293" priority="9">
      <formula>J38&gt;0</formula>
    </cfRule>
    <cfRule type="expression" dxfId="292" priority="10">
      <formula>J38&lt;0</formula>
    </cfRule>
  </conditionalFormatting>
  <conditionalFormatting sqref="J41:J54">
    <cfRule type="expression" dxfId="291" priority="7">
      <formula>J41&gt;0</formula>
    </cfRule>
    <cfRule type="expression" dxfId="290" priority="8">
      <formula>J41&lt;0</formula>
    </cfRule>
  </conditionalFormatting>
  <conditionalFormatting sqref="J55">
    <cfRule type="expression" dxfId="289" priority="3">
      <formula>J55&gt;0</formula>
    </cfRule>
    <cfRule type="expression" dxfId="288" priority="4">
      <formula>J55&lt;0</formula>
    </cfRule>
  </conditionalFormatting>
  <conditionalFormatting sqref="J56">
    <cfRule type="expression" dxfId="287" priority="1">
      <formula>J56&gt;0</formula>
    </cfRule>
    <cfRule type="expression" dxfId="28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18.4499</v>
      </c>
      <c r="R4" s="424">
        <v>1.54E-2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7379.96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941.53999999999814</v>
      </c>
      <c r="R7">
        <v>200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656.56999999999334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9.7654605786663087E-2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/>
      <c r="T12" s="1">
        <v>43223</v>
      </c>
      <c r="U12" t="s">
        <v>1021</v>
      </c>
    </row>
    <row r="13" spans="1:29" x14ac:dyDescent="0.25">
      <c r="B13" s="404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7.5305714285714282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20.294890000000002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20.110391</v>
      </c>
      <c r="U18" t="s">
        <v>1053</v>
      </c>
    </row>
    <row r="19" spans="1:21" x14ac:dyDescent="0.25">
      <c r="O19" s="81">
        <v>1.08</v>
      </c>
      <c r="P19" s="81">
        <f t="shared" si="2"/>
        <v>19.925892000000001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19.741393000000002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19.556894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19.372395000000001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19.187895999999999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19.003397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18.818898000000001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18.634398999999998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18.4499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18.265401000000001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18.080901999999998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17.896402999999999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17.711904000000001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17.527404999999998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17.342905999999999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17.158407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16.973908000000002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16.789408999999999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16.60491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6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">
    <cfRule type="expression" dxfId="285" priority="127">
      <formula>F27&gt;0</formula>
    </cfRule>
    <cfRule type="expression" dxfId="284" priority="128">
      <formula>F27&lt;0</formula>
    </cfRule>
  </conditionalFormatting>
  <conditionalFormatting sqref="H27:H29">
    <cfRule type="expression" dxfId="283" priority="125">
      <formula>H27&gt;0</formula>
    </cfRule>
    <cfRule type="expression" dxfId="282" priority="126">
      <formula>H27&lt;0</formula>
    </cfRule>
  </conditionalFormatting>
  <conditionalFormatting sqref="H30">
    <cfRule type="expression" dxfId="281" priority="121">
      <formula>H30&gt;0</formula>
    </cfRule>
    <cfRule type="expression" dxfId="280" priority="122">
      <formula>H30&lt;0</formula>
    </cfRule>
  </conditionalFormatting>
  <conditionalFormatting sqref="H31:H35">
    <cfRule type="expression" dxfId="279" priority="119">
      <formula>H31&gt;0</formula>
    </cfRule>
    <cfRule type="expression" dxfId="278" priority="120">
      <formula>H31&lt;0</formula>
    </cfRule>
  </conditionalFormatting>
  <conditionalFormatting sqref="F31">
    <cfRule type="expression" dxfId="277" priority="113">
      <formula>F31&gt;0</formula>
    </cfRule>
    <cfRule type="expression" dxfId="276" priority="114">
      <formula>F31&lt;0</formula>
    </cfRule>
  </conditionalFormatting>
  <conditionalFormatting sqref="I25:I29">
    <cfRule type="expression" dxfId="275" priority="111">
      <formula>I25&gt;0</formula>
    </cfRule>
    <cfRule type="expression" dxfId="274" priority="112">
      <formula>I25&lt;0</formula>
    </cfRule>
  </conditionalFormatting>
  <conditionalFormatting sqref="I30:I33 I35 I38 K38 J21:J39 I40:K41 J42:K42">
    <cfRule type="expression" dxfId="273" priority="105">
      <formula>I21&gt;0</formula>
    </cfRule>
    <cfRule type="expression" dxfId="272" priority="106">
      <formula>I21&lt;0</formula>
    </cfRule>
  </conditionalFormatting>
  <conditionalFormatting sqref="I21:I24 K21:K24">
    <cfRule type="expression" dxfId="271" priority="103">
      <formula>I21&gt;0</formula>
    </cfRule>
    <cfRule type="expression" dxfId="270" priority="104">
      <formula>I21&lt;0</formula>
    </cfRule>
  </conditionalFormatting>
  <conditionalFormatting sqref="F32:F35">
    <cfRule type="expression" dxfId="269" priority="101">
      <formula>F32&gt;0</formula>
    </cfRule>
    <cfRule type="expression" dxfId="268" priority="102">
      <formula>F32&lt;0</formula>
    </cfRule>
  </conditionalFormatting>
  <conditionalFormatting sqref="Q8">
    <cfRule type="expression" dxfId="267" priority="97">
      <formula>Q8&gt;0</formula>
    </cfRule>
    <cfRule type="expression" dxfId="266" priority="98">
      <formula>Q8&lt;0</formula>
    </cfRule>
  </conditionalFormatting>
  <conditionalFormatting sqref="Q7">
    <cfRule type="expression" dxfId="265" priority="99">
      <formula>Q7&gt;0</formula>
    </cfRule>
    <cfRule type="expression" dxfId="264" priority="100">
      <formula>Q7&lt;0</formula>
    </cfRule>
  </conditionalFormatting>
  <conditionalFormatting sqref="F86">
    <cfRule type="expression" dxfId="263" priority="85">
      <formula>F86&gt;0</formula>
    </cfRule>
    <cfRule type="expression" dxfId="262" priority="86">
      <formula>F86&lt;0</formula>
    </cfRule>
  </conditionalFormatting>
  <conditionalFormatting sqref="H86">
    <cfRule type="expression" dxfId="261" priority="83">
      <formula>H86&gt;0</formula>
    </cfRule>
    <cfRule type="expression" dxfId="260" priority="84">
      <formula>H86&lt;0</formula>
    </cfRule>
  </conditionalFormatting>
  <conditionalFormatting sqref="I86">
    <cfRule type="expression" dxfId="259" priority="71">
      <formula>I86&gt;0</formula>
    </cfRule>
    <cfRule type="expression" dxfId="258" priority="72">
      <formula>I86&lt;0</formula>
    </cfRule>
  </conditionalFormatting>
  <conditionalFormatting sqref="F25:F26">
    <cfRule type="expression" dxfId="257" priority="67">
      <formula>F25&gt;0</formula>
    </cfRule>
    <cfRule type="expression" dxfId="256" priority="68">
      <formula>F25&lt;0</formula>
    </cfRule>
  </conditionalFormatting>
  <conditionalFormatting sqref="H25:H26">
    <cfRule type="expression" dxfId="255" priority="65">
      <formula>H25&gt;0</formula>
    </cfRule>
    <cfRule type="expression" dxfId="254" priority="66">
      <formula>H25&lt;0</formula>
    </cfRule>
  </conditionalFormatting>
  <conditionalFormatting sqref="F92:F96">
    <cfRule type="expression" dxfId="253" priority="63">
      <formula>F92&gt;0</formula>
    </cfRule>
    <cfRule type="expression" dxfId="252" priority="64">
      <formula>F92&lt;0</formula>
    </cfRule>
  </conditionalFormatting>
  <conditionalFormatting sqref="H92:H94">
    <cfRule type="expression" dxfId="251" priority="61">
      <formula>H92&gt;0</formula>
    </cfRule>
    <cfRule type="expression" dxfId="250" priority="62">
      <formula>H92&lt;0</formula>
    </cfRule>
  </conditionalFormatting>
  <conditionalFormatting sqref="H95:H96">
    <cfRule type="expression" dxfId="249" priority="59">
      <formula>H95&gt;0</formula>
    </cfRule>
    <cfRule type="expression" dxfId="248" priority="60">
      <formula>H95&lt;0</formula>
    </cfRule>
  </conditionalFormatting>
  <conditionalFormatting sqref="H97:H122">
    <cfRule type="expression" dxfId="247" priority="57">
      <formula>H97&gt;0</formula>
    </cfRule>
    <cfRule type="expression" dxfId="246" priority="58">
      <formula>H97&lt;0</formula>
    </cfRule>
  </conditionalFormatting>
  <conditionalFormatting sqref="F87:F90">
    <cfRule type="expression" dxfId="245" priority="55">
      <formula>F87&gt;0</formula>
    </cfRule>
    <cfRule type="expression" dxfId="244" priority="56">
      <formula>F87&lt;0</formula>
    </cfRule>
  </conditionalFormatting>
  <conditionalFormatting sqref="H87:H90">
    <cfRule type="expression" dxfId="243" priority="53">
      <formula>H87&gt;0</formula>
    </cfRule>
    <cfRule type="expression" dxfId="242" priority="54">
      <formula>H87&lt;0</formula>
    </cfRule>
  </conditionalFormatting>
  <conditionalFormatting sqref="F97">
    <cfRule type="expression" dxfId="241" priority="51">
      <formula>F97&gt;0</formula>
    </cfRule>
    <cfRule type="expression" dxfId="240" priority="52">
      <formula>F97&lt;0</formula>
    </cfRule>
  </conditionalFormatting>
  <conditionalFormatting sqref="I91:I93">
    <cfRule type="expression" dxfId="239" priority="49">
      <formula>I91&gt;0</formula>
    </cfRule>
    <cfRule type="expression" dxfId="238" priority="50">
      <formula>I91&lt;0</formula>
    </cfRule>
  </conditionalFormatting>
  <conditionalFormatting sqref="I94">
    <cfRule type="expression" dxfId="237" priority="47">
      <formula>I94&gt;0</formula>
    </cfRule>
    <cfRule type="expression" dxfId="236" priority="48">
      <formula>I94&lt;0</formula>
    </cfRule>
  </conditionalFormatting>
  <conditionalFormatting sqref="I95">
    <cfRule type="expression" dxfId="235" priority="45">
      <formula>I95&gt;0</formula>
    </cfRule>
    <cfRule type="expression" dxfId="234" priority="46">
      <formula>I95&lt;0</formula>
    </cfRule>
  </conditionalFormatting>
  <conditionalFormatting sqref="I96:I99 I101 I104 I106:I122">
    <cfRule type="expression" dxfId="233" priority="43">
      <formula>I96&gt;0</formula>
    </cfRule>
    <cfRule type="expression" dxfId="232" priority="44">
      <formula>I96&lt;0</formula>
    </cfRule>
  </conditionalFormatting>
  <conditionalFormatting sqref="I87:I90">
    <cfRule type="expression" dxfId="231" priority="41">
      <formula>I87&gt;0</formula>
    </cfRule>
    <cfRule type="expression" dxfId="230" priority="42">
      <formula>I87&lt;0</formula>
    </cfRule>
  </conditionalFormatting>
  <conditionalFormatting sqref="F98:F122">
    <cfRule type="expression" dxfId="229" priority="39">
      <formula>F98&gt;0</formula>
    </cfRule>
    <cfRule type="expression" dxfId="228" priority="40">
      <formula>F98&lt;0</formula>
    </cfRule>
  </conditionalFormatting>
  <conditionalFormatting sqref="F91">
    <cfRule type="expression" dxfId="227" priority="37">
      <formula>F91&gt;0</formula>
    </cfRule>
    <cfRule type="expression" dxfId="226" priority="38">
      <formula>F91&lt;0</formula>
    </cfRule>
  </conditionalFormatting>
  <conditionalFormatting sqref="H91">
    <cfRule type="expression" dxfId="225" priority="35">
      <formula>H91&gt;0</formula>
    </cfRule>
    <cfRule type="expression" dxfId="224" priority="36">
      <formula>H91&lt;0</formula>
    </cfRule>
  </conditionalFormatting>
  <conditionalFormatting sqref="F21:F24">
    <cfRule type="expression" dxfId="223" priority="33">
      <formula>F21&gt;0</formula>
    </cfRule>
    <cfRule type="expression" dxfId="222" priority="34">
      <formula>F21&lt;0</formula>
    </cfRule>
  </conditionalFormatting>
  <conditionalFormatting sqref="H21:H24">
    <cfRule type="expression" dxfId="221" priority="31">
      <formula>H21&gt;0</formula>
    </cfRule>
    <cfRule type="expression" dxfId="220" priority="32">
      <formula>H21&lt;0</formula>
    </cfRule>
  </conditionalFormatting>
  <conditionalFormatting sqref="K25:K27 K30:K37">
    <cfRule type="expression" dxfId="219" priority="29">
      <formula>K25&gt;0</formula>
    </cfRule>
    <cfRule type="expression" dxfId="218" priority="30">
      <formula>K25&lt;0</formula>
    </cfRule>
  </conditionalFormatting>
  <conditionalFormatting sqref="H37">
    <cfRule type="expression" dxfId="217" priority="27">
      <formula>H37&gt;0</formula>
    </cfRule>
    <cfRule type="expression" dxfId="216" priority="28">
      <formula>H37&lt;0</formula>
    </cfRule>
  </conditionalFormatting>
  <conditionalFormatting sqref="F37">
    <cfRule type="expression" dxfId="215" priority="25">
      <formula>F37&gt;0</formula>
    </cfRule>
    <cfRule type="expression" dxfId="214" priority="26">
      <formula>F37&lt;0</formula>
    </cfRule>
  </conditionalFormatting>
  <conditionalFormatting sqref="H36">
    <cfRule type="expression" dxfId="213" priority="21">
      <formula>H36&gt;0</formula>
    </cfRule>
    <cfRule type="expression" dxfId="212" priority="22">
      <formula>H36&lt;0</formula>
    </cfRule>
  </conditionalFormatting>
  <conditionalFormatting sqref="F36">
    <cfRule type="expression" dxfId="211" priority="19">
      <formula>F36&gt;0</formula>
    </cfRule>
    <cfRule type="expression" dxfId="210" priority="20">
      <formula>F36&lt;0</formula>
    </cfRule>
  </conditionalFormatting>
  <conditionalFormatting sqref="L38 L51">
    <cfRule type="expression" dxfId="209" priority="15">
      <formula>L38&gt;0</formula>
    </cfRule>
    <cfRule type="expression" dxfId="208" priority="16">
      <formula>L38&lt;0</formula>
    </cfRule>
  </conditionalFormatting>
  <conditionalFormatting sqref="L21:L24">
    <cfRule type="expression" dxfId="207" priority="13">
      <formula>L21&gt;0</formula>
    </cfRule>
    <cfRule type="expression" dxfId="206" priority="14">
      <formula>L21&lt;0</formula>
    </cfRule>
  </conditionalFormatting>
  <conditionalFormatting sqref="L25:L27 L30:L37">
    <cfRule type="expression" dxfId="205" priority="11">
      <formula>L25&gt;0</formula>
    </cfRule>
    <cfRule type="expression" dxfId="204" priority="12">
      <formula>L25&lt;0</formula>
    </cfRule>
  </conditionalFormatting>
  <conditionalFormatting sqref="F54:F55 H54:I55 K54:K55">
    <cfRule type="expression" dxfId="203" priority="9">
      <formula>F54&gt;0</formula>
    </cfRule>
    <cfRule type="expression" dxfId="202" priority="10">
      <formula>F54&lt;0</formula>
    </cfRule>
  </conditionalFormatting>
  <conditionalFormatting sqref="J54">
    <cfRule type="expression" dxfId="201" priority="7">
      <formula>J54&gt;0</formula>
    </cfRule>
    <cfRule type="expression" dxfId="200" priority="8">
      <formula>J54&lt;0</formula>
    </cfRule>
  </conditionalFormatting>
  <conditionalFormatting sqref="H57:K57 F56:F57 H56:I56 K56">
    <cfRule type="expression" dxfId="199" priority="5">
      <formula>F56&gt;0</formula>
    </cfRule>
    <cfRule type="expression" dxfId="198" priority="6">
      <formula>F56&lt;0</formula>
    </cfRule>
  </conditionalFormatting>
  <conditionalFormatting sqref="J55">
    <cfRule type="expression" dxfId="197" priority="3">
      <formula>J55&gt;0</formula>
    </cfRule>
    <cfRule type="expression" dxfId="196" priority="4">
      <formula>J55&lt;0</formula>
    </cfRule>
  </conditionalFormatting>
  <conditionalFormatting sqref="J56">
    <cfRule type="expression" dxfId="195" priority="1">
      <formula>J56&gt;0</formula>
    </cfRule>
    <cfRule type="expression" dxfId="194" priority="2">
      <formula>J56&lt;0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109.61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109.61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120.57100000000001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119.47490000000001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118.37880000000001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117.28270000000001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116.1866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115.09050000000001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113.9944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112.89830000000001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111.8022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110.70610000000001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109.61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108.51389999999999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107.4178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106.32169999999999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105.2256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104.12949999999999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103.0334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101.93730000000001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100.8412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99.745100000000008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98.649000000000001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2.5099999999999998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2.5099999999999998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2.7610000000000001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2.7359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2.7107999999999999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2.6856999999999998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2.6606000000000001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2.6355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2.6103999999999998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2.5852999999999997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2.5602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2.5350999999999999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2.5099999999999998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2.4848999999999997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2.4597999999999995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2.4346999999999999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2.4095999999999997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2.3844999999999996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2.3593999999999995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2.3342999999999998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2.3091999999999997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2.2841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2.2589999999999999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68.25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68.25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3.0476190476190476E-2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10.565015479876161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75.075000000000003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74.392500000000013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73.710000000000008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73.027500000000003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72.344999999999999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71.662500000000009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70.98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70.297499999999999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69.614999999999995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68.932500000000005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68.25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67.567499999999995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66.885000000000005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66.202500000000001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65.52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64.837499999999991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64.155000000000001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63.472500000000004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62.790000000000006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62.107500000000002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61.425000000000004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72.8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72.8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80.08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79.352000000000004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78.623999999999995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77.896000000000001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77.168000000000006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76.44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75.712000000000003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74.983999999999995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74.256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73.527999999999992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72.8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72.072000000000003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71.343999999999994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70.616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69.887999999999991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69.16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68.431999999999988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67.704000000000008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66.975999999999999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66.248000000000005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65.52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41.799900000000001</v>
      </c>
      <c r="R4" s="405">
        <v>9.1999999999999998E-3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12539.970000000001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-845.24999999999727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-895.19999999999709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-6.6631088404538019E-2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4.6890064330297437E-2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13.841026490066225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45.979890000000005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45.561891000000003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45.143892000000001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44.725893000000006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44.307894000000005</v>
      </c>
    </row>
    <row r="23" spans="1:16" x14ac:dyDescent="0.25">
      <c r="H23" s="70"/>
      <c r="O23" s="81">
        <v>1.05</v>
      </c>
      <c r="P23" s="81">
        <f t="shared" si="3"/>
        <v>43.889895000000003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43.471896000000001</v>
      </c>
    </row>
    <row r="25" spans="1:16" x14ac:dyDescent="0.25">
      <c r="H25" s="70"/>
      <c r="O25" s="81">
        <v>1.03</v>
      </c>
      <c r="P25" s="81">
        <f t="shared" si="3"/>
        <v>43.053896999999999</v>
      </c>
    </row>
    <row r="26" spans="1:16" x14ac:dyDescent="0.25">
      <c r="H26" s="70"/>
      <c r="O26" s="81">
        <v>1.02</v>
      </c>
      <c r="P26" s="81">
        <f t="shared" si="3"/>
        <v>42.635898000000005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42.217899000000003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41.799900000000001</v>
      </c>
    </row>
    <row r="29" spans="1:16" x14ac:dyDescent="0.25">
      <c r="O29" s="81">
        <v>0.99</v>
      </c>
      <c r="P29" s="81">
        <f t="shared" si="3"/>
        <v>41.381900999999999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40.963901999999997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40.545903000000003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40.127904000000001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39.709904999999999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39.291905999999997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38.873907000000003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38.455908000000001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38.037908999999999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37.619910000000004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33.33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33.33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36.663000000000004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36.329700000000003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35.996400000000001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35.6631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35.329799999999999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34.996499999999997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34.663199999999996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34.329900000000002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33.996600000000001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33.6633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33.33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32.996699999999997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32.663399999999996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32.330099999999995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31.996799999999997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31.663499999999996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31.330199999999998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30.9969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30.663599999999999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30.330300000000001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29.997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221.76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221.76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243.93600000000001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241.7184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239.5008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237.28319999999999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235.06559999999999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232.84800000000001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230.63040000000001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228.4128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226.1952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223.9776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221.76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219.54239999999999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217.32479999999998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215.10719999999998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212.88959999999997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210.67199999999997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208.45439999999999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206.23680000000002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204.01920000000001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201.80160000000001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199.584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38.51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38.51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42.361000000000004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41.975900000000003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41.590800000000002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41.2057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40.820599999999999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40.435499999999998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40.050399999999996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39.665300000000002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39.280200000000001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38.895099999999999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38.51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38.124899999999997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37.739799999999995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37.354699999999994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36.9696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36.584499999999998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36.199399999999997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35.814300000000003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35.429200000000002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35.0441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34.658999999999999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107.02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107.02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117.72200000000001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116.65180000000001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115.58160000000001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114.51140000000001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113.44119999999999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112.371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111.3008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110.2306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109.1604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108.0902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107.02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105.9498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104.8796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103.8094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102.7392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101.669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100.5988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99.528599999999997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98.458399999999997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97.388199999999998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96.317999999999998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239.62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239.62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263.58200000000005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261.18580000000003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258.78960000000001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256.39340000000004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253.99720000000002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251.60100000000003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249.20480000000001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246.80860000000001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244.41240000000002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242.0162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239.62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237.22380000000001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234.82759999999999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232.4314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230.0352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227.63899999999998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225.24279999999999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222.84660000000002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220.4504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218.05420000000001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215.65800000000002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2019-01-14T00:53:59Z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