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08" i="38" l="1"/>
  <c r="D1008" i="38"/>
  <c r="E1008" i="38"/>
  <c r="G1008" i="38"/>
  <c r="H1008" i="38"/>
  <c r="K1008" i="38"/>
  <c r="L1008" i="38" s="1"/>
  <c r="M1008" i="38"/>
  <c r="N1008" i="38"/>
  <c r="O1008" i="38" s="1"/>
  <c r="S1008" i="38"/>
  <c r="V1008" i="38"/>
  <c r="X1008" i="38" l="1"/>
  <c r="W1008" i="38"/>
  <c r="Y1008" i="38" s="1"/>
  <c r="P1008" i="38"/>
  <c r="Q1008" i="38" s="1"/>
  <c r="Z1008" i="38"/>
  <c r="G96" i="88"/>
  <c r="F96" i="88"/>
  <c r="H96" i="88"/>
  <c r="A1007" i="38"/>
  <c r="D1007" i="38"/>
  <c r="E1007" i="38"/>
  <c r="G1007" i="38"/>
  <c r="H1007" i="38"/>
  <c r="K1007" i="38"/>
  <c r="L1007" i="38" s="1"/>
  <c r="M1007" i="38"/>
  <c r="N1007" i="38" s="1"/>
  <c r="O1007" i="38" s="1"/>
  <c r="S1007" i="38"/>
  <c r="P1007" i="38" l="1"/>
  <c r="Z1007" i="38"/>
  <c r="F31" i="129"/>
  <c r="J31" i="129" s="1"/>
  <c r="G31" i="129"/>
  <c r="A1006" i="38" l="1"/>
  <c r="D1006" i="38"/>
  <c r="E1006" i="38"/>
  <c r="G1006" i="38"/>
  <c r="H1006" i="38"/>
  <c r="K1006" i="38"/>
  <c r="L1006" i="38" s="1"/>
  <c r="M1006" i="38"/>
  <c r="N1006" i="38" s="1"/>
  <c r="S1006" i="38"/>
  <c r="P1006" i="38" l="1"/>
  <c r="O1006" i="38"/>
  <c r="Z1006" i="38"/>
  <c r="H34" i="74"/>
  <c r="F96" i="74"/>
  <c r="G96" i="74"/>
  <c r="H96"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c r="M1003" i="38"/>
  <c r="N1003" i="38" s="1"/>
  <c r="S1003" i="38"/>
  <c r="P1003" i="38" l="1"/>
  <c r="O1003" i="38"/>
  <c r="Z1003" i="38"/>
  <c r="C18" i="131"/>
  <c r="A1002" i="38"/>
  <c r="D1002" i="38"/>
  <c r="E1002" i="38"/>
  <c r="G1002" i="38"/>
  <c r="H1002" i="38"/>
  <c r="K1002" i="38"/>
  <c r="L1002" i="38" s="1"/>
  <c r="M1002" i="38"/>
  <c r="N1002" i="38"/>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85" i="133"/>
  <c r="F85" i="133"/>
  <c r="M85" i="133"/>
  <c r="C85" i="133"/>
  <c r="M19" i="133"/>
  <c r="C19" i="133"/>
  <c r="K19" i="133"/>
  <c r="F19" i="133"/>
  <c r="H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C74" i="92"/>
  <c r="F74" i="92"/>
  <c r="K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H19" i="132"/>
  <c r="K85" i="132"/>
  <c r="M85" i="132"/>
  <c r="C19" i="132"/>
  <c r="H85" i="132"/>
  <c r="F85" i="132"/>
  <c r="K19" i="132"/>
  <c r="C85" i="132"/>
  <c r="F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C19" i="131"/>
  <c r="H19" i="131"/>
  <c r="M85" i="131"/>
  <c r="F19" i="131"/>
  <c r="K85" i="131"/>
  <c r="C85" i="131"/>
  <c r="K19" i="131"/>
  <c r="M19" i="131"/>
  <c r="H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K85" i="130"/>
  <c r="F19" i="130"/>
  <c r="K19" i="130"/>
  <c r="M19" i="130"/>
  <c r="M85" i="130"/>
  <c r="C85" i="130"/>
  <c r="H19" i="130"/>
  <c r="C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M85" i="129"/>
  <c r="K85" i="129"/>
  <c r="H19" i="129"/>
  <c r="F85" i="129"/>
  <c r="K19" i="129"/>
  <c r="C19" i="129"/>
  <c r="F19" i="129"/>
  <c r="M19"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1" i="25"/>
  <c r="H391" i="25"/>
  <c r="G39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F85" i="128"/>
  <c r="C19" i="128"/>
  <c r="K19" i="128"/>
  <c r="F19" i="128"/>
  <c r="K85" i="128"/>
  <c r="C85" i="128"/>
  <c r="M19" i="128"/>
  <c r="H19" i="128"/>
  <c r="H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K85" i="127"/>
  <c r="K19" i="127"/>
  <c r="M19" i="127"/>
  <c r="F19" i="127"/>
  <c r="H19" i="127"/>
  <c r="C19" i="127"/>
  <c r="F85" i="127"/>
  <c r="M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H85" i="126"/>
  <c r="F85" i="126"/>
  <c r="F19" i="126"/>
  <c r="H19" i="126"/>
  <c r="M19" i="126"/>
  <c r="C85" i="126"/>
  <c r="K85" i="126"/>
  <c r="C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F85" i="125"/>
  <c r="H85" i="125"/>
  <c r="H19" i="125"/>
  <c r="K19" i="125"/>
  <c r="C19" i="125"/>
  <c r="M85" i="125"/>
  <c r="M19" i="125"/>
  <c r="F19" i="125"/>
  <c r="K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K19" i="123"/>
  <c r="H19" i="123"/>
  <c r="H85" i="123"/>
  <c r="C85" i="124"/>
  <c r="K85" i="123"/>
  <c r="M85" i="124"/>
  <c r="M19" i="123"/>
  <c r="F19" i="123"/>
  <c r="C85" i="123"/>
  <c r="H85" i="124"/>
  <c r="C19" i="124"/>
  <c r="H19" i="124"/>
  <c r="M85" i="123"/>
  <c r="F19" i="124"/>
  <c r="F85" i="123"/>
  <c r="K85" i="124"/>
  <c r="F85" i="124"/>
  <c r="C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M85" i="122"/>
  <c r="F85" i="122"/>
  <c r="F19" i="122"/>
  <c r="C19" i="122"/>
  <c r="H19" i="122"/>
  <c r="K19" i="122"/>
  <c r="M19" i="122"/>
  <c r="K85" i="122"/>
  <c r="C85"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H19" i="121"/>
  <c r="C85" i="120"/>
  <c r="F85" i="120"/>
  <c r="M85" i="120"/>
  <c r="H85" i="120"/>
  <c r="H19" i="120"/>
  <c r="H85" i="121"/>
  <c r="M19" i="121"/>
  <c r="K85" i="120"/>
  <c r="M85" i="121"/>
  <c r="F19" i="120"/>
  <c r="K19" i="120"/>
  <c r="F19" i="121"/>
  <c r="K85" i="121"/>
  <c r="M19" i="120"/>
  <c r="C19" i="121"/>
  <c r="C85" i="121"/>
  <c r="F85" i="121"/>
  <c r="K19" i="121"/>
  <c r="C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K85" i="119"/>
  <c r="F19" i="119"/>
  <c r="M85" i="119"/>
  <c r="C85" i="119"/>
  <c r="M19" i="119"/>
  <c r="H19" i="119"/>
  <c r="H85" i="119"/>
  <c r="C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K85" i="118"/>
  <c r="K19" i="118"/>
  <c r="H85" i="118"/>
  <c r="C85" i="118"/>
  <c r="C19" i="118"/>
  <c r="M85" i="118"/>
  <c r="M19" i="118"/>
  <c r="F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F85" i="116"/>
  <c r="C85" i="117"/>
  <c r="K19" i="117"/>
  <c r="M19" i="116"/>
  <c r="F19" i="116"/>
  <c r="M19" i="117"/>
  <c r="K85" i="116"/>
  <c r="F19" i="117"/>
  <c r="M85" i="116"/>
  <c r="F85" i="117"/>
  <c r="H19" i="116"/>
  <c r="C19" i="117"/>
  <c r="H85" i="116"/>
  <c r="M85" i="117"/>
  <c r="K85" i="117"/>
  <c r="H85" i="117"/>
  <c r="H19" i="117"/>
  <c r="C85" i="116"/>
  <c r="K19" i="116"/>
  <c r="C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C19" i="115"/>
  <c r="F85" i="115"/>
  <c r="F19" i="115"/>
  <c r="H85" i="115"/>
  <c r="C85" i="115"/>
  <c r="H19" i="115"/>
  <c r="M85" i="115"/>
  <c r="K85"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H85" i="114"/>
  <c r="M19" i="114"/>
  <c r="H19" i="114"/>
  <c r="F19" i="114"/>
  <c r="M85" i="114"/>
  <c r="C85" i="114"/>
  <c r="K85" i="114"/>
  <c r="C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3"/>
  <c r="K85" i="112"/>
  <c r="K19" i="112"/>
  <c r="C85" i="113"/>
  <c r="H19" i="112"/>
  <c r="M85" i="113"/>
  <c r="C85" i="112"/>
  <c r="M19" i="113"/>
  <c r="K85" i="113"/>
  <c r="F19" i="113"/>
  <c r="F85" i="113"/>
  <c r="F19" i="112"/>
  <c r="F85" i="112"/>
  <c r="K19" i="113"/>
  <c r="H85" i="112"/>
  <c r="H85" i="113"/>
  <c r="C19" i="112"/>
  <c r="C19" i="113"/>
  <c r="M19" i="112"/>
  <c r="M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M85" i="111"/>
  <c r="F85" i="111"/>
  <c r="C85" i="111"/>
  <c r="K19" i="110"/>
  <c r="C19" i="111"/>
  <c r="C19" i="110"/>
  <c r="F19" i="110"/>
  <c r="M85" i="110"/>
  <c r="F85" i="110"/>
  <c r="C85" i="110"/>
  <c r="H85" i="110"/>
  <c r="K85" i="110"/>
  <c r="F19" i="111"/>
  <c r="H19" i="111"/>
  <c r="M19" i="110"/>
  <c r="H85" i="111"/>
  <c r="H19" i="110"/>
  <c r="M19" i="111"/>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M73" i="109"/>
  <c r="C73" i="109"/>
  <c r="K19" i="109"/>
  <c r="F73" i="109"/>
  <c r="K73" i="109"/>
  <c r="M19" i="109"/>
  <c r="C19" i="109"/>
  <c r="F19" i="109"/>
  <c r="H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C23" i="108"/>
  <c r="M99" i="108"/>
  <c r="C99" i="108"/>
  <c r="K99" i="108"/>
  <c r="F99" i="108"/>
  <c r="K23" i="108"/>
  <c r="H23" i="108"/>
  <c r="M23" i="108"/>
  <c r="H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H89" i="107"/>
  <c r="F19" i="107"/>
  <c r="K89" i="107"/>
  <c r="F89" i="107"/>
  <c r="M89" i="107"/>
  <c r="K19" i="107"/>
  <c r="C89" i="107"/>
  <c r="H1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F19" i="106"/>
  <c r="H19" i="106"/>
  <c r="M19" i="106"/>
  <c r="K85" i="106"/>
  <c r="M85" i="106"/>
  <c r="H85" i="106"/>
  <c r="C85" i="106"/>
  <c r="K19" i="106"/>
  <c r="F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H43" i="46"/>
  <c r="H19" i="47"/>
  <c r="C19" i="47"/>
  <c r="C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F91" i="105"/>
  <c r="C91" i="105"/>
  <c r="K91" i="105"/>
  <c r="C19" i="105"/>
  <c r="M91" i="105"/>
  <c r="F19" i="105"/>
  <c r="K19" i="105"/>
  <c r="H91"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43" i="86"/>
  <c r="H43" i="86"/>
  <c r="G43"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H85" i="104"/>
  <c r="K85" i="104"/>
  <c r="C19" i="104"/>
  <c r="K19" i="104"/>
  <c r="F85" i="104"/>
  <c r="H19" i="104"/>
  <c r="M85" i="104"/>
  <c r="M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91" i="103"/>
  <c r="K19" i="89"/>
  <c r="H19" i="103"/>
  <c r="C19" i="103"/>
  <c r="K19" i="103"/>
  <c r="M91" i="103"/>
  <c r="M19" i="103"/>
  <c r="H91" i="103"/>
  <c r="F91" i="103"/>
  <c r="F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F95" i="102"/>
  <c r="C19" i="102"/>
  <c r="M95" i="102"/>
  <c r="F19" i="102"/>
  <c r="H19" i="102"/>
  <c r="M19" i="102"/>
  <c r="K95" i="102"/>
  <c r="H95" i="102"/>
  <c r="K19" i="102"/>
  <c r="C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M85" i="100"/>
  <c r="M22" i="101"/>
  <c r="K90" i="101"/>
  <c r="K85" i="100"/>
  <c r="C85" i="100"/>
  <c r="H19" i="99"/>
  <c r="C90" i="101"/>
  <c r="K19" i="100"/>
  <c r="F22" i="101"/>
  <c r="C19" i="99"/>
  <c r="H85" i="99"/>
  <c r="M85" i="99"/>
  <c r="H19" i="100"/>
  <c r="M19" i="100"/>
  <c r="F85" i="99"/>
  <c r="K85" i="99"/>
  <c r="C19" i="100"/>
  <c r="H90" i="101"/>
  <c r="K22" i="101"/>
  <c r="M90" i="101"/>
  <c r="C22" i="101"/>
  <c r="K19" i="99"/>
  <c r="H85" i="100"/>
  <c r="H22" i="101"/>
  <c r="M19" i="99"/>
  <c r="C85" i="99"/>
  <c r="F19" i="99"/>
  <c r="F90" i="101"/>
  <c r="F19" i="100"/>
  <c r="F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7"/>
  <c r="M85" i="97"/>
  <c r="K85" i="98"/>
  <c r="C85" i="97"/>
  <c r="K19" i="97"/>
  <c r="M85" i="98"/>
  <c r="F19" i="98"/>
  <c r="C19" i="97"/>
  <c r="K19" i="98"/>
  <c r="C85" i="98"/>
  <c r="C19" i="98"/>
  <c r="H19" i="97"/>
  <c r="H85" i="98"/>
  <c r="K29" i="88"/>
  <c r="F85" i="98"/>
  <c r="M19" i="98"/>
  <c r="H19" i="98"/>
  <c r="K85" i="97"/>
  <c r="F19" i="97"/>
  <c r="M19" i="97"/>
  <c r="F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K19" i="96"/>
  <c r="M19" i="96"/>
  <c r="K106" i="96"/>
  <c r="H19" i="96"/>
  <c r="H106" i="96"/>
  <c r="C106" i="96"/>
  <c r="M106" i="96"/>
  <c r="C19" i="96"/>
  <c r="F19"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C19" i="95"/>
  <c r="F85" i="95"/>
  <c r="M19" i="95"/>
  <c r="K85" i="95"/>
  <c r="M85" i="95"/>
  <c r="F19" i="95"/>
  <c r="K19" i="95"/>
  <c r="H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C85" i="94"/>
  <c r="F19" i="94"/>
  <c r="F85" i="94"/>
  <c r="M19" i="94"/>
  <c r="K19" i="94"/>
  <c r="C19" i="94"/>
  <c r="H85" i="94"/>
  <c r="H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H113" i="93"/>
  <c r="F113" i="93"/>
  <c r="F26" i="93"/>
  <c r="C113"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19" i="91"/>
  <c r="F19" i="91"/>
  <c r="C85" i="91"/>
  <c r="H85" i="91"/>
  <c r="F85" i="91"/>
  <c r="M85" i="91"/>
  <c r="K85" i="91"/>
  <c r="F30" i="92"/>
  <c r="K30" i="92"/>
  <c r="C30" i="92"/>
  <c r="M30" i="92"/>
  <c r="H30" i="92"/>
  <c r="M19" i="91"/>
  <c r="F19" i="47"/>
  <c r="C19" i="91"/>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3" i="74"/>
  <c r="F113" i="74"/>
  <c r="K112" i="74"/>
  <c r="F112" i="74"/>
  <c r="K111" i="74"/>
  <c r="F111" i="74"/>
  <c r="K110" i="74"/>
  <c r="F110" i="74"/>
  <c r="M109" i="74"/>
  <c r="M122" i="74" s="1"/>
  <c r="K109" i="74"/>
  <c r="F109" i="74"/>
  <c r="K108" i="74"/>
  <c r="F108" i="74"/>
  <c r="K107" i="74"/>
  <c r="F107" i="74"/>
  <c r="K106" i="74"/>
  <c r="F106" i="74"/>
  <c r="K105" i="74"/>
  <c r="F105"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1" i="74"/>
  <c r="G131" i="74"/>
  <c r="F131" i="74"/>
  <c r="H130" i="74"/>
  <c r="G130" i="74"/>
  <c r="F130" i="74"/>
  <c r="H129" i="74"/>
  <c r="G129" i="74"/>
  <c r="F12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C19" i="90"/>
  <c r="K85" i="90"/>
  <c r="H85" i="90"/>
  <c r="C85" i="90"/>
  <c r="M19" i="90"/>
  <c r="K19" i="90"/>
  <c r="F85" i="90"/>
  <c r="H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M85" i="89"/>
  <c r="M19" i="89"/>
  <c r="H85" i="89"/>
  <c r="C85" i="89"/>
  <c r="H18" i="51"/>
  <c r="F85" i="89"/>
  <c r="H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F29" i="88"/>
  <c r="C124" i="88"/>
  <c r="K19" i="87"/>
  <c r="K85" i="87"/>
  <c r="M29" i="88"/>
  <c r="F19" i="87"/>
  <c r="C85" i="87"/>
  <c r="K124" i="88"/>
  <c r="F124" i="88"/>
  <c r="M19" i="87"/>
  <c r="M85" i="87"/>
  <c r="C19" i="87"/>
  <c r="H85" i="87"/>
  <c r="H19" i="87"/>
  <c r="M124" i="88"/>
  <c r="H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95" i="86"/>
  <c r="H25" i="86"/>
  <c r="F25" i="86"/>
  <c r="M25" i="86"/>
  <c r="M95" i="86"/>
  <c r="H95" i="86"/>
  <c r="K95" i="86"/>
  <c r="F95" i="86"/>
  <c r="C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C85" i="85"/>
  <c r="C19" i="85"/>
  <c r="K19" i="85"/>
  <c r="M85" i="85"/>
  <c r="F19" i="85"/>
  <c r="K85" i="85"/>
  <c r="M19" i="85"/>
  <c r="H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F25" i="84"/>
  <c r="M110" i="84"/>
  <c r="F110" i="84"/>
  <c r="C25" i="84"/>
  <c r="C85" i="83"/>
  <c r="C110" i="84"/>
  <c r="H85" i="83"/>
  <c r="K85" i="83"/>
  <c r="H19" i="83"/>
  <c r="M19" i="83"/>
  <c r="F19" i="83"/>
  <c r="K110" i="84"/>
  <c r="M85" i="83"/>
  <c r="H110" i="84"/>
  <c r="M25" i="84"/>
  <c r="K19" i="83"/>
  <c r="F85" i="83"/>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F19" i="82"/>
  <c r="H60" i="82"/>
  <c r="C19" i="82"/>
  <c r="M60" i="82"/>
  <c r="F60" i="82"/>
  <c r="M19" i="82"/>
  <c r="K60" i="82"/>
  <c r="H35" i="74"/>
  <c r="C60" i="82"/>
  <c r="M35" i="74"/>
  <c r="C35" i="74"/>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M96" i="31"/>
  <c r="F78" i="75"/>
  <c r="C78" i="75"/>
  <c r="M78" i="75"/>
  <c r="K78" i="75"/>
  <c r="H78" i="75"/>
  <c r="F96" i="31"/>
  <c r="H96" i="31"/>
  <c r="C96" i="31"/>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19" i="64"/>
  <c r="K19" i="64"/>
  <c r="H85" i="64"/>
  <c r="M85" i="64"/>
  <c r="H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K110" i="81"/>
  <c r="F30" i="81"/>
  <c r="M30" i="81"/>
  <c r="H30" i="81"/>
  <c r="C11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H85" i="80"/>
  <c r="F19" i="80"/>
  <c r="K85" i="80"/>
  <c r="K19" i="80"/>
  <c r="M19" i="80"/>
  <c r="H19" i="80"/>
  <c r="M85" i="80"/>
  <c r="C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H65" i="79"/>
  <c r="C65" i="79"/>
  <c r="F19" i="79"/>
  <c r="K19" i="79"/>
  <c r="C19" i="79"/>
  <c r="M65" i="79"/>
  <c r="H19" i="79"/>
  <c r="F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H19" i="78"/>
  <c r="K19" i="78"/>
  <c r="C19" i="78"/>
  <c r="M85" i="78"/>
  <c r="H85" i="78"/>
  <c r="F19" i="78"/>
  <c r="F85" i="78"/>
  <c r="K85" i="78"/>
  <c r="C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F89" i="77"/>
  <c r="H19" i="77"/>
  <c r="M89" i="77"/>
  <c r="H89" i="77"/>
  <c r="K89" i="77"/>
  <c r="C19" i="77"/>
  <c r="C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K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F93" i="68"/>
  <c r="M93" i="68"/>
  <c r="C93" i="68"/>
  <c r="H93" i="68"/>
  <c r="K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C963" i="25"/>
  <c r="F963" i="25"/>
  <c r="H963" i="25"/>
  <c r="M963" i="25"/>
  <c r="K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2" i="74"/>
  <c r="H122" i="74"/>
  <c r="F122" i="74"/>
  <c r="C12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07" i="38" s="1"/>
  <c r="X1007"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56" i="49"/>
  <c r="F19" i="61"/>
  <c r="K119" i="7"/>
  <c r="H66" i="58"/>
  <c r="M67" i="60"/>
  <c r="H25" i="31"/>
  <c r="C19" i="62"/>
  <c r="M19" i="61"/>
  <c r="C30" i="40"/>
  <c r="C19" i="53"/>
  <c r="K19" i="72"/>
  <c r="F65" i="71"/>
  <c r="M77" i="70"/>
  <c r="K19" i="63"/>
  <c r="C66" i="58"/>
  <c r="C19" i="64"/>
  <c r="H19" i="73"/>
  <c r="F19" i="66"/>
  <c r="F77" i="70"/>
  <c r="F19" i="63"/>
  <c r="K94" i="52"/>
  <c r="M19" i="75"/>
  <c r="C19" i="54"/>
  <c r="K156" i="49"/>
  <c r="H19" i="66"/>
  <c r="C451" i="17"/>
  <c r="C19" i="68"/>
  <c r="C65" i="63"/>
  <c r="K65" i="71"/>
  <c r="K19" i="54"/>
  <c r="M30" i="49"/>
  <c r="F81" i="61"/>
  <c r="F19" i="60"/>
  <c r="C119" i="7"/>
  <c r="C156" i="49"/>
  <c r="C19" i="73"/>
  <c r="C19" i="59"/>
  <c r="M19" i="55"/>
  <c r="M100" i="34"/>
  <c r="F23" i="57"/>
  <c r="K66" i="58"/>
  <c r="F51" i="54"/>
  <c r="H65" i="63"/>
  <c r="C19" i="70"/>
  <c r="C65" i="71"/>
  <c r="K75" i="41"/>
  <c r="H19" i="68"/>
  <c r="F19" i="53"/>
  <c r="H19" i="3"/>
  <c r="H115" i="45"/>
  <c r="F18" i="51"/>
  <c r="C19" i="75"/>
  <c r="H77" i="70"/>
  <c r="H19" i="71"/>
  <c r="K35" i="74"/>
  <c r="K19" i="70"/>
  <c r="F19" i="71"/>
  <c r="H19" i="62"/>
  <c r="C19" i="3"/>
  <c r="M19" i="71"/>
  <c r="H19" i="70"/>
  <c r="M279" i="58"/>
  <c r="K55" i="50"/>
  <c r="C19" i="66"/>
  <c r="M213" i="57"/>
  <c r="K19" i="73"/>
  <c r="K213" i="57"/>
  <c r="C19" i="69"/>
  <c r="C90" i="72"/>
  <c r="M86" i="53"/>
  <c r="C19" i="72"/>
  <c r="H100" i="34"/>
  <c r="K77" i="70"/>
  <c r="F86" i="53"/>
  <c r="C19" i="63"/>
  <c r="H19" i="61"/>
  <c r="C55" i="50"/>
  <c r="M119" i="7"/>
  <c r="F19" i="52"/>
  <c r="H63" i="66"/>
  <c r="H19" i="63"/>
  <c r="K30" i="40"/>
  <c r="C19" i="52"/>
  <c r="F66" i="58"/>
  <c r="C19" i="61"/>
  <c r="K51" i="54"/>
  <c r="H19" i="60"/>
  <c r="F19" i="75"/>
  <c r="F85" i="64"/>
  <c r="C23" i="17"/>
  <c r="M75" i="41"/>
  <c r="M81" i="61"/>
  <c r="F35" i="74"/>
  <c r="F30" i="49"/>
  <c r="F28" i="43"/>
  <c r="H119" i="7"/>
  <c r="F25" i="31"/>
  <c r="K19" i="71"/>
  <c r="M19" i="63"/>
  <c r="K19" i="41"/>
  <c r="H19" i="55"/>
  <c r="M51" i="54"/>
  <c r="M19" i="69"/>
  <c r="K19" i="62"/>
  <c r="M90" i="72"/>
  <c r="M451" i="17"/>
  <c r="K90" i="72"/>
  <c r="K19" i="53"/>
  <c r="H67" i="60"/>
  <c r="C75" i="41"/>
  <c r="F19" i="34"/>
  <c r="M18" i="51"/>
  <c r="H19" i="41"/>
  <c r="M19" i="60"/>
  <c r="H156" i="49"/>
  <c r="C19" i="45"/>
  <c r="H451" i="17"/>
  <c r="M19" i="54"/>
  <c r="M19" i="45"/>
  <c r="K25" i="31"/>
  <c r="F19" i="3"/>
  <c r="F100" i="34"/>
  <c r="F19" i="69"/>
  <c r="K65" i="63"/>
  <c r="K86" i="53"/>
  <c r="M115" i="45"/>
  <c r="M63" i="66"/>
  <c r="K63" i="66"/>
  <c r="H90" i="72"/>
  <c r="H81" i="61"/>
  <c r="K81" i="61"/>
  <c r="M19" i="59"/>
  <c r="F19" i="45"/>
  <c r="M19" i="62"/>
  <c r="C86" i="53"/>
  <c r="F19" i="68"/>
  <c r="M19" i="68"/>
  <c r="C19" i="55"/>
  <c r="F30" i="40"/>
  <c r="F19" i="41"/>
  <c r="K100" i="34"/>
  <c r="F279" i="58"/>
  <c r="F55" i="50"/>
  <c r="C19" i="41"/>
  <c r="C19" i="50"/>
  <c r="C19" i="60"/>
  <c r="K19" i="34"/>
  <c r="F94" i="52"/>
  <c r="H19" i="59"/>
  <c r="H30" i="40"/>
  <c r="K67" i="60"/>
  <c r="H19" i="52"/>
  <c r="K19" i="50"/>
  <c r="K19" i="55"/>
  <c r="F19" i="55"/>
  <c r="C72" i="59"/>
  <c r="C279" i="58"/>
  <c r="M25" i="31"/>
  <c r="M19" i="50"/>
  <c r="K19" i="3"/>
  <c r="C94" i="52"/>
  <c r="F19" i="72"/>
  <c r="H19" i="53"/>
  <c r="M55" i="50"/>
  <c r="F156" i="49"/>
  <c r="C19" i="71"/>
  <c r="C77" i="70"/>
  <c r="H19" i="50"/>
  <c r="C67" i="60"/>
  <c r="F115" i="45"/>
  <c r="F19" i="59"/>
  <c r="K23" i="57"/>
  <c r="H19" i="69"/>
  <c r="F119" i="7"/>
  <c r="C213" i="57"/>
  <c r="H156" i="25"/>
  <c r="F451" i="17"/>
  <c r="M23" i="17"/>
  <c r="F19" i="62"/>
  <c r="M30" i="40"/>
  <c r="K19" i="75"/>
  <c r="M19" i="52"/>
  <c r="M65" i="71"/>
  <c r="C23" i="57"/>
  <c r="F90" i="72"/>
  <c r="C100" i="34"/>
  <c r="C30" i="49"/>
  <c r="K72" i="59"/>
  <c r="H75" i="41"/>
  <c r="F23" i="17"/>
  <c r="F156" i="25"/>
  <c r="F213" i="57"/>
  <c r="H19" i="34"/>
  <c r="F63" i="66"/>
  <c r="K451" i="17"/>
  <c r="F19" i="70"/>
  <c r="M19" i="66"/>
  <c r="K19" i="66"/>
  <c r="H19" i="75"/>
  <c r="C115" i="45"/>
  <c r="M19" i="34"/>
  <c r="H65" i="71"/>
  <c r="H19" i="54"/>
  <c r="H279" i="58"/>
  <c r="C51" i="54"/>
  <c r="M19" i="70"/>
  <c r="F19" i="50"/>
  <c r="H51" i="54"/>
  <c r="M94" i="52"/>
  <c r="H72" i="59"/>
  <c r="K19" i="59"/>
  <c r="H94" i="52"/>
  <c r="C25" i="31"/>
  <c r="F65" i="63"/>
  <c r="F19" i="54"/>
  <c r="H19" i="72"/>
  <c r="C85" i="64"/>
  <c r="K23" i="17"/>
  <c r="M19" i="53"/>
  <c r="F19" i="73"/>
  <c r="C19" i="34"/>
  <c r="M19" i="72"/>
  <c r="M19" i="73"/>
  <c r="C63" i="66"/>
  <c r="F72" i="59"/>
  <c r="M65" i="63"/>
  <c r="H55" i="50"/>
  <c r="K19" i="68"/>
  <c r="K19" i="69"/>
  <c r="M66" i="58"/>
  <c r="F67" i="60"/>
  <c r="M72" i="59"/>
  <c r="K19" i="52"/>
  <c r="M19" i="3"/>
  <c r="H213" i="57"/>
  <c r="K115" i="45"/>
  <c r="K19" i="60"/>
  <c r="K279" i="58"/>
  <c r="K19" i="61"/>
  <c r="M19" i="41"/>
  <c r="F75" i="41"/>
  <c r="H23" i="17"/>
  <c r="C81" i="61"/>
  <c r="K18" i="51"/>
  <c r="M23" i="57"/>
  <c r="F19" i="64"/>
  <c r="H86" i="53"/>
  <c r="V1006" i="38" l="1"/>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3" i="74"/>
  <c r="Q10"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1007" i="38" s="1"/>
  <c r="Y100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06" i="38" l="1"/>
  <c r="Y1006" i="38" s="1"/>
  <c r="W1005" i="38"/>
  <c r="Y1005" i="38" s="1"/>
  <c r="J95" i="74"/>
  <c r="J96"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06" i="38" l="1"/>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<sst xmlns="http://schemas.openxmlformats.org/spreadsheetml/2006/main" count="9918" uniqueCount="1410">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</sst>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0"/>
      <tableStyleElement type="headerRow" dxfId="4239"/>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numCache>
            </c:numRef>
          </c:yVal>
          <c:smooth val="1"/>
        </c:ser>
        <c:dLbls>
          <c:showLegendKey val="0"/>
          <c:showVal val="0"/>
          <c:showCatName val="0"/>
          <c:showSerName val="0"/>
          <c:showPercent val="0"/>
          <c:showBubbleSize val="0"/>
        </c:dLbls>
        <c:axId val="400258976"/>
        <c:axId val="400256624"/>
      </c:scatterChart>
      <c:valAx>
        <c:axId val="4002589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56624"/>
        <c:crosses val="autoZero"/>
        <c:crossBetween val="midCat"/>
      </c:valAx>
      <c:valAx>
        <c:axId val="4002566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589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numCache>
            </c:numRef>
          </c:yVal>
          <c:smooth val="1"/>
        </c:ser>
        <c:dLbls>
          <c:showLegendKey val="0"/>
          <c:showVal val="0"/>
          <c:showCatName val="0"/>
          <c:showSerName val="0"/>
          <c:showPercent val="0"/>
          <c:showBubbleSize val="0"/>
        </c:dLbls>
        <c:axId val="400257408"/>
        <c:axId val="400257016"/>
      </c:scatterChart>
      <c:valAx>
        <c:axId val="400257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57016"/>
        <c:crosses val="autoZero"/>
        <c:crossBetween val="midCat"/>
      </c:valAx>
      <c:valAx>
        <c:axId val="400257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025740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numCache>
            </c:numRef>
          </c:yVal>
          <c:smooth val="1"/>
        </c:ser>
        <c:dLbls>
          <c:showLegendKey val="0"/>
          <c:showVal val="0"/>
          <c:showCatName val="0"/>
          <c:showSerName val="0"/>
          <c:showPercent val="0"/>
          <c:showBubbleSize val="0"/>
        </c:dLbls>
        <c:axId val="461933240"/>
        <c:axId val="461934024"/>
      </c:scatterChart>
      <c:valAx>
        <c:axId val="461933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4024"/>
        <c:crosses val="autoZero"/>
        <c:crossBetween val="midCat"/>
      </c:valAx>
      <c:valAx>
        <c:axId val="4619340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3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61938728"/>
        <c:axId val="461935592"/>
      </c:scatterChart>
      <c:valAx>
        <c:axId val="461938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5592"/>
        <c:crosses val="autoZero"/>
        <c:crossBetween val="midCat"/>
      </c:valAx>
      <c:valAx>
        <c:axId val="4619355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8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61939512"/>
        <c:axId val="461939904"/>
      </c:scatterChart>
      <c:valAx>
        <c:axId val="461939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9904"/>
        <c:crosses val="autoZero"/>
        <c:crossBetween val="midCat"/>
      </c:valAx>
      <c:valAx>
        <c:axId val="4619399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9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numCache>
            </c:numRef>
          </c:yVal>
          <c:smooth val="1"/>
        </c:ser>
        <c:dLbls>
          <c:showLegendKey val="0"/>
          <c:showVal val="0"/>
          <c:showCatName val="0"/>
          <c:showSerName val="0"/>
          <c:showPercent val="0"/>
          <c:showBubbleSize val="0"/>
        </c:dLbls>
        <c:axId val="461936768"/>
        <c:axId val="461938336"/>
      </c:scatterChart>
      <c:valAx>
        <c:axId val="461936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8336"/>
        <c:crosses val="autoZero"/>
        <c:crossBetween val="midCat"/>
      </c:valAx>
      <c:valAx>
        <c:axId val="4619383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6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61934808"/>
        <c:axId val="461937552"/>
      </c:scatterChart>
      <c:valAx>
        <c:axId val="461934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7552"/>
        <c:crosses val="autoZero"/>
        <c:crossBetween val="midCat"/>
      </c:valAx>
      <c:valAx>
        <c:axId val="4619375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48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numCache>
            </c:numRef>
          </c:yVal>
          <c:smooth val="1"/>
        </c:ser>
        <c:dLbls>
          <c:showLegendKey val="0"/>
          <c:showVal val="0"/>
          <c:showCatName val="0"/>
          <c:showSerName val="0"/>
          <c:showPercent val="0"/>
          <c:showBubbleSize val="0"/>
        </c:dLbls>
        <c:axId val="461932848"/>
        <c:axId val="461935200"/>
      </c:scatterChart>
      <c:valAx>
        <c:axId val="461932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5200"/>
        <c:crosses val="autoZero"/>
        <c:crossBetween val="midCat"/>
      </c:valAx>
      <c:valAx>
        <c:axId val="4619352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28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61936376"/>
        <c:axId val="461935984"/>
      </c:lineChart>
      <c:dateAx>
        <c:axId val="461936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935984"/>
        <c:crosses val="autoZero"/>
        <c:auto val="1"/>
        <c:lblOffset val="100"/>
        <c:baseTimeUnit val="days"/>
      </c:dateAx>
      <c:valAx>
        <c:axId val="461935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936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63632896"/>
        <c:axId val="463629760"/>
      </c:lineChart>
      <c:dateAx>
        <c:axId val="46363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29760"/>
        <c:crosses val="autoZero"/>
        <c:auto val="1"/>
        <c:lblOffset val="100"/>
        <c:baseTimeUnit val="days"/>
      </c:dateAx>
      <c:valAx>
        <c:axId val="46362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63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630936"/>
        <c:axId val="463631328"/>
      </c:lineChart>
      <c:dateAx>
        <c:axId val="463630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631328"/>
        <c:crosses val="autoZero"/>
        <c:auto val="1"/>
        <c:lblOffset val="100"/>
        <c:baseTimeUnit val="days"/>
      </c:dateAx>
      <c:valAx>
        <c:axId val="4636313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630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4684072"/>
        <c:axId val="464689952"/>
      </c:lineChart>
      <c:dateAx>
        <c:axId val="46468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9952"/>
        <c:crosses val="autoZero"/>
        <c:auto val="1"/>
        <c:lblOffset val="100"/>
        <c:baseTimeUnit val="days"/>
      </c:dateAx>
      <c:valAx>
        <c:axId val="464689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4686816"/>
        <c:axId val="464682504"/>
      </c:lineChart>
      <c:dateAx>
        <c:axId val="464686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2504"/>
        <c:crosses val="autoZero"/>
        <c:auto val="1"/>
        <c:lblOffset val="100"/>
        <c:baseTimeUnit val="days"/>
      </c:dateAx>
      <c:valAx>
        <c:axId val="46468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4682896"/>
        <c:axId val="464689168"/>
      </c:lineChart>
      <c:dateAx>
        <c:axId val="464682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9168"/>
        <c:crosses val="autoZero"/>
        <c:auto val="1"/>
        <c:lblOffset val="100"/>
        <c:baseTimeUnit val="days"/>
      </c:dateAx>
      <c:valAx>
        <c:axId val="46468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4686032"/>
        <c:axId val="464687600"/>
      </c:lineChart>
      <c:dateAx>
        <c:axId val="46468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7600"/>
        <c:crosses val="autoZero"/>
        <c:auto val="1"/>
        <c:lblOffset val="100"/>
        <c:baseTimeUnit val="days"/>
      </c:dateAx>
      <c:valAx>
        <c:axId val="464687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8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4687208"/>
        <c:axId val="464687992"/>
      </c:lineChart>
      <c:dateAx>
        <c:axId val="4646872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687992"/>
        <c:crosses val="autoZero"/>
        <c:auto val="1"/>
        <c:lblOffset val="100"/>
        <c:baseTimeUnit val="days"/>
      </c:dateAx>
      <c:valAx>
        <c:axId val="4646879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687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66748992"/>
        <c:axId val="466742720"/>
      </c:lineChart>
      <c:dateAx>
        <c:axId val="46674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2720"/>
        <c:crosses val="autoZero"/>
        <c:auto val="1"/>
        <c:lblOffset val="100"/>
        <c:baseTimeUnit val="days"/>
      </c:dateAx>
      <c:valAx>
        <c:axId val="4667427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66743112"/>
        <c:axId val="466743504"/>
      </c:lineChart>
      <c:dateAx>
        <c:axId val="46674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3504"/>
        <c:crosses val="autoZero"/>
        <c:auto val="1"/>
        <c:lblOffset val="100"/>
        <c:baseTimeUnit val="days"/>
      </c:dateAx>
      <c:valAx>
        <c:axId val="46674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66745464"/>
        <c:axId val="466745856"/>
      </c:lineChart>
      <c:dateAx>
        <c:axId val="46674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5856"/>
        <c:crosses val="autoZero"/>
        <c:auto val="1"/>
        <c:lblOffset val="100"/>
        <c:baseTimeUnit val="days"/>
      </c:dateAx>
      <c:valAx>
        <c:axId val="466745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66746248"/>
        <c:axId val="466746640"/>
      </c:lineChart>
      <c:dateAx>
        <c:axId val="466746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6640"/>
        <c:crosses val="autoZero"/>
        <c:auto val="1"/>
        <c:lblOffset val="100"/>
        <c:baseTimeUnit val="days"/>
      </c:dateAx>
      <c:valAx>
        <c:axId val="466746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742328"/>
        <c:axId val="469050920"/>
      </c:lineChart>
      <c:dateAx>
        <c:axId val="4667423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0920"/>
        <c:crosses val="autoZero"/>
        <c:auto val="1"/>
        <c:lblOffset val="100"/>
        <c:baseTimeUnit val="days"/>
      </c:dateAx>
      <c:valAx>
        <c:axId val="4690509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42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69053272"/>
        <c:axId val="469050528"/>
      </c:lineChart>
      <c:dateAx>
        <c:axId val="46905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0528"/>
        <c:crosses val="autoZero"/>
        <c:auto val="1"/>
        <c:lblOffset val="100"/>
        <c:baseTimeUnit val="days"/>
      </c:dateAx>
      <c:valAx>
        <c:axId val="469050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69054448"/>
        <c:axId val="469053664"/>
      </c:lineChart>
      <c:dateAx>
        <c:axId val="46905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3664"/>
        <c:crosses val="autoZero"/>
        <c:auto val="1"/>
        <c:lblOffset val="100"/>
        <c:baseTimeUnit val="days"/>
      </c:dateAx>
      <c:valAx>
        <c:axId val="46905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049744"/>
        <c:axId val="469054056"/>
      </c:lineChart>
      <c:dateAx>
        <c:axId val="469049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4056"/>
        <c:crosses val="autoZero"/>
        <c:auto val="1"/>
        <c:lblOffset val="100"/>
        <c:baseTimeUnit val="days"/>
      </c:dateAx>
      <c:valAx>
        <c:axId val="4690540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4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055232"/>
        <c:axId val="469051704"/>
      </c:lineChart>
      <c:dateAx>
        <c:axId val="469055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1704"/>
        <c:crosses val="autoZero"/>
        <c:auto val="1"/>
        <c:lblOffset val="100"/>
        <c:baseTimeUnit val="days"/>
      </c:dateAx>
      <c:valAx>
        <c:axId val="46905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5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052488"/>
        <c:axId val="469052880"/>
      </c:lineChart>
      <c:dateAx>
        <c:axId val="46905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2880"/>
        <c:crosses val="autoZero"/>
        <c:auto val="1"/>
        <c:lblOffset val="100"/>
        <c:baseTimeUnit val="days"/>
      </c:dateAx>
      <c:valAx>
        <c:axId val="46905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467816"/>
        <c:axId val="469465072"/>
      </c:lineChart>
      <c:dateAx>
        <c:axId val="46946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5072"/>
        <c:crosses val="autoZero"/>
        <c:auto val="1"/>
        <c:lblOffset val="100"/>
        <c:baseTimeUnit val="days"/>
      </c:dateAx>
      <c:valAx>
        <c:axId val="46946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7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463896"/>
        <c:axId val="469468600"/>
      </c:lineChart>
      <c:dateAx>
        <c:axId val="4694638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8600"/>
        <c:crosses val="autoZero"/>
        <c:auto val="1"/>
        <c:lblOffset val="100"/>
        <c:baseTimeUnit val="days"/>
      </c:dateAx>
      <c:valAx>
        <c:axId val="4694686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3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69463504"/>
        <c:axId val="469464288"/>
      </c:lineChart>
      <c:dateAx>
        <c:axId val="4694635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4288"/>
        <c:crosses val="autoZero"/>
        <c:auto val="1"/>
        <c:lblOffset val="100"/>
        <c:baseTimeUnit val="days"/>
      </c:dateAx>
      <c:valAx>
        <c:axId val="46946428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3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69465464"/>
        <c:axId val="469466248"/>
      </c:lineChart>
      <c:dateAx>
        <c:axId val="469465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6248"/>
        <c:crosses val="autoZero"/>
        <c:auto val="1"/>
        <c:lblOffset val="100"/>
        <c:baseTimeUnit val="days"/>
      </c:dateAx>
      <c:valAx>
        <c:axId val="469466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2088376"/>
        <c:axId val="482090336"/>
      </c:lineChart>
      <c:dateAx>
        <c:axId val="482088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90336"/>
        <c:crosses val="autoZero"/>
        <c:auto val="1"/>
        <c:lblOffset val="100"/>
        <c:baseTimeUnit val="days"/>
      </c:dateAx>
      <c:valAx>
        <c:axId val="4820903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8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2086808"/>
        <c:axId val="482082888"/>
      </c:lineChart>
      <c:dateAx>
        <c:axId val="48208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2888"/>
        <c:crosses val="autoZero"/>
        <c:auto val="1"/>
        <c:lblOffset val="100"/>
        <c:baseTimeUnit val="days"/>
      </c:dateAx>
      <c:valAx>
        <c:axId val="48208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82083280"/>
        <c:axId val="482089552"/>
      </c:lineChart>
      <c:dateAx>
        <c:axId val="48208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9552"/>
        <c:crosses val="autoZero"/>
        <c:auto val="1"/>
        <c:lblOffset val="100"/>
        <c:baseTimeUnit val="days"/>
      </c:dateAx>
      <c:valAx>
        <c:axId val="482089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82089160"/>
        <c:axId val="482085632"/>
      </c:lineChart>
      <c:dateAx>
        <c:axId val="48208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5632"/>
        <c:crosses val="autoZero"/>
        <c:auto val="1"/>
        <c:lblOffset val="100"/>
        <c:baseTimeUnit val="days"/>
      </c:dateAx>
      <c:valAx>
        <c:axId val="48208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9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2087592"/>
        <c:axId val="482087984"/>
      </c:lineChart>
      <c:dateAx>
        <c:axId val="482087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7984"/>
        <c:crosses val="autoZero"/>
        <c:auto val="1"/>
        <c:lblOffset val="100"/>
        <c:baseTimeUnit val="days"/>
      </c:dateAx>
      <c:valAx>
        <c:axId val="48208798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875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9640200"/>
        <c:axId val="489638240"/>
      </c:lineChart>
      <c:dateAx>
        <c:axId val="489640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38240"/>
        <c:crosses val="autoZero"/>
        <c:auto val="1"/>
        <c:lblOffset val="100"/>
        <c:baseTimeUnit val="days"/>
      </c:dateAx>
      <c:valAx>
        <c:axId val="48963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402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9637064"/>
        <c:axId val="489641768"/>
      </c:lineChart>
      <c:dateAx>
        <c:axId val="48963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41768"/>
        <c:crosses val="autoZero"/>
        <c:auto val="1"/>
        <c:lblOffset val="100"/>
        <c:baseTimeUnit val="days"/>
      </c:dateAx>
      <c:valAx>
        <c:axId val="4896417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3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9642160"/>
        <c:axId val="489643336"/>
      </c:lineChart>
      <c:dateAx>
        <c:axId val="489642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43336"/>
        <c:crosses val="autoZero"/>
        <c:auto val="1"/>
        <c:lblOffset val="100"/>
        <c:baseTimeUnit val="days"/>
      </c:dateAx>
      <c:valAx>
        <c:axId val="489643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4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9635888"/>
        <c:axId val="489637456"/>
      </c:lineChart>
      <c:dateAx>
        <c:axId val="489635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37456"/>
        <c:crosses val="autoZero"/>
        <c:auto val="1"/>
        <c:lblOffset val="100"/>
        <c:baseTimeUnit val="days"/>
      </c:dateAx>
      <c:valAx>
        <c:axId val="4896374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635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487259664"/>
        <c:axId val="487267112"/>
      </c:lineChart>
      <c:dateAx>
        <c:axId val="48725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67112"/>
        <c:crosses val="autoZero"/>
        <c:auto val="1"/>
        <c:lblOffset val="100"/>
        <c:baseTimeUnit val="days"/>
      </c:dateAx>
      <c:valAx>
        <c:axId val="487267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5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487265936"/>
        <c:axId val="487262016"/>
      </c:lineChart>
      <c:dateAx>
        <c:axId val="48726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62016"/>
        <c:crosses val="autoZero"/>
        <c:auto val="1"/>
        <c:lblOffset val="100"/>
        <c:baseTimeUnit val="days"/>
      </c:dateAx>
      <c:valAx>
        <c:axId val="48726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65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87257312"/>
        <c:axId val="487260840"/>
      </c:lineChart>
      <c:dateAx>
        <c:axId val="487257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60840"/>
        <c:crosses val="autoZero"/>
        <c:auto val="1"/>
        <c:lblOffset val="100"/>
        <c:baseTimeUnit val="days"/>
      </c:dateAx>
      <c:valAx>
        <c:axId val="487260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5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87262408"/>
        <c:axId val="487264760"/>
      </c:lineChart>
      <c:dateAx>
        <c:axId val="487262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64760"/>
        <c:crosses val="autoZero"/>
        <c:auto val="1"/>
        <c:lblOffset val="100"/>
        <c:baseTimeUnit val="days"/>
      </c:dateAx>
      <c:valAx>
        <c:axId val="487264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62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7258880"/>
        <c:axId val="487263976"/>
      </c:lineChart>
      <c:catAx>
        <c:axId val="4872588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63976"/>
        <c:crosses val="autoZero"/>
        <c:auto val="1"/>
        <c:lblAlgn val="ctr"/>
        <c:lblOffset val="100"/>
        <c:noMultiLvlLbl val="0"/>
      </c:catAx>
      <c:valAx>
        <c:axId val="4872639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58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7271816"/>
        <c:axId val="487269856"/>
      </c:lineChart>
      <c:dateAx>
        <c:axId val="487271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69856"/>
        <c:crosses val="autoZero"/>
        <c:auto val="1"/>
        <c:lblOffset val="100"/>
        <c:baseTimeUnit val="days"/>
      </c:dateAx>
      <c:valAx>
        <c:axId val="4872698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271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38931544"/>
        <c:axId val="538932720"/>
      </c:lineChart>
      <c:dateAx>
        <c:axId val="5389315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932720"/>
        <c:crosses val="autoZero"/>
        <c:auto val="1"/>
        <c:lblOffset val="100"/>
        <c:baseTimeUnit val="days"/>
      </c:dateAx>
      <c:valAx>
        <c:axId val="5389327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931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38928016"/>
        <c:axId val="538921352"/>
      </c:lineChart>
      <c:dateAx>
        <c:axId val="538928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1352"/>
        <c:crosses val="autoZero"/>
        <c:auto val="1"/>
        <c:lblOffset val="100"/>
        <c:baseTimeUnit val="days"/>
      </c:dateAx>
      <c:valAx>
        <c:axId val="53892135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38923312"/>
        <c:axId val="538928408"/>
      </c:lineChart>
      <c:dateAx>
        <c:axId val="53892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8408"/>
        <c:crosses val="autoZero"/>
        <c:auto val="1"/>
        <c:lblOffset val="100"/>
        <c:baseTimeUnit val="days"/>
      </c:dateAx>
      <c:valAx>
        <c:axId val="53892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38929976"/>
        <c:axId val="538929192"/>
      </c:scatterChart>
      <c:valAx>
        <c:axId val="5389299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9192"/>
        <c:crosses val="autoZero"/>
        <c:crossBetween val="midCat"/>
      </c:valAx>
      <c:valAx>
        <c:axId val="53892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99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38925272"/>
        <c:axId val="538920176"/>
      </c:scatterChart>
      <c:valAx>
        <c:axId val="5389252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0176"/>
        <c:crosses val="autoZero"/>
        <c:crossBetween val="midCat"/>
      </c:valAx>
      <c:valAx>
        <c:axId val="53892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25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8925664"/>
        <c:axId val="538930368"/>
      </c:lineChart>
      <c:catAx>
        <c:axId val="538925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930368"/>
        <c:crosses val="autoZero"/>
        <c:auto val="1"/>
        <c:lblAlgn val="ctr"/>
        <c:lblOffset val="100"/>
        <c:noMultiLvlLbl val="0"/>
      </c:catAx>
      <c:valAx>
        <c:axId val="5389303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925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8919784"/>
        <c:axId val="538928800"/>
      </c:lineChart>
      <c:catAx>
        <c:axId val="538919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928800"/>
        <c:crosses val="autoZero"/>
        <c:auto val="1"/>
        <c:lblAlgn val="ctr"/>
        <c:lblOffset val="100"/>
        <c:noMultiLvlLbl val="0"/>
      </c:catAx>
      <c:valAx>
        <c:axId val="5389288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8919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2658464"/>
        <c:axId val="522663560"/>
      </c:lineChart>
      <c:dateAx>
        <c:axId val="522658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3560"/>
        <c:crosses val="autoZero"/>
        <c:auto val="1"/>
        <c:lblOffset val="100"/>
        <c:baseTimeUnit val="days"/>
      </c:dateAx>
      <c:valAx>
        <c:axId val="522663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5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2665520"/>
        <c:axId val="522661208"/>
      </c:lineChart>
      <c:dateAx>
        <c:axId val="52266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1208"/>
        <c:crosses val="autoZero"/>
        <c:auto val="1"/>
        <c:lblOffset val="100"/>
        <c:baseTimeUnit val="days"/>
      </c:dateAx>
      <c:valAx>
        <c:axId val="522661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2662384"/>
        <c:axId val="522660424"/>
      </c:lineChart>
      <c:dateAx>
        <c:axId val="522662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0424"/>
        <c:crosses val="autoZero"/>
        <c:auto val="1"/>
        <c:lblOffset val="100"/>
        <c:baseTimeUnit val="days"/>
      </c:dateAx>
      <c:valAx>
        <c:axId val="5226604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2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2662776"/>
        <c:axId val="522663952"/>
      </c:lineChart>
      <c:dateAx>
        <c:axId val="522662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3952"/>
        <c:crosses val="autoZero"/>
        <c:auto val="1"/>
        <c:lblOffset val="100"/>
        <c:baseTimeUnit val="days"/>
      </c:dateAx>
      <c:valAx>
        <c:axId val="52266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2662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2664344"/>
        <c:axId val="522665128"/>
      </c:lineChart>
      <c:dateAx>
        <c:axId val="522664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665128"/>
        <c:crosses val="autoZero"/>
        <c:auto val="1"/>
        <c:lblOffset val="100"/>
        <c:baseTimeUnit val="days"/>
      </c:dateAx>
      <c:valAx>
        <c:axId val="5226651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2664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TEVA!$E$38:$E$103</c:f>
              <c:numCache>
                <c:formatCode>0.00</c:formatCode>
                <c:ptCount val="6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pt idx="58">
                  <c:v>7.93</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TEVA!$D$38:$D$103</c:f>
              <c:numCache>
                <c:formatCode>0.00</c:formatCode>
                <c:ptCount val="6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pt idx="58">
                  <c:v>11.2814</c:v>
                </c:pt>
              </c:numCache>
            </c:numRef>
          </c:val>
          <c:smooth val="0"/>
        </c:ser>
        <c:dLbls>
          <c:showLegendKey val="0"/>
          <c:showVal val="0"/>
          <c:showCatName val="0"/>
          <c:showSerName val="0"/>
          <c:showPercent val="0"/>
          <c:showBubbleSize val="0"/>
        </c:dLbls>
        <c:smooth val="0"/>
        <c:axId val="566855984"/>
        <c:axId val="566845008"/>
      </c:lineChart>
      <c:dateAx>
        <c:axId val="56685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5008"/>
        <c:crosses val="autoZero"/>
        <c:auto val="1"/>
        <c:lblOffset val="100"/>
        <c:baseTimeUnit val="days"/>
      </c:dateAx>
      <c:valAx>
        <c:axId val="566845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TEVA!$J$38:$J$103</c:f>
              <c:numCache>
                <c:formatCode>0.00</c:formatCode>
                <c:ptCount val="6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pt idx="58">
                  <c:v>-8093.5299999999952</c:v>
                </c:pt>
              </c:numCache>
            </c:numRef>
          </c:val>
          <c:smooth val="0"/>
        </c:ser>
        <c:dLbls>
          <c:showLegendKey val="0"/>
          <c:showVal val="0"/>
          <c:showCatName val="0"/>
          <c:showSerName val="0"/>
          <c:showPercent val="0"/>
          <c:showBubbleSize val="0"/>
        </c:dLbls>
        <c:marker val="1"/>
        <c:smooth val="0"/>
        <c:axId val="566849712"/>
        <c:axId val="566851672"/>
      </c:lineChart>
      <c:dateAx>
        <c:axId val="56684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1672"/>
        <c:crosses val="autoZero"/>
        <c:auto val="1"/>
        <c:lblOffset val="100"/>
        <c:baseTimeUnit val="days"/>
      </c:dateAx>
      <c:valAx>
        <c:axId val="56685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6846576"/>
        <c:axId val="566856768"/>
      </c:lineChart>
      <c:dateAx>
        <c:axId val="56684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6768"/>
        <c:crosses val="autoZero"/>
        <c:auto val="1"/>
        <c:lblOffset val="100"/>
        <c:baseTimeUnit val="days"/>
      </c:dateAx>
      <c:valAx>
        <c:axId val="566856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6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6857160"/>
        <c:axId val="566846968"/>
      </c:lineChart>
      <c:dateAx>
        <c:axId val="566857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6968"/>
        <c:crosses val="autoZero"/>
        <c:auto val="1"/>
        <c:lblOffset val="100"/>
        <c:baseTimeUnit val="days"/>
      </c:dateAx>
      <c:valAx>
        <c:axId val="566846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848928"/>
        <c:axId val="566847752"/>
      </c:lineChart>
      <c:dateAx>
        <c:axId val="5668489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7752"/>
        <c:crosses val="autoZero"/>
        <c:auto val="1"/>
        <c:lblOffset val="100"/>
        <c:baseTimeUnit val="days"/>
      </c:dateAx>
      <c:valAx>
        <c:axId val="5668477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8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6845400"/>
        <c:axId val="566850104"/>
      </c:lineChart>
      <c:dateAx>
        <c:axId val="56684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0104"/>
        <c:crosses val="autoZero"/>
        <c:auto val="1"/>
        <c:lblOffset val="100"/>
        <c:baseTimeUnit val="days"/>
      </c:dateAx>
      <c:valAx>
        <c:axId val="56685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6845792"/>
        <c:axId val="566854024"/>
      </c:lineChart>
      <c:dateAx>
        <c:axId val="56684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4024"/>
        <c:crosses val="autoZero"/>
        <c:auto val="1"/>
        <c:lblOffset val="100"/>
        <c:baseTimeUnit val="days"/>
      </c:dateAx>
      <c:valAx>
        <c:axId val="56685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5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6849320"/>
        <c:axId val="566850888"/>
      </c:lineChart>
      <c:dateAx>
        <c:axId val="56684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0888"/>
        <c:crosses val="autoZero"/>
        <c:auto val="1"/>
        <c:lblOffset val="100"/>
        <c:baseTimeUnit val="days"/>
      </c:dateAx>
      <c:valAx>
        <c:axId val="566850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49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6854808"/>
        <c:axId val="566855200"/>
      </c:lineChart>
      <c:dateAx>
        <c:axId val="566854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5200"/>
        <c:crosses val="autoZero"/>
        <c:auto val="1"/>
        <c:lblOffset val="100"/>
        <c:baseTimeUnit val="days"/>
      </c:dateAx>
      <c:valAx>
        <c:axId val="566855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4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857552"/>
        <c:axId val="566858728"/>
      </c:lineChart>
      <c:dateAx>
        <c:axId val="5668575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8728"/>
        <c:crosses val="autoZero"/>
        <c:auto val="1"/>
        <c:lblOffset val="100"/>
        <c:baseTimeUnit val="days"/>
      </c:dateAx>
      <c:valAx>
        <c:axId val="5668587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57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859512"/>
        <c:axId val="566859904"/>
      </c:lineChart>
      <c:dateAx>
        <c:axId val="56685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9904"/>
        <c:crosses val="autoZero"/>
        <c:auto val="1"/>
        <c:lblOffset val="100"/>
        <c:baseTimeUnit val="days"/>
      </c:dateAx>
      <c:valAx>
        <c:axId val="5668599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5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077872"/>
        <c:axId val="568076304"/>
      </c:lineChart>
      <c:dateAx>
        <c:axId val="56807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076304"/>
        <c:crosses val="autoZero"/>
        <c:auto val="1"/>
        <c:lblOffset val="100"/>
        <c:baseTimeUnit val="days"/>
      </c:dateAx>
      <c:valAx>
        <c:axId val="568076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07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072776"/>
        <c:axId val="568075520"/>
      </c:lineChart>
      <c:catAx>
        <c:axId val="568072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075520"/>
        <c:crosses val="autoZero"/>
        <c:auto val="1"/>
        <c:lblAlgn val="ctr"/>
        <c:lblOffset val="100"/>
        <c:noMultiLvlLbl val="0"/>
      </c:catAx>
      <c:valAx>
        <c:axId val="5680755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072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4" dataDxfId="1093">
  <autoFilter ref="O15:W26"/>
  <tableColumns count="9">
    <tableColumn id="1" name="Date" dataDxfId="1092"/>
    <tableColumn id="2" name="Quarter" dataDxfId="1091"/>
    <tableColumn id="3" name="Time" dataDxfId="1090"/>
    <tableColumn id="4" name="EPS estimate" dataDxfId="1089"/>
    <tableColumn id="5" name="EPS Actual" dataDxfId="1088"/>
    <tableColumn id="6" name="Sales Estiamte (B)" dataDxfId="1087"/>
    <tableColumn id="7" name="Sales Actual (B)" dataDxfId="1086"/>
    <tableColumn id="8" name="Guidance" dataDxfId="1085"/>
    <tableColumn id="9" name="Reaction" dataDxfId="10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93"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11.94</v>
      </c>
      <c r="G2" s="2">
        <v>10.87465142857142</v>
      </c>
      <c r="H2">
        <v>7000</v>
      </c>
      <c r="I2" s="2">
        <v>83580</v>
      </c>
      <c r="J2" s="2">
        <v>76122.559999999939</v>
      </c>
      <c r="K2" s="2">
        <v>7457.4400000000605</v>
      </c>
      <c r="L2" s="132">
        <v>9.796622709483313E-2</v>
      </c>
      <c r="M2" s="2">
        <v>22073.011000001687</v>
      </c>
      <c r="N2">
        <v>7000</v>
      </c>
      <c r="O2" t="s">
        <v>1409</v>
      </c>
      <c r="P2" s="132">
        <v>1.6750418760469014E-2</v>
      </c>
      <c r="Q2" s="132">
        <v>8.0000000000000004E-4</v>
      </c>
      <c r="R2" s="2">
        <v>18.952380952380953</v>
      </c>
      <c r="S2" s="29">
        <v>43471</v>
      </c>
      <c r="W2" s="885"/>
      <c r="X2" s="885"/>
      <c r="Y2" s="655"/>
      <c r="Z2" s="655"/>
      <c r="AC2"/>
      <c r="AD2"/>
      <c r="AE2"/>
      <c r="AF2"/>
      <c r="AG2"/>
    </row>
    <row r="3" spans="1:33" ht="21.95" customHeight="1" x14ac:dyDescent="0.25">
      <c r="A3" s="50"/>
      <c r="B3" s="50"/>
      <c r="C3" s="51"/>
      <c r="D3"/>
      <c r="E3" s="22" t="s">
        <v>321</v>
      </c>
      <c r="F3" s="2">
        <v>8.17</v>
      </c>
      <c r="G3" s="2">
        <v>11.281380000000011</v>
      </c>
      <c r="H3">
        <v>2500</v>
      </c>
      <c r="I3" s="2">
        <v>20425</v>
      </c>
      <c r="J3" s="2">
        <v>28203.450000000026</v>
      </c>
      <c r="K3" s="2">
        <v>-7778.4500000000262</v>
      </c>
      <c r="L3" s="132">
        <v>-0.27579781906114392</v>
      </c>
      <c r="M3" s="2">
        <v>-7493.4800000000214</v>
      </c>
      <c r="N3">
        <v>2000</v>
      </c>
      <c r="P3" s="132">
        <v>0</v>
      </c>
      <c r="Q3" s="132">
        <v>-3.6999999999999998E-2</v>
      </c>
      <c r="R3" s="2">
        <v>3.33469387755102</v>
      </c>
      <c r="S3" s="29">
        <v>43345</v>
      </c>
      <c r="T3" s="48"/>
      <c r="W3" s="885"/>
      <c r="X3" s="885"/>
      <c r="Y3" s="655"/>
      <c r="Z3" s="655"/>
    </row>
    <row r="4" spans="1:33" ht="21.95" customHeight="1" x14ac:dyDescent="0.25">
      <c r="A4" s="50"/>
      <c r="B4" s="51"/>
      <c r="C4" s="51"/>
      <c r="D4"/>
      <c r="E4" s="22" t="s">
        <v>916</v>
      </c>
      <c r="F4" s="2">
        <v>28.37</v>
      </c>
      <c r="G4" s="2">
        <v>52.386833333333328</v>
      </c>
      <c r="H4">
        <v>600</v>
      </c>
      <c r="I4" s="2">
        <v>17022</v>
      </c>
      <c r="J4" s="2">
        <v>31432.1</v>
      </c>
      <c r="K4" s="2">
        <v>-14410.099999999999</v>
      </c>
      <c r="L4" s="132">
        <v>-0.45845171019435538</v>
      </c>
      <c r="M4" s="2">
        <v>-14410.099999999999</v>
      </c>
      <c r="N4">
        <v>600</v>
      </c>
      <c r="O4" t="s">
        <v>1404</v>
      </c>
      <c r="P4" s="132">
        <v>8.8121254846669009E-2</v>
      </c>
      <c r="Q4" s="132">
        <v>-6.0999999999999999E-2</v>
      </c>
      <c r="R4" s="2">
        <v>10.09608540925267</v>
      </c>
      <c r="S4" s="29">
        <v>43471</v>
      </c>
      <c r="V4" s="2"/>
      <c r="W4" s="885"/>
      <c r="X4" s="885"/>
      <c r="Y4" s="655"/>
    </row>
    <row r="5" spans="1:33" ht="21.95" customHeight="1" x14ac:dyDescent="0.25">
      <c r="A5" s="50"/>
      <c r="B5" s="51"/>
      <c r="C5" s="51"/>
      <c r="D5"/>
      <c r="E5" s="22" t="s">
        <v>1390</v>
      </c>
      <c r="F5" s="2">
        <v>21.69</v>
      </c>
      <c r="G5" s="2">
        <v>23.203357142857143</v>
      </c>
      <c r="H5">
        <v>700</v>
      </c>
      <c r="I5" s="2">
        <v>15183</v>
      </c>
      <c r="J5" s="2">
        <v>16242.35</v>
      </c>
      <c r="K5" s="2">
        <v>-1059.3500000000004</v>
      </c>
      <c r="L5" s="132">
        <v>-6.522147349367545E-2</v>
      </c>
      <c r="M5" s="2">
        <v>-1059.3500000000004</v>
      </c>
      <c r="N5">
        <v>500</v>
      </c>
      <c r="Q5" s="132">
        <v>-9.2999999999999992E-3</v>
      </c>
      <c r="W5" s="885"/>
      <c r="X5" s="885"/>
      <c r="Y5" s="655"/>
      <c r="Z5" s="885"/>
    </row>
    <row r="6" spans="1:33" ht="21.95" customHeight="1" x14ac:dyDescent="0.25">
      <c r="A6" s="50"/>
      <c r="B6" s="51"/>
      <c r="C6" s="51"/>
      <c r="D6"/>
      <c r="E6" s="22" t="s">
        <v>221</v>
      </c>
      <c r="F6" s="2">
        <v>20.58</v>
      </c>
      <c r="G6" s="2">
        <v>10.497399999999955</v>
      </c>
      <c r="H6">
        <v>600</v>
      </c>
      <c r="I6" s="2">
        <v>12347.999999999998</v>
      </c>
      <c r="J6" s="2">
        <v>6298.4399999999723</v>
      </c>
      <c r="K6" s="2">
        <v>6049.560000000025</v>
      </c>
      <c r="L6" s="132">
        <v>0.9604854535408851</v>
      </c>
      <c r="M6" s="2">
        <v>7501.8200000000234</v>
      </c>
      <c r="N6">
        <v>300</v>
      </c>
      <c r="P6" s="132">
        <v>4.8590864917395539E-3</v>
      </c>
      <c r="Q6" s="132">
        <v>-2.0400000000000001E-2</v>
      </c>
      <c r="R6" s="2">
        <v>11.76</v>
      </c>
      <c r="S6" s="29">
        <v>43421</v>
      </c>
      <c r="T6" s="48"/>
      <c r="W6" s="885"/>
      <c r="X6" s="885"/>
      <c r="Y6" s="655"/>
    </row>
    <row r="7" spans="1:33" ht="21.95" customHeight="1" x14ac:dyDescent="0.25">
      <c r="A7" s="50"/>
      <c r="B7" s="50"/>
      <c r="C7" s="50"/>
      <c r="D7"/>
      <c r="E7" s="22" t="s">
        <v>1236</v>
      </c>
      <c r="F7" s="2">
        <v>38.44</v>
      </c>
      <c r="G7" s="2">
        <v>44.17983333333337</v>
      </c>
      <c r="H7">
        <v>300</v>
      </c>
      <c r="I7" s="2">
        <v>11532</v>
      </c>
      <c r="J7" s="2">
        <v>13253.950000000012</v>
      </c>
      <c r="K7" s="2">
        <v>-1721.9500000000116</v>
      </c>
      <c r="L7" s="132">
        <v>-0.1299197597697298</v>
      </c>
      <c r="M7" s="2">
        <v>-1721.9500000000116</v>
      </c>
      <c r="N7">
        <v>300</v>
      </c>
      <c r="O7" t="s">
        <v>1397</v>
      </c>
      <c r="P7" s="132">
        <v>4.7346514047866807E-2</v>
      </c>
      <c r="Q7" s="132">
        <v>-1.44E-2</v>
      </c>
      <c r="R7" s="2">
        <v>8.3565217391304341</v>
      </c>
      <c r="S7" s="29">
        <v>43423</v>
      </c>
      <c r="T7" s="48"/>
      <c r="W7" s="885"/>
      <c r="X7" s="885"/>
      <c r="Y7" s="885"/>
      <c r="Z7" s="655"/>
    </row>
    <row r="8" spans="1:33" ht="21.95" customHeight="1" x14ac:dyDescent="0.25">
      <c r="A8" s="50"/>
      <c r="B8" s="50"/>
      <c r="C8" s="51"/>
      <c r="D8"/>
      <c r="E8" s="22" t="s">
        <v>1114</v>
      </c>
      <c r="F8" s="2">
        <v>51.63</v>
      </c>
      <c r="G8" s="2">
        <v>44.071299999999994</v>
      </c>
      <c r="H8">
        <v>200</v>
      </c>
      <c r="I8" s="2">
        <v>10326</v>
      </c>
      <c r="J8" s="2">
        <v>8814.2599999999984</v>
      </c>
      <c r="K8" s="2">
        <v>1511.7400000000052</v>
      </c>
      <c r="L8" s="132">
        <v>0.17151071105231772</v>
      </c>
      <c r="M8" s="2">
        <v>1511.7400000000052</v>
      </c>
      <c r="N8">
        <v>200</v>
      </c>
      <c r="P8" s="132">
        <v>2.5179159403447608E-2</v>
      </c>
      <c r="Q8" s="132">
        <v>-9.7000000000000003E-3</v>
      </c>
      <c r="S8" s="29">
        <v>43421</v>
      </c>
      <c r="T8" s="48"/>
      <c r="W8" s="885"/>
      <c r="X8" s="885"/>
      <c r="Y8" s="655"/>
    </row>
    <row r="9" spans="1:33" ht="21.95" customHeight="1" x14ac:dyDescent="0.25">
      <c r="A9" s="50"/>
      <c r="B9" s="50"/>
      <c r="C9" s="51"/>
      <c r="D9"/>
      <c r="E9" s="22" t="s">
        <v>1385</v>
      </c>
      <c r="F9" s="2">
        <v>183.91</v>
      </c>
      <c r="G9" s="2">
        <v>229.60275000000001</v>
      </c>
      <c r="H9">
        <v>40</v>
      </c>
      <c r="I9" s="2">
        <v>7356.4</v>
      </c>
      <c r="J9" s="2">
        <v>9184.11</v>
      </c>
      <c r="K9" s="2">
        <v>-1827.7100000000009</v>
      </c>
      <c r="L9" s="132">
        <v>-0.19900785160456491</v>
      </c>
      <c r="M9" s="2">
        <v>-1827.7100000000009</v>
      </c>
      <c r="N9">
        <v>40</v>
      </c>
      <c r="Q9" s="132">
        <v>-3.7000000000000002E-3</v>
      </c>
      <c r="S9" s="29">
        <v>43631</v>
      </c>
      <c r="W9" s="885"/>
      <c r="X9" s="655"/>
      <c r="Y9" s="885"/>
    </row>
    <row r="10" spans="1:33" ht="21.95" customHeight="1" x14ac:dyDescent="0.25">
      <c r="A10" s="50"/>
      <c r="B10" s="50"/>
      <c r="C10" s="51"/>
      <c r="D10"/>
      <c r="E10" s="22" t="s">
        <v>799</v>
      </c>
      <c r="F10" s="2">
        <v>17.18</v>
      </c>
      <c r="G10" s="2">
        <v>25.271224999999994</v>
      </c>
      <c r="H10">
        <v>400</v>
      </c>
      <c r="I10" s="2">
        <v>6872</v>
      </c>
      <c r="J10" s="2">
        <v>10108.489999999998</v>
      </c>
      <c r="K10" s="2">
        <v>-3236.489999999998</v>
      </c>
      <c r="L10" s="132">
        <v>-0.32017541690202972</v>
      </c>
      <c r="M10" s="2">
        <v>-3236.489999999998</v>
      </c>
      <c r="N10">
        <v>400</v>
      </c>
      <c r="O10" t="s">
        <v>1391</v>
      </c>
      <c r="P10" s="132">
        <v>6.0535506402793947E-2</v>
      </c>
      <c r="Q10" s="132">
        <v>-1.1000000000000001E-3</v>
      </c>
      <c r="R10" s="2">
        <v>10.105882352941176</v>
      </c>
      <c r="S10" s="29">
        <v>43324</v>
      </c>
      <c r="W10" s="885"/>
      <c r="X10" s="885"/>
      <c r="Y10" s="655"/>
      <c r="Z10" s="655"/>
      <c r="AC10"/>
      <c r="AD10"/>
      <c r="AE10" s="2"/>
      <c r="AF10"/>
      <c r="AG10"/>
    </row>
    <row r="11" spans="1:33" ht="21.95" customHeight="1" x14ac:dyDescent="0.25">
      <c r="A11" s="50"/>
      <c r="B11" s="50"/>
      <c r="C11" s="51"/>
      <c r="D11"/>
      <c r="E11" s="22" t="s">
        <v>1393</v>
      </c>
      <c r="F11" s="2">
        <v>67.59</v>
      </c>
      <c r="G11" s="2">
        <v>77.882700000000014</v>
      </c>
      <c r="H11">
        <v>100</v>
      </c>
      <c r="I11" s="2">
        <v>6759</v>
      </c>
      <c r="J11" s="2">
        <v>7788.2700000000013</v>
      </c>
      <c r="K11" s="2">
        <v>-1029.2700000000004</v>
      </c>
      <c r="L11" s="132">
        <v>-0.132156435254556</v>
      </c>
      <c r="M11" s="2">
        <v>-1029.2700000000004</v>
      </c>
      <c r="N11">
        <v>66</v>
      </c>
      <c r="P11" s="132">
        <v>0</v>
      </c>
      <c r="Q11" s="132">
        <v>-2.4299999999999999E-2</v>
      </c>
      <c r="S11" s="29">
        <v>43436</v>
      </c>
      <c r="W11" s="885"/>
      <c r="X11" s="655"/>
      <c r="Y11" s="885"/>
    </row>
    <row r="12" spans="1:33" ht="21.95" customHeight="1" x14ac:dyDescent="0.25">
      <c r="A12" s="50"/>
      <c r="B12" s="50"/>
      <c r="C12" s="51"/>
      <c r="D12"/>
      <c r="E12" s="22" t="s">
        <v>269</v>
      </c>
      <c r="F12" s="2">
        <v>65.88</v>
      </c>
      <c r="G12" s="2">
        <v>36.440999999999988</v>
      </c>
      <c r="H12">
        <v>100</v>
      </c>
      <c r="I12" s="2">
        <v>6588</v>
      </c>
      <c r="J12" s="2">
        <v>3644.099999999999</v>
      </c>
      <c r="K12" s="2">
        <v>2943.9000000000015</v>
      </c>
      <c r="L12" s="132">
        <v>0.80785379105952138</v>
      </c>
      <c r="M12" s="2">
        <v>3141.1099999999969</v>
      </c>
      <c r="N12">
        <v>100</v>
      </c>
      <c r="O12" t="s">
        <v>1400</v>
      </c>
      <c r="P12" s="132">
        <v>3.0358227079538558E-2</v>
      </c>
      <c r="Q12" s="132">
        <v>4.1999999999999997E-3</v>
      </c>
      <c r="R12" s="2">
        <v>9.716814159292035</v>
      </c>
      <c r="S12" s="29">
        <v>43324</v>
      </c>
      <c r="T12" s="48"/>
      <c r="W12" s="885"/>
      <c r="X12" s="655"/>
      <c r="Y12" s="885"/>
    </row>
    <row r="13" spans="1:33" ht="21.95" customHeight="1" x14ac:dyDescent="0.25">
      <c r="A13" s="51"/>
      <c r="B13" s="50"/>
      <c r="C13" s="51"/>
      <c r="D13"/>
      <c r="E13" s="22" t="s">
        <v>709</v>
      </c>
      <c r="F13" s="2">
        <v>62.12</v>
      </c>
      <c r="G13" s="2">
        <v>51.96220000000001</v>
      </c>
      <c r="H13">
        <v>100</v>
      </c>
      <c r="I13" s="2">
        <v>6212</v>
      </c>
      <c r="J13" s="2">
        <v>5196.2200000000012</v>
      </c>
      <c r="K13" s="2">
        <v>1015.7799999999988</v>
      </c>
      <c r="L13" s="132">
        <v>0.19548440982098497</v>
      </c>
      <c r="M13" s="2">
        <v>2056.4999999999927</v>
      </c>
      <c r="N13">
        <v>100</v>
      </c>
      <c r="O13" t="s">
        <v>1388</v>
      </c>
      <c r="P13" s="132">
        <v>0</v>
      </c>
      <c r="Q13" s="132">
        <v>5.4199999999999998E-2</v>
      </c>
      <c r="R13" s="2">
        <v>18.163742690058481</v>
      </c>
      <c r="T13" s="48"/>
      <c r="W13" s="885"/>
      <c r="X13" s="885"/>
      <c r="Y13" s="655"/>
    </row>
    <row r="14" spans="1:33" ht="21.95" customHeight="1" x14ac:dyDescent="0.25">
      <c r="A14" s="50"/>
      <c r="B14" s="51"/>
      <c r="C14" s="51"/>
      <c r="D14"/>
      <c r="E14" s="22" t="s">
        <v>14</v>
      </c>
      <c r="F14" s="2">
        <v>45.99</v>
      </c>
      <c r="G14" s="2">
        <v>47.352299999999957</v>
      </c>
      <c r="H14">
        <v>100</v>
      </c>
      <c r="I14" s="2">
        <v>4599</v>
      </c>
      <c r="J14" s="2">
        <v>4735.2299999999959</v>
      </c>
      <c r="K14" s="2">
        <v>-136.22999999999593</v>
      </c>
      <c r="L14" s="132">
        <v>-2.8769457872161567E-2</v>
      </c>
      <c r="M14" s="2">
        <v>-136.22999999999593</v>
      </c>
      <c r="N14">
        <v>100</v>
      </c>
      <c r="O14" t="s">
        <v>1401</v>
      </c>
      <c r="P14" s="132">
        <v>6.0882800608828003E-2</v>
      </c>
      <c r="Q14" s="132">
        <v>-7.3000000000000001E-3</v>
      </c>
      <c r="R14" s="2">
        <v>11.540777917189461</v>
      </c>
      <c r="S14" s="29">
        <v>43426</v>
      </c>
      <c r="T14" s="48"/>
      <c r="W14" s="885"/>
      <c r="X14" s="885"/>
      <c r="Y14" s="655"/>
    </row>
    <row r="15" spans="1:33" ht="21.95" customHeight="1" x14ac:dyDescent="0.25">
      <c r="A15" s="51"/>
      <c r="B15" s="51"/>
      <c r="C15" s="51"/>
      <c r="D15"/>
      <c r="E15" s="22" t="s">
        <v>172</v>
      </c>
      <c r="F15" s="2">
        <v>51.65</v>
      </c>
      <c r="G15" s="2">
        <v>39.195</v>
      </c>
      <c r="H15">
        <v>80</v>
      </c>
      <c r="I15" s="2">
        <v>4132</v>
      </c>
      <c r="J15" s="2">
        <v>3135.6</v>
      </c>
      <c r="K15" s="2">
        <v>996.40000000000146</v>
      </c>
      <c r="L15" s="132">
        <v>0.31777012374027297</v>
      </c>
      <c r="M15" s="2">
        <v>2600.9800000000032</v>
      </c>
      <c r="N15">
        <v>80</v>
      </c>
      <c r="P15" s="132">
        <v>3.3301064859632142E-2</v>
      </c>
      <c r="Q15" s="132">
        <v>-2.2000000000000001E-3</v>
      </c>
      <c r="R15" s="2">
        <v>11.426991150442479</v>
      </c>
      <c r="W15" s="885"/>
      <c r="X15" s="885"/>
      <c r="Y15" s="655"/>
      <c r="Z15" s="885"/>
      <c r="AC15"/>
      <c r="AD15"/>
      <c r="AE15"/>
      <c r="AF15"/>
      <c r="AG15"/>
    </row>
    <row r="16" spans="1:33" ht="21.95" customHeight="1" x14ac:dyDescent="0.25">
      <c r="A16" s="50"/>
      <c r="B16" s="50"/>
      <c r="C16" s="51"/>
      <c r="D16"/>
      <c r="E16" s="22" t="s">
        <v>893</v>
      </c>
      <c r="F16" s="2">
        <v>127.55</v>
      </c>
      <c r="G16" s="2">
        <v>117.68499999999999</v>
      </c>
      <c r="H16">
        <v>30</v>
      </c>
      <c r="I16" s="2">
        <v>3826.5</v>
      </c>
      <c r="J16" s="2">
        <v>3530.5499999999997</v>
      </c>
      <c r="K16" s="2">
        <v>295.95000000000027</v>
      </c>
      <c r="L16" s="132">
        <v>8.3825466287122494E-2</v>
      </c>
      <c r="M16" s="2">
        <v>2697.6499999999828</v>
      </c>
      <c r="N16">
        <v>30</v>
      </c>
      <c r="O16" t="s">
        <v>1386</v>
      </c>
      <c r="P16" s="132">
        <v>4.0768326146609175E-3</v>
      </c>
      <c r="Q16" s="132">
        <v>-2.3199999999999998E-2</v>
      </c>
      <c r="R16" s="2">
        <v>14.796983758700698</v>
      </c>
      <c r="S16" s="29">
        <v>43324</v>
      </c>
      <c r="T16" s="48"/>
      <c r="W16" s="885"/>
      <c r="X16" s="655"/>
      <c r="Y16" s="885"/>
    </row>
    <row r="17" spans="1:33" ht="21.95" customHeight="1" x14ac:dyDescent="0.25">
      <c r="A17" s="50"/>
      <c r="B17" s="50"/>
      <c r="C17" s="50"/>
      <c r="D17"/>
      <c r="E17" s="22" t="s">
        <v>1392</v>
      </c>
      <c r="F17" s="2">
        <v>26.77</v>
      </c>
      <c r="G17" s="2">
        <v>29.122014925373136</v>
      </c>
      <c r="H17">
        <v>134</v>
      </c>
      <c r="I17" s="2">
        <v>3587.18</v>
      </c>
      <c r="J17" s="2">
        <v>3902.3500000000004</v>
      </c>
      <c r="K17" s="2">
        <v>-315.17000000000053</v>
      </c>
      <c r="L17" s="132">
        <v>-8.0764154932284477E-2</v>
      </c>
      <c r="M17" s="2">
        <v>-315.17000000000053</v>
      </c>
      <c r="N17">
        <v>66</v>
      </c>
      <c r="P17" s="132">
        <v>1.9424729174449012E-2</v>
      </c>
      <c r="Q17" s="132">
        <v>5.9999999999999995E-4</v>
      </c>
      <c r="T17" s="48"/>
      <c r="W17" s="885"/>
      <c r="X17" s="655"/>
      <c r="Y17" s="885"/>
      <c r="Z17" s="655"/>
      <c r="AC17"/>
      <c r="AD17"/>
      <c r="AE17"/>
      <c r="AF17"/>
      <c r="AG17"/>
    </row>
    <row r="18" spans="1:33" ht="21.95" customHeight="1" x14ac:dyDescent="0.25">
      <c r="A18" s="50"/>
      <c r="B18" s="50"/>
      <c r="C18" s="51"/>
      <c r="D18"/>
      <c r="E18" s="22" t="s">
        <v>1406</v>
      </c>
      <c r="F18" s="2">
        <v>35.39</v>
      </c>
      <c r="G18" s="2">
        <v>27.230799999999999</v>
      </c>
      <c r="H18">
        <v>100</v>
      </c>
      <c r="I18" s="2">
        <v>3539</v>
      </c>
      <c r="J18" s="2">
        <v>2723.08</v>
      </c>
      <c r="K18" s="2">
        <v>815.92000000000007</v>
      </c>
      <c r="L18" s="132">
        <v>0.29963129985163867</v>
      </c>
      <c r="M18" s="2">
        <v>815.92000000000007</v>
      </c>
      <c r="N18" s="29">
        <v>43770</v>
      </c>
      <c r="O18" t="s">
        <v>1403</v>
      </c>
      <c r="P18" s="132">
        <v>2.4865781294150891E-2</v>
      </c>
      <c r="Q18" s="132">
        <v>-5.4000000000000003E-3</v>
      </c>
      <c r="R18" s="2">
        <v>8.043181818181818</v>
      </c>
      <c r="T18" s="48"/>
      <c r="W18" s="885"/>
      <c r="X18" s="885"/>
      <c r="Y18" s="655"/>
    </row>
    <row r="19" spans="1:33" ht="21.95" customHeight="1" x14ac:dyDescent="0.25">
      <c r="A19" s="50"/>
      <c r="B19" s="50"/>
      <c r="C19" s="51"/>
      <c r="D19"/>
      <c r="E19" s="22" t="s">
        <v>1381</v>
      </c>
      <c r="F19" s="2">
        <v>51.21</v>
      </c>
      <c r="G19" s="2">
        <v>51.972121212121223</v>
      </c>
      <c r="H19">
        <v>66</v>
      </c>
      <c r="I19" s="2">
        <v>3379.86</v>
      </c>
      <c r="J19" s="2">
        <v>3430.1600000000008</v>
      </c>
      <c r="K19" s="2">
        <v>-50.300000000000637</v>
      </c>
      <c r="L19" s="132">
        <v>-1.4664038995265721E-2</v>
      </c>
      <c r="M19" s="2">
        <v>-50.300000000000637</v>
      </c>
      <c r="N19">
        <v>66</v>
      </c>
      <c r="Q19" s="132">
        <v>-3.2000000000000002E-3</v>
      </c>
      <c r="T19" s="48"/>
      <c r="W19" s="885"/>
      <c r="X19" s="655"/>
      <c r="Y19" s="885"/>
    </row>
    <row r="20" spans="1:33" ht="21.95" customHeight="1" x14ac:dyDescent="0.25">
      <c r="A20" s="50"/>
      <c r="B20" s="50"/>
      <c r="C20" s="51"/>
      <c r="D20"/>
      <c r="E20" s="22" t="s">
        <v>199</v>
      </c>
      <c r="F20" s="2">
        <v>218.72</v>
      </c>
      <c r="G20" s="2">
        <v>218.72</v>
      </c>
      <c r="H20">
        <v>0</v>
      </c>
      <c r="I20" s="2">
        <v>0</v>
      </c>
      <c r="J20" s="2">
        <v>0</v>
      </c>
      <c r="K20" s="2">
        <v>0</v>
      </c>
      <c r="L20" s="132">
        <v>0</v>
      </c>
      <c r="M20" s="2">
        <v>363.09999999999945</v>
      </c>
      <c r="N20">
        <v>0</v>
      </c>
      <c r="P20" s="132">
        <v>0</v>
      </c>
      <c r="Q20" s="132">
        <v>9.7000000000000003E-3</v>
      </c>
      <c r="W20" s="885"/>
      <c r="X20" s="655"/>
      <c r="Y20" s="885"/>
    </row>
    <row r="21" spans="1:33" ht="21.95" customHeight="1" x14ac:dyDescent="0.25">
      <c r="A21" s="51"/>
      <c r="B21" s="51"/>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T21" s="48"/>
      <c r="W21" s="885"/>
      <c r="X21" s="655"/>
      <c r="Y21" s="885"/>
    </row>
    <row r="22" spans="1:33" ht="21.95" customHeight="1" x14ac:dyDescent="0.25">
      <c r="A22" s="50"/>
      <c r="B22" s="50"/>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T22" s="48"/>
      <c r="W22" s="885"/>
      <c r="X22" s="655"/>
      <c r="Y22" s="885"/>
    </row>
    <row r="23" spans="1:33" ht="21.95" customHeight="1" x14ac:dyDescent="0.25">
      <c r="A23" s="50"/>
      <c r="B23" s="51"/>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W23" s="885"/>
      <c r="X23" s="655"/>
      <c r="Y23" s="885"/>
    </row>
    <row r="24" spans="1:33" ht="21.95" customHeight="1" x14ac:dyDescent="0.25">
      <c r="A24" s="50"/>
      <c r="B24" s="50"/>
      <c r="C24" s="51"/>
      <c r="D24"/>
      <c r="E24" s="22" t="s">
        <v>260</v>
      </c>
      <c r="F24" s="2">
        <v>158.71</v>
      </c>
      <c r="G24" s="2">
        <v>158.71</v>
      </c>
      <c r="H24">
        <v>0</v>
      </c>
      <c r="I24" s="2">
        <v>0</v>
      </c>
      <c r="J24" s="2">
        <v>0</v>
      </c>
      <c r="K24" s="2">
        <v>0</v>
      </c>
      <c r="L24" s="132">
        <v>0</v>
      </c>
      <c r="M24" s="2">
        <v>1857.7799999999988</v>
      </c>
      <c r="N24">
        <v>0</v>
      </c>
      <c r="P24" s="132">
        <v>1.49E-2</v>
      </c>
      <c r="Q24" s="132">
        <v>9.4000000000000004E-3</v>
      </c>
      <c r="W24" s="885"/>
      <c r="X24" s="655"/>
      <c r="Y24" s="885"/>
      <c r="AC24"/>
      <c r="AD24"/>
      <c r="AE24"/>
      <c r="AF24"/>
      <c r="AG24"/>
    </row>
    <row r="25" spans="1:33" ht="21.95" customHeight="1" x14ac:dyDescent="0.25">
      <c r="A25" s="50"/>
      <c r="B25" s="50"/>
      <c r="C25" s="51"/>
      <c r="D25"/>
      <c r="E25" s="22" t="s">
        <v>23</v>
      </c>
      <c r="F25" s="2">
        <v>34.630000000000003</v>
      </c>
      <c r="G25" s="2">
        <v>34.630000000000003</v>
      </c>
      <c r="H25">
        <v>0</v>
      </c>
      <c r="I25" s="2">
        <v>0</v>
      </c>
      <c r="J25" s="2">
        <v>0</v>
      </c>
      <c r="K25" s="2">
        <v>0</v>
      </c>
      <c r="L25" s="132">
        <v>0</v>
      </c>
      <c r="M25" s="2">
        <v>171.89999999999964</v>
      </c>
      <c r="N25">
        <v>0</v>
      </c>
      <c r="P25" s="132">
        <v>0</v>
      </c>
      <c r="Q25" s="132">
        <v>1.14E-2</v>
      </c>
      <c r="W25" s="885"/>
      <c r="X25" s="655"/>
      <c r="Y25" s="885"/>
    </row>
    <row r="26" spans="1:33" ht="21.95" customHeight="1" x14ac:dyDescent="0.25">
      <c r="A26" s="51"/>
      <c r="B26" s="51"/>
      <c r="C26" s="51"/>
      <c r="D26"/>
      <c r="E26" s="22" t="s">
        <v>318</v>
      </c>
      <c r="F26" s="2">
        <v>6.08</v>
      </c>
      <c r="G26" s="2">
        <v>6.08</v>
      </c>
      <c r="H26">
        <v>0</v>
      </c>
      <c r="I26" s="2">
        <v>0</v>
      </c>
      <c r="J26" s="2">
        <v>0</v>
      </c>
      <c r="K26" s="2">
        <v>-1184.9399999999987</v>
      </c>
      <c r="L26" s="132">
        <v>0</v>
      </c>
      <c r="M26" s="2">
        <v>98.479999999995925</v>
      </c>
      <c r="N26">
        <v>0</v>
      </c>
      <c r="P26" s="132">
        <v>0</v>
      </c>
      <c r="Q26" s="132">
        <v>2.06E-2</v>
      </c>
      <c r="R26" s="2">
        <v>19</v>
      </c>
      <c r="T26" s="48"/>
      <c r="W26" s="885"/>
      <c r="X26" s="655"/>
      <c r="Y26" s="885"/>
    </row>
    <row r="27" spans="1:33" ht="21.95" customHeight="1" x14ac:dyDescent="0.25">
      <c r="A27" s="51"/>
      <c r="B27" s="51"/>
      <c r="C27" s="51"/>
      <c r="D27"/>
      <c r="E27" s="22" t="s">
        <v>1346</v>
      </c>
      <c r="F27" s="2">
        <v>55.93</v>
      </c>
      <c r="G27" s="2">
        <v>55.93</v>
      </c>
      <c r="H27">
        <v>0</v>
      </c>
      <c r="I27" s="2">
        <v>0</v>
      </c>
      <c r="J27" s="2">
        <v>0</v>
      </c>
      <c r="K27" s="2">
        <v>0</v>
      </c>
      <c r="L27" s="132">
        <v>0</v>
      </c>
      <c r="M27" s="2">
        <v>264.92000000000007</v>
      </c>
      <c r="N27">
        <v>0</v>
      </c>
      <c r="P27" s="132">
        <v>3.4200000000000001E-2</v>
      </c>
      <c r="Q27" s="132">
        <v>0</v>
      </c>
      <c r="W27" s="885"/>
      <c r="X27" s="655"/>
      <c r="Y27" s="885"/>
    </row>
    <row r="28" spans="1:33" ht="21.95" customHeight="1" x14ac:dyDescent="0.25">
      <c r="A28" s="50"/>
      <c r="B28" s="50"/>
      <c r="C28" s="51"/>
      <c r="D28"/>
      <c r="E28" s="22" t="s">
        <v>292</v>
      </c>
      <c r="F28" s="2">
        <v>50.52</v>
      </c>
      <c r="G28" s="2">
        <v>50.52</v>
      </c>
      <c r="H28">
        <v>0</v>
      </c>
      <c r="I28" s="2">
        <v>0</v>
      </c>
      <c r="J28" s="2">
        <v>0</v>
      </c>
      <c r="K28" s="2">
        <v>0</v>
      </c>
      <c r="L28" s="132">
        <v>0</v>
      </c>
      <c r="M28" s="2">
        <v>910.79999999999927</v>
      </c>
      <c r="N28">
        <v>0</v>
      </c>
      <c r="P28" s="132">
        <v>2.87E-2</v>
      </c>
      <c r="Q28" s="132">
        <v>2.0400000000000001E-2</v>
      </c>
      <c r="W28" s="885"/>
      <c r="X28" s="655"/>
      <c r="Y28" s="885"/>
      <c r="Z28" s="655"/>
    </row>
    <row r="29" spans="1:33" ht="21.95" customHeight="1" x14ac:dyDescent="0.25">
      <c r="A29" s="50"/>
      <c r="B29" s="51"/>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W29" s="885"/>
      <c r="X29" s="655"/>
      <c r="Y29" s="885"/>
    </row>
    <row r="30" spans="1:33" ht="21.95" customHeight="1" x14ac:dyDescent="0.25">
      <c r="A30" s="50"/>
      <c r="B30" s="51"/>
      <c r="C30" s="51"/>
      <c r="D30"/>
      <c r="E30" s="22" t="s">
        <v>242</v>
      </c>
      <c r="F30" s="2">
        <v>89.61</v>
      </c>
      <c r="G30" s="2">
        <v>89.61</v>
      </c>
      <c r="H30">
        <v>0</v>
      </c>
      <c r="I30" s="2">
        <v>0</v>
      </c>
      <c r="J30" s="2">
        <v>0</v>
      </c>
      <c r="K30" s="2">
        <v>0</v>
      </c>
      <c r="L30" s="132">
        <v>0</v>
      </c>
      <c r="M30" s="2">
        <v>329.74000000000069</v>
      </c>
      <c r="N30">
        <v>0</v>
      </c>
      <c r="P30" s="132">
        <v>0</v>
      </c>
      <c r="Q30" s="132">
        <v>5.0000000000000001E-4</v>
      </c>
      <c r="W30" s="885"/>
      <c r="X30" s="655"/>
      <c r="Y30" s="885"/>
    </row>
    <row r="31" spans="1:33" ht="21.95" customHeight="1" x14ac:dyDescent="0.25">
      <c r="A31" s="150"/>
      <c r="B31" s="50"/>
      <c r="C31" s="51"/>
      <c r="D31"/>
      <c r="E31" s="22" t="s">
        <v>649</v>
      </c>
      <c r="F31" s="2">
        <v>26.77</v>
      </c>
      <c r="G31" s="2">
        <v>26.77</v>
      </c>
      <c r="H31">
        <v>0</v>
      </c>
      <c r="I31" s="2">
        <v>0</v>
      </c>
      <c r="J31" s="2">
        <v>0</v>
      </c>
      <c r="K31" s="2">
        <v>0</v>
      </c>
      <c r="L31" s="132">
        <v>0</v>
      </c>
      <c r="M31" s="2">
        <v>309.26000000000022</v>
      </c>
      <c r="N31">
        <v>0</v>
      </c>
      <c r="P31" s="132">
        <v>8.8000000000000005E-3</v>
      </c>
      <c r="Q31" s="132">
        <v>6.0000000000000001E-3</v>
      </c>
      <c r="W31" s="885"/>
      <c r="X31" s="655"/>
      <c r="Y31" s="885"/>
      <c r="Z31" s="885"/>
      <c r="AC31"/>
      <c r="AD31"/>
      <c r="AE31"/>
      <c r="AF31"/>
      <c r="AG31"/>
    </row>
    <row r="32" spans="1:33" ht="21.95" customHeight="1" x14ac:dyDescent="0.25">
      <c r="A32" s="51"/>
      <c r="B32" s="51"/>
      <c r="C32" s="51"/>
      <c r="D32"/>
      <c r="E32" s="22" t="s">
        <v>62</v>
      </c>
      <c r="F32" s="2">
        <v>239.96</v>
      </c>
      <c r="G32" s="2">
        <v>239.96</v>
      </c>
      <c r="H32">
        <v>0</v>
      </c>
      <c r="I32" s="2">
        <v>0</v>
      </c>
      <c r="J32" s="2">
        <v>0</v>
      </c>
      <c r="K32" s="2">
        <v>0</v>
      </c>
      <c r="L32" s="132">
        <v>0</v>
      </c>
      <c r="M32" s="2">
        <v>1659.3600000000079</v>
      </c>
      <c r="N32">
        <v>0</v>
      </c>
      <c r="P32" s="132">
        <v>0</v>
      </c>
      <c r="W32" s="885"/>
      <c r="X32" s="655"/>
      <c r="Y32" s="885"/>
      <c r="Z32" s="885"/>
    </row>
    <row r="33" spans="1:33" ht="21.95" customHeight="1" x14ac:dyDescent="0.25">
      <c r="A33" s="50"/>
      <c r="B33" s="50"/>
      <c r="C33" s="51"/>
      <c r="D33"/>
      <c r="E33" s="22" t="s">
        <v>1371</v>
      </c>
      <c r="F33" s="2">
        <v>32.79</v>
      </c>
      <c r="G33" s="2">
        <v>32.79</v>
      </c>
      <c r="H33">
        <v>0</v>
      </c>
      <c r="I33" s="2">
        <v>0</v>
      </c>
      <c r="J33" s="2">
        <v>0</v>
      </c>
      <c r="K33" s="2">
        <v>0</v>
      </c>
      <c r="L33" s="132">
        <v>0</v>
      </c>
      <c r="M33" s="2">
        <v>937.36999999999534</v>
      </c>
      <c r="N33">
        <v>0</v>
      </c>
      <c r="P33" s="132">
        <v>0</v>
      </c>
      <c r="Q33" s="132">
        <v>1.9099999999999999E-2</v>
      </c>
      <c r="T33" s="48"/>
      <c r="W33" s="885"/>
      <c r="X33" s="655"/>
      <c r="Y33" s="885"/>
      <c r="Z33" s="885"/>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W34" s="885"/>
      <c r="X34" s="655"/>
      <c r="Y34" s="885"/>
    </row>
    <row r="35" spans="1:33" ht="21.95" customHeight="1" x14ac:dyDescent="0.25">
      <c r="A35" s="50"/>
      <c r="B35" s="51"/>
      <c r="C35" s="51"/>
      <c r="D35"/>
      <c r="E35" s="22" t="s">
        <v>10</v>
      </c>
      <c r="F35" s="2">
        <v>21.3</v>
      </c>
      <c r="G35" s="2">
        <v>21.3</v>
      </c>
      <c r="H35">
        <v>0</v>
      </c>
      <c r="I35" s="2">
        <v>0</v>
      </c>
      <c r="J35" s="2">
        <v>0</v>
      </c>
      <c r="K35" s="2">
        <v>0</v>
      </c>
      <c r="L35" s="132">
        <v>0</v>
      </c>
      <c r="M35" s="2">
        <v>1128.3800000000047</v>
      </c>
      <c r="N35">
        <v>0</v>
      </c>
      <c r="P35" s="132">
        <v>1.2500000000000001E-2</v>
      </c>
      <c r="Q35" s="132">
        <v>-8.0000000000000004E-4</v>
      </c>
      <c r="T35" s="48"/>
      <c r="W35" s="885"/>
      <c r="X35" s="655"/>
      <c r="Y35" s="885"/>
    </row>
    <row r="36" spans="1:33" ht="21.95" customHeight="1" x14ac:dyDescent="0.25">
      <c r="A36" s="50"/>
      <c r="B36" s="50"/>
      <c r="C36" s="51"/>
      <c r="D36"/>
      <c r="E36" s="22" t="s">
        <v>712</v>
      </c>
      <c r="F36" s="2">
        <v>277.44</v>
      </c>
      <c r="G36" s="2">
        <v>277.44</v>
      </c>
      <c r="H36">
        <v>0</v>
      </c>
      <c r="I36" s="2">
        <v>0</v>
      </c>
      <c r="J36" s="2">
        <v>0</v>
      </c>
      <c r="K36" s="2">
        <v>0</v>
      </c>
      <c r="L36" s="132">
        <v>0</v>
      </c>
      <c r="M36" s="2">
        <v>843.18000000000029</v>
      </c>
      <c r="N36">
        <v>0</v>
      </c>
      <c r="P36" s="132">
        <v>2.8E-3</v>
      </c>
      <c r="Q36" s="132">
        <v>1.3899999999999999E-2</v>
      </c>
      <c r="W36" s="885"/>
      <c r="X36" s="655"/>
      <c r="Y36" s="885"/>
    </row>
    <row r="37" spans="1:33"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W37" s="885"/>
      <c r="X37" s="655"/>
      <c r="Y37" s="885"/>
    </row>
    <row r="38" spans="1:33" ht="21.95" customHeight="1" x14ac:dyDescent="0.25">
      <c r="A38" s="50"/>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655"/>
      <c r="Y38" s="885"/>
    </row>
    <row r="39" spans="1:33" ht="21.95" customHeight="1" x14ac:dyDescent="0.25">
      <c r="A39" s="50"/>
      <c r="B39" s="50"/>
      <c r="C39" s="51"/>
      <c r="D39"/>
      <c r="E39" s="22" t="s">
        <v>710</v>
      </c>
      <c r="F39" s="2">
        <v>1147.26</v>
      </c>
      <c r="G39" s="2">
        <v>1147.26</v>
      </c>
      <c r="H39">
        <v>0</v>
      </c>
      <c r="I39" s="2">
        <v>0</v>
      </c>
      <c r="J39" s="2">
        <v>0</v>
      </c>
      <c r="K39" s="2">
        <v>0</v>
      </c>
      <c r="L39" s="132">
        <v>0</v>
      </c>
      <c r="M39" s="2">
        <v>559.89000000000033</v>
      </c>
      <c r="N39">
        <v>0</v>
      </c>
      <c r="P39" s="132">
        <v>0</v>
      </c>
      <c r="Q39" s="132">
        <v>-8.0000000000000004E-4</v>
      </c>
      <c r="T39" s="48"/>
      <c r="W39" s="885"/>
      <c r="X39" s="655"/>
      <c r="Y39" s="885"/>
      <c r="AC39"/>
      <c r="AD39"/>
      <c r="AE39"/>
      <c r="AF39"/>
      <c r="AG39"/>
    </row>
    <row r="40" spans="1:33" ht="21.95" customHeight="1" x14ac:dyDescent="0.25">
      <c r="A40" s="50"/>
      <c r="B40" s="51"/>
      <c r="C40" s="51"/>
      <c r="D40"/>
      <c r="E40" s="22" t="s">
        <v>798</v>
      </c>
      <c r="F40" s="2">
        <v>843.29</v>
      </c>
      <c r="G40" s="2">
        <v>843.29</v>
      </c>
      <c r="H40">
        <v>0</v>
      </c>
      <c r="I40" s="2">
        <v>0</v>
      </c>
      <c r="J40" s="2">
        <v>0</v>
      </c>
      <c r="K40" s="2">
        <v>0</v>
      </c>
      <c r="L40" s="132">
        <v>0</v>
      </c>
      <c r="M40" s="2">
        <v>1264.8599999999997</v>
      </c>
      <c r="N40">
        <v>0</v>
      </c>
      <c r="P40" s="132">
        <v>0</v>
      </c>
      <c r="Q40" s="132">
        <v>1.7899999999999999E-2</v>
      </c>
      <c r="T40" s="48"/>
      <c r="W40" s="885"/>
      <c r="X40" s="655"/>
      <c r="Y40" s="885"/>
    </row>
    <row r="41" spans="1:33" ht="21.95" customHeight="1" x14ac:dyDescent="0.25">
      <c r="A41" s="50"/>
      <c r="B41" s="51"/>
      <c r="C41" s="51"/>
      <c r="D41"/>
      <c r="E41" s="22" t="s">
        <v>1280</v>
      </c>
      <c r="F41" s="2">
        <v>30.69</v>
      </c>
      <c r="G41" s="2">
        <v>30.69</v>
      </c>
      <c r="H41">
        <v>0</v>
      </c>
      <c r="I41" s="2">
        <v>0</v>
      </c>
      <c r="J41" s="2">
        <v>0</v>
      </c>
      <c r="K41" s="2">
        <v>863.92000000000007</v>
      </c>
      <c r="L41" s="132">
        <v>0</v>
      </c>
      <c r="M41" s="2">
        <v>863.92000000000007</v>
      </c>
      <c r="N41">
        <v>0</v>
      </c>
      <c r="P41" s="132">
        <v>0</v>
      </c>
      <c r="Q41" s="132">
        <v>-5.1000000000000004E-3</v>
      </c>
      <c r="T41" s="48"/>
      <c r="W41" s="885"/>
      <c r="X41" s="655"/>
      <c r="Y41" s="885"/>
    </row>
    <row r="42" spans="1:33" ht="21.95" customHeight="1" x14ac:dyDescent="0.25">
      <c r="A42" s="50"/>
      <c r="B42" s="50"/>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W42" s="885"/>
      <c r="X42" s="655"/>
      <c r="Y42" s="885"/>
    </row>
    <row r="43" spans="1:33" ht="21.95" customHeight="1" x14ac:dyDescent="0.25">
      <c r="A43" s="50"/>
      <c r="B43" s="50"/>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T43" s="48"/>
      <c r="W43" s="885"/>
      <c r="X43" s="655"/>
      <c r="Y43" s="885"/>
    </row>
    <row r="44" spans="1:33" ht="21.95" customHeight="1" x14ac:dyDescent="0.25">
      <c r="A44" s="150"/>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V44" s="2"/>
      <c r="W44" s="2"/>
      <c r="X44" s="655"/>
      <c r="Y44" s="885"/>
    </row>
    <row r="45" spans="1:33" ht="21.95" customHeight="1" x14ac:dyDescent="0.25">
      <c r="A45" s="50"/>
      <c r="B45" s="50"/>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W45" s="885"/>
      <c r="X45" s="655"/>
      <c r="Y45" s="885"/>
    </row>
    <row r="46" spans="1:33" ht="21.95" customHeight="1" x14ac:dyDescent="0.25">
      <c r="A46" s="50"/>
      <c r="B46" s="50"/>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W46" s="885"/>
      <c r="X46" s="655"/>
      <c r="Y46" s="885"/>
      <c r="AC46"/>
      <c r="AD46"/>
      <c r="AE46"/>
      <c r="AF46"/>
      <c r="AG46"/>
    </row>
    <row r="47" spans="1:33" ht="21.95" customHeight="1" x14ac:dyDescent="0.25">
      <c r="A47" s="50"/>
      <c r="B47" s="50"/>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W47" s="885"/>
      <c r="X47" s="885"/>
      <c r="Y47" s="655"/>
    </row>
    <row r="48" spans="1:33" ht="21.95" customHeight="1" x14ac:dyDescent="0.25">
      <c r="A48" s="51"/>
      <c r="B48" s="51"/>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T48" s="48"/>
      <c r="W48" s="885"/>
      <c r="X48" s="885"/>
      <c r="Y48" s="655"/>
      <c r="Z48" s="655"/>
    </row>
    <row r="49" spans="1:33" ht="21.95" customHeight="1" x14ac:dyDescent="0.25">
      <c r="A49" s="50"/>
      <c r="B49" s="50"/>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W49" s="885"/>
      <c r="X49" s="885"/>
      <c r="Y49" s="655"/>
      <c r="Z49" s="885"/>
    </row>
    <row r="50" spans="1:33" ht="21.95" customHeight="1" x14ac:dyDescent="0.25">
      <c r="A50" s="50"/>
      <c r="B50" s="50"/>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T50" s="48"/>
      <c r="W50" s="885"/>
      <c r="X50" s="885"/>
      <c r="Y50" s="655"/>
      <c r="Z50" s="655"/>
    </row>
    <row r="51" spans="1:33" ht="21.95" customHeight="1" x14ac:dyDescent="0.25">
      <c r="A51" s="50"/>
      <c r="B51" s="50"/>
      <c r="C51" s="51"/>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T51" s="48"/>
      <c r="W51" s="885"/>
      <c r="X51" s="885"/>
      <c r="Y51" s="655"/>
    </row>
    <row r="52" spans="1:33" ht="21.95" customHeight="1" x14ac:dyDescent="0.25">
      <c r="A52" s="50"/>
      <c r="B52" s="51"/>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W52" s="885"/>
      <c r="X52" s="885"/>
      <c r="Y52" s="655"/>
      <c r="Z52" s="655"/>
    </row>
    <row r="53" spans="1:33" ht="21.95" customHeight="1" x14ac:dyDescent="0.25">
      <c r="A53" s="50"/>
      <c r="B53" s="50"/>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W53" s="885"/>
      <c r="X53" s="885"/>
      <c r="Y53" s="885"/>
      <c r="Z53" s="655"/>
      <c r="AC53"/>
      <c r="AD53"/>
      <c r="AE53"/>
      <c r="AF53"/>
      <c r="AG53"/>
    </row>
    <row r="54" spans="1:33" ht="21.95" customHeight="1" x14ac:dyDescent="0.25">
      <c r="A54" s="51"/>
      <c r="B54" s="51"/>
      <c r="C54" s="51"/>
      <c r="D54" s="703"/>
      <c r="E54" s="22" t="s">
        <v>1016</v>
      </c>
      <c r="F54" s="2">
        <v>60.56</v>
      </c>
      <c r="G54" s="2">
        <v>60.56</v>
      </c>
      <c r="H54">
        <v>0</v>
      </c>
      <c r="I54" s="2">
        <v>0</v>
      </c>
      <c r="J54" s="2">
        <v>0</v>
      </c>
      <c r="K54" s="2">
        <v>458.44000000000051</v>
      </c>
      <c r="L54" s="132">
        <v>0</v>
      </c>
      <c r="M54" s="2">
        <v>458.44000000000051</v>
      </c>
      <c r="N54">
        <v>0</v>
      </c>
      <c r="P54" s="132">
        <v>2.4768824306472918E-2</v>
      </c>
      <c r="Q54" s="132">
        <v>4.1999999999999997E-3</v>
      </c>
      <c r="W54" s="885"/>
      <c r="X54" s="885"/>
      <c r="Y54" s="655"/>
    </row>
    <row r="55" spans="1:33" ht="21.95" customHeight="1" x14ac:dyDescent="0.25">
      <c r="A55" s="50"/>
      <c r="B55" s="51"/>
      <c r="C55" s="51"/>
      <c r="D55"/>
      <c r="E55" s="22" t="s">
        <v>194</v>
      </c>
      <c r="F55" s="2">
        <v>9.16</v>
      </c>
      <c r="G55" s="2">
        <v>9.16</v>
      </c>
      <c r="H55">
        <v>0</v>
      </c>
      <c r="I55" s="2">
        <v>0</v>
      </c>
      <c r="J55" s="2">
        <v>0</v>
      </c>
      <c r="K55" s="2">
        <v>0</v>
      </c>
      <c r="L55" s="132">
        <v>0</v>
      </c>
      <c r="M55" s="2">
        <v>495.20999999999913</v>
      </c>
      <c r="N55">
        <v>0</v>
      </c>
      <c r="P55" s="132">
        <v>5.1499999999999997E-2</v>
      </c>
      <c r="Q55" s="132">
        <v>-2.0500000000000001E-2</v>
      </c>
      <c r="T55" s="48"/>
      <c r="W55" s="885"/>
      <c r="X55" s="885"/>
      <c r="Y55" s="655"/>
    </row>
    <row r="56" spans="1:33" ht="21.95" customHeight="1" x14ac:dyDescent="0.25">
      <c r="A56" s="50"/>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T56" s="48"/>
      <c r="W56" s="885"/>
      <c r="X56" s="885"/>
      <c r="Y56" s="65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W57" s="885"/>
      <c r="X57" s="885"/>
      <c r="Y57" s="655"/>
      <c r="Z57" s="655"/>
    </row>
    <row r="58" spans="1:33" ht="21.95" customHeight="1" x14ac:dyDescent="0.25">
      <c r="A58" s="50"/>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T59" s="48"/>
      <c r="W59" s="885"/>
      <c r="X59" s="885"/>
      <c r="Y59" s="655"/>
    </row>
    <row r="60" spans="1:33" ht="21.95" customHeight="1" x14ac:dyDescent="0.25">
      <c r="A60" s="51"/>
      <c r="B60" s="150"/>
      <c r="C60" s="270"/>
      <c r="D60"/>
      <c r="E60" s="22" t="s">
        <v>17</v>
      </c>
      <c r="F60" s="2">
        <v>0</v>
      </c>
      <c r="G60" s="2">
        <v>0</v>
      </c>
      <c r="H60">
        <v>0</v>
      </c>
      <c r="I60" s="2">
        <v>0</v>
      </c>
      <c r="J60" s="2">
        <v>0</v>
      </c>
      <c r="K60" s="2">
        <v>-20818.210000000079</v>
      </c>
      <c r="M60" s="2">
        <v>-20818.210000000079</v>
      </c>
      <c r="N60">
        <v>0</v>
      </c>
      <c r="P60" s="132">
        <v>0</v>
      </c>
      <c r="Q60" s="132">
        <v>0</v>
      </c>
      <c r="W60" s="885"/>
      <c r="X60" s="885"/>
      <c r="Y60" s="655"/>
      <c r="AC60"/>
      <c r="AD60"/>
      <c r="AE60"/>
      <c r="AF60"/>
      <c r="AG60"/>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W61" s="885"/>
      <c r="X61" s="885"/>
      <c r="Y61" s="655"/>
    </row>
    <row r="62" spans="1:33" ht="21.95" customHeight="1" x14ac:dyDescent="0.25">
      <c r="A62" s="51"/>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row>
    <row r="63" spans="1:33" ht="21.95" customHeight="1" x14ac:dyDescent="0.25">
      <c r="A63" s="50"/>
      <c r="B63" s="51"/>
      <c r="C63" s="51"/>
      <c r="D63"/>
      <c r="E63" s="22" t="s">
        <v>668</v>
      </c>
      <c r="F63" s="2">
        <v>55.19</v>
      </c>
      <c r="G63" s="2">
        <v>55.19</v>
      </c>
      <c r="H63">
        <v>0</v>
      </c>
      <c r="I63" s="2">
        <v>0</v>
      </c>
      <c r="J63" s="2">
        <v>0</v>
      </c>
      <c r="K63" s="2">
        <v>0</v>
      </c>
      <c r="L63" s="132">
        <v>0</v>
      </c>
      <c r="M63" s="2">
        <v>329.55999999999949</v>
      </c>
      <c r="N63">
        <v>0</v>
      </c>
      <c r="P63" s="132">
        <v>1.78E-2</v>
      </c>
      <c r="Q63" s="132">
        <v>2.1499999999999998E-2</v>
      </c>
      <c r="T63" s="48"/>
      <c r="W63" s="885"/>
      <c r="X63" s="885"/>
      <c r="Y63" s="885"/>
      <c r="Z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row>
    <row r="65" spans="1:33" ht="21.95" customHeight="1" x14ac:dyDescent="0.25">
      <c r="A65" s="50"/>
      <c r="B65" s="51"/>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655"/>
    </row>
    <row r="66" spans="1:33" ht="21.95" customHeight="1" x14ac:dyDescent="0.25">
      <c r="A66" s="50"/>
      <c r="B66" s="50"/>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row>
    <row r="67" spans="1:33" ht="21.95" customHeight="1" x14ac:dyDescent="0.25">
      <c r="A67" s="50"/>
      <c r="B67" s="50"/>
      <c r="C67" s="51"/>
      <c r="D67"/>
      <c r="E67" s="22" t="s">
        <v>757</v>
      </c>
      <c r="F67" s="2">
        <v>9.34</v>
      </c>
      <c r="G67" s="2">
        <v>9.34</v>
      </c>
      <c r="H67">
        <v>0</v>
      </c>
      <c r="I67" s="2">
        <v>0</v>
      </c>
      <c r="J67" s="2">
        <v>0</v>
      </c>
      <c r="K67" s="2">
        <v>-353.91000000000349</v>
      </c>
      <c r="L67" s="132">
        <v>0</v>
      </c>
      <c r="M67" s="2">
        <v>-353.91000000000349</v>
      </c>
      <c r="N67">
        <v>0</v>
      </c>
      <c r="P67" s="132">
        <v>1.7130620985010708E-2</v>
      </c>
      <c r="Q67" s="132">
        <v>6.2E-2</v>
      </c>
      <c r="R67" s="2">
        <v>9.8315789473684205</v>
      </c>
      <c r="S67" s="29">
        <v>43337</v>
      </c>
      <c r="W67" s="885"/>
      <c r="X67" s="885"/>
      <c r="Y67" s="655"/>
    </row>
    <row r="68" spans="1:33" ht="21.95" customHeight="1" x14ac:dyDescent="0.25">
      <c r="A68" s="51"/>
      <c r="B68" s="51"/>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T68" s="48"/>
      <c r="W68" s="885"/>
      <c r="X68" s="885"/>
      <c r="Y68" s="655"/>
      <c r="AC68"/>
      <c r="AD68"/>
      <c r="AE68"/>
      <c r="AF68"/>
      <c r="AG68"/>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T69" s="48"/>
      <c r="W69" s="885"/>
      <c r="X69" s="885"/>
      <c r="Y69" s="655"/>
      <c r="Z69" s="885"/>
    </row>
    <row r="70" spans="1:33" ht="21.95" customHeight="1" x14ac:dyDescent="0.25">
      <c r="A70" s="50"/>
      <c r="B70" s="51"/>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c r="Z70" s="885"/>
      <c r="AC70"/>
      <c r="AD70"/>
      <c r="AE70"/>
      <c r="AF70"/>
      <c r="AG70"/>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48"/>
      <c r="W71" s="885"/>
      <c r="X71" s="885"/>
      <c r="Y71" s="655"/>
      <c r="AC71"/>
      <c r="AD71"/>
      <c r="AE71"/>
      <c r="AF71"/>
      <c r="AG71"/>
    </row>
    <row r="72" spans="1:33" ht="21.95" customHeight="1" x14ac:dyDescent="0.25">
      <c r="A72" s="51"/>
      <c r="B72" s="150"/>
      <c r="C72" s="270"/>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T72" s="48"/>
      <c r="W72" s="885"/>
      <c r="X72" s="885"/>
      <c r="Y72" s="655"/>
      <c r="Z72" s="885"/>
      <c r="AC72"/>
      <c r="AD72"/>
      <c r="AE72" s="2"/>
      <c r="AF72"/>
      <c r="AG72"/>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row>
    <row r="74" spans="1:33" ht="21.95" customHeight="1" x14ac:dyDescent="0.25">
      <c r="A74" s="58"/>
      <c r="B74" s="59"/>
      <c r="C74" s="58"/>
      <c r="D74"/>
      <c r="E74" s="22" t="s">
        <v>192</v>
      </c>
      <c r="F74" s="2">
        <v>87.69</v>
      </c>
      <c r="G74" s="2">
        <v>87.69</v>
      </c>
      <c r="H74">
        <v>0</v>
      </c>
      <c r="I74" s="2">
        <v>0</v>
      </c>
      <c r="J74" s="2">
        <v>0</v>
      </c>
      <c r="K74" s="2">
        <v>0</v>
      </c>
      <c r="L74" s="132">
        <v>0</v>
      </c>
      <c r="M74" s="2">
        <v>785.90999999999985</v>
      </c>
      <c r="N74">
        <v>0</v>
      </c>
      <c r="P74" s="132">
        <v>1.29E-2</v>
      </c>
      <c r="Q74" s="132">
        <v>1.12E-2</v>
      </c>
      <c r="W74" s="885"/>
      <c r="X74" s="885"/>
      <c r="Y74" s="655"/>
      <c r="Z74" s="655"/>
    </row>
    <row r="75" spans="1:33" ht="21.95" customHeight="1" x14ac:dyDescent="0.25">
      <c r="A75" s="50"/>
      <c r="B75" s="51"/>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W75" s="885"/>
      <c r="X75" s="885"/>
      <c r="Y75" s="655"/>
    </row>
    <row r="76" spans="1:33" ht="21.95" customHeight="1" x14ac:dyDescent="0.25">
      <c r="A76" s="51"/>
      <c r="B76" s="51"/>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885"/>
      <c r="Y76" s="655"/>
      <c r="Z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W78" s="885"/>
      <c r="X78" s="885"/>
      <c r="Y78" s="655"/>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c r="AC79"/>
      <c r="AD79"/>
      <c r="AE79"/>
      <c r="AF79"/>
      <c r="AG79"/>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T80" s="48"/>
      <c r="W80" s="885"/>
      <c r="X80" s="885"/>
      <c r="Y80" s="655"/>
    </row>
    <row r="81" spans="1:26" ht="21.95" customHeight="1" x14ac:dyDescent="0.25">
      <c r="A81" s="50"/>
      <c r="B81" s="50"/>
      <c r="C81" s="50"/>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655"/>
      <c r="Z81" s="885"/>
    </row>
    <row r="82" spans="1:26" ht="21.95" customHeight="1" x14ac:dyDescent="0.25">
      <c r="A82" s="50"/>
      <c r="B82" s="50"/>
      <c r="C82" s="51"/>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655"/>
    </row>
    <row r="83" spans="1:26" ht="21.95" customHeight="1" x14ac:dyDescent="0.25">
      <c r="A83" s="50"/>
      <c r="B83" s="51"/>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c r="Z83" s="885"/>
    </row>
    <row r="84" spans="1:26" ht="21.95" customHeight="1" x14ac:dyDescent="0.25">
      <c r="A84" s="50"/>
      <c r="B84" s="51"/>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c r="Z84" s="885"/>
    </row>
    <row r="85" spans="1:26" ht="21.95" customHeight="1" x14ac:dyDescent="0.25">
      <c r="A85" s="50"/>
      <c r="B85" s="51"/>
      <c r="C85" s="51"/>
      <c r="D85"/>
      <c r="E85" s="22" t="s">
        <v>169</v>
      </c>
      <c r="F85" s="2">
        <v>79.84</v>
      </c>
      <c r="G85" s="2">
        <v>79.84</v>
      </c>
      <c r="H85">
        <v>0</v>
      </c>
      <c r="I85" s="2">
        <v>0</v>
      </c>
      <c r="J85" s="2">
        <v>0</v>
      </c>
      <c r="K85" s="2">
        <v>0</v>
      </c>
      <c r="L85" s="132">
        <v>0</v>
      </c>
      <c r="M85" s="2">
        <v>1368.9000000000015</v>
      </c>
      <c r="N85">
        <v>0</v>
      </c>
      <c r="P85" s="132">
        <v>1.14E-2</v>
      </c>
      <c r="Q85" s="132">
        <v>-3.0000000000000001E-3</v>
      </c>
      <c r="T85" s="48"/>
      <c r="W85" s="885"/>
      <c r="X85" s="885"/>
      <c r="Y85" s="655"/>
    </row>
    <row r="86" spans="1:26" ht="21.95" customHeight="1" x14ac:dyDescent="0.25">
      <c r="A86" s="50"/>
      <c r="B86" s="51"/>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655"/>
      <c r="Z86" s="655"/>
    </row>
    <row r="87" spans="1:26" ht="21.95" customHeight="1" x14ac:dyDescent="0.25">
      <c r="A87" s="50"/>
      <c r="B87" s="50"/>
      <c r="C87" s="50"/>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655"/>
      <c r="Z87" s="655"/>
    </row>
    <row r="88" spans="1:26"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26"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26"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W90" s="885"/>
      <c r="X90" s="885"/>
      <c r="Y90" s="655"/>
      <c r="Z90" s="885"/>
    </row>
    <row r="91" spans="1:26" ht="21.95" customHeight="1" x14ac:dyDescent="0.25">
      <c r="A91" s="50"/>
      <c r="B91" s="51"/>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W91" s="885"/>
      <c r="X91" s="885"/>
      <c r="Y91" s="655"/>
      <c r="Z91" s="655"/>
    </row>
    <row r="92" spans="1:26" ht="21.95" customHeight="1" x14ac:dyDescent="0.25">
      <c r="A92" s="50"/>
      <c r="B92" s="51"/>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T92" s="48"/>
      <c r="W92" s="885"/>
      <c r="X92" s="885"/>
      <c r="Y92" s="655"/>
    </row>
    <row r="93" spans="1:26"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W93" s="885"/>
      <c r="X93" s="885"/>
      <c r="Y93" s="655"/>
    </row>
    <row r="94" spans="1:26"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T94" s="279"/>
      <c r="W94" s="885"/>
      <c r="X94" s="885"/>
      <c r="Y94" s="655"/>
      <c r="Z94" s="885"/>
    </row>
    <row r="95" spans="1:26"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row>
    <row r="96" spans="1:26"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655"/>
    </row>
    <row r="97" spans="1:33" ht="21.95" customHeight="1" x14ac:dyDescent="0.25">
      <c r="A97" s="50"/>
      <c r="B97" s="51"/>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885"/>
      <c r="Z97" s="885"/>
    </row>
    <row r="98" spans="1:33"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0"/>
      <c r="B101" s="50"/>
      <c r="C101" s="51"/>
      <c r="D101" s="703"/>
      <c r="E101" s="22" t="s">
        <v>9</v>
      </c>
      <c r="F101" s="2">
        <v>1.04</v>
      </c>
      <c r="G101" s="2">
        <v>1.04</v>
      </c>
      <c r="H101">
        <v>0</v>
      </c>
      <c r="I101" s="2">
        <v>0</v>
      </c>
      <c r="J101" s="2">
        <v>0</v>
      </c>
      <c r="K101" s="2">
        <v>-8332.1133333333346</v>
      </c>
      <c r="L101" s="132">
        <v>0</v>
      </c>
      <c r="M101" s="2">
        <v>-7897.1833333333343</v>
      </c>
      <c r="N101">
        <v>0</v>
      </c>
      <c r="P101" s="132">
        <v>0.04</v>
      </c>
      <c r="Q101" s="132">
        <v>2.5899999999999999E-2</v>
      </c>
      <c r="T101" s="48"/>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row>
    <row r="104" spans="1:33" ht="21.95" customHeight="1" x14ac:dyDescent="0.25">
      <c r="A104" s="51"/>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V105" s="2"/>
      <c r="W105" s="885"/>
      <c r="X105" s="885"/>
      <c r="Y105" s="655"/>
      <c r="AC105"/>
      <c r="AD105"/>
      <c r="AE105"/>
      <c r="AF105"/>
      <c r="AG105"/>
    </row>
    <row r="106" spans="1:33" ht="21.95" customHeight="1" x14ac:dyDescent="0.25">
      <c r="A106" s="50"/>
      <c r="B106" s="51"/>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885"/>
      <c r="Z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V107" s="2"/>
      <c r="W107" s="885"/>
      <c r="X107" s="885"/>
      <c r="Y107" s="655"/>
      <c r="Z107" s="655"/>
    </row>
    <row r="108" spans="1:33" ht="21.95" customHeight="1" x14ac:dyDescent="0.25">
      <c r="A108" s="51"/>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c r="Z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c r="Z109" s="88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7"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4"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8" location="STNE!A1" display="STNE"/>
    <hyperlink ref="E3"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8"/>
  <sheetViews>
    <sheetView zoomScaleNormal="100" workbookViewId="0">
      <pane ySplit="1" topLeftCell="A994" activePane="bottomLeft" state="frozen"/>
      <selection activeCell="M34" sqref="M34"/>
      <selection pane="bottomLeft" activeCell="S1010" sqref="S101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91095.280000000028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row r="1008" spans="1:26" ht="20.100000000000001" customHeight="1" x14ac:dyDescent="0.2">
      <c r="A1008" s="784">
        <f t="shared" ref="A1008" si="2476">B1008-$B$2</f>
        <v>1533</v>
      </c>
      <c r="B1008" s="803">
        <v>43766</v>
      </c>
      <c r="C1008" s="828">
        <v>3039.42</v>
      </c>
      <c r="D1008" s="800">
        <f t="shared" ref="D1008" si="2477">(C1008-C1007)/C1007</f>
        <v>5.5813799606292333E-3</v>
      </c>
      <c r="E1008" s="827">
        <f t="shared" ref="E1008" si="2478">(C1008-$C$2)/$C$2</f>
        <v>0.44566313426304677</v>
      </c>
      <c r="F1008" s="824">
        <v>8325.98</v>
      </c>
      <c r="G1008" s="800">
        <f t="shared" ref="G1008" si="2479">(F1008-F1007)/F1007</f>
        <v>1.0053244467197329E-2</v>
      </c>
      <c r="H1008" s="805">
        <f t="shared" ref="H1008" si="2480">(F1008-F$2)/F$2</f>
        <v>0.63520631616159628</v>
      </c>
      <c r="I1008" s="849">
        <v>291095.28000000003</v>
      </c>
      <c r="J1008" s="808">
        <v>200000</v>
      </c>
      <c r="K1008" s="808">
        <f t="shared" ref="K1008" si="2481">I1008-I1007-J1008+J1007</f>
        <v>360.24000000004889</v>
      </c>
      <c r="L1008" s="800">
        <f t="shared" ref="L1008" si="2482">K1008/I1007</f>
        <v>1.2390663333874338E-3</v>
      </c>
      <c r="M1008" s="825">
        <f t="shared" ref="M1008" si="2483">I1008-J1008</f>
        <v>91095.280000000028</v>
      </c>
      <c r="N1008" s="810">
        <f t="shared" ref="N1008" si="2484">M1008/J1008</f>
        <v>0.45547640000000011</v>
      </c>
      <c r="O1008" s="794">
        <f t="shared" ref="O1008" si="2485">N1008/(A1008/365.25)</f>
        <v>0.10852104050880629</v>
      </c>
      <c r="P1008" s="825" t="b">
        <f t="shared" ref="P1008" si="2486">L1008&gt;D1008</f>
        <v>0</v>
      </c>
      <c r="Q1008" s="810">
        <f>COUNTIF(P$2:P1008, TRUE)/(COUNTIF(P$2:P1008,FALSE) + COUNTIF(P$2:P1008, TRUE))</f>
        <v>0.4826216484607746</v>
      </c>
      <c r="R1008" s="852">
        <v>227266.94</v>
      </c>
      <c r="S1008" s="854">
        <f t="shared" ref="S1008" si="2487">I1008-R1008</f>
        <v>63828.340000000026</v>
      </c>
      <c r="T1008" s="808"/>
      <c r="U1008" s="808"/>
      <c r="V1008" s="810">
        <f>STDEV(D$2:D1008)*SQRT(252)</f>
        <v>0.1449062213385317</v>
      </c>
      <c r="W1008" s="810">
        <f>STDEV(L$2:L1008)*SQRT(252)</f>
        <v>0.24323190877918982</v>
      </c>
      <c r="X1008" s="809">
        <f t="shared" ref="X1008" si="2488">E1008/(A1008/365.25)/V1008</f>
        <v>0.73277011400173386</v>
      </c>
      <c r="Y1008" s="809">
        <f t="shared" ref="Y1008" si="2489">O1008/W1008</f>
        <v>0.44616284538277245</v>
      </c>
      <c r="Z1008" s="815">
        <f t="shared" ref="Z1008" si="2490">-(E1008-N1008)</f>
        <v>9.8132657369533471E-3</v>
      </c>
    </row>
  </sheetData>
  <conditionalFormatting sqref="L1:L2 L100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8">
    <cfRule type="colorScale" priority="1002">
      <colorScale>
        <cfvo type="min"/>
        <cfvo type="num" val="0"/>
        <cfvo type="max"/>
        <color rgb="FFF8696B"/>
        <color rgb="FFFFEB84"/>
        <color rgb="FF63BE7B"/>
      </colorScale>
    </cfRule>
  </conditionalFormatting>
  <conditionalFormatting sqref="G3:G1008">
    <cfRule type="colorScale" priority="1004">
      <colorScale>
        <cfvo type="min"/>
        <cfvo type="num" val="0"/>
        <cfvo type="max"/>
        <color rgb="FFF8696B"/>
        <color rgb="FFFFEB84"/>
        <color rgb="FF63BE7B"/>
      </colorScale>
    </cfRule>
  </conditionalFormatting>
  <conditionalFormatting sqref="L3:L100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92000.354666668238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91095.284666668304</v>
      </c>
      <c r="Q269" s="280"/>
      <c r="R269" s="358"/>
      <c r="S269" s="377">
        <v>43616</v>
      </c>
      <c r="T269" s="337">
        <v>1.2</v>
      </c>
    </row>
    <row r="270" spans="1:21" ht="18" customHeight="1" x14ac:dyDescent="0.25">
      <c r="M270" s="25" t="s">
        <v>143</v>
      </c>
      <c r="N270" s="139">
        <f>Balance!AA2</f>
        <v>91095.280000000028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4.6666682756040245E-3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8" priority="7">
      <formula>#REF!&gt;0</formula>
    </cfRule>
    <cfRule type="expression" dxfId="423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6" priority="35">
      <formula>N19&gt;0</formula>
    </cfRule>
    <cfRule type="expression" dxfId="423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34" priority="21">
      <formula>F25&gt;0</formula>
    </cfRule>
    <cfRule type="expression" dxfId="4233" priority="22">
      <formula>F25&lt;0</formula>
    </cfRule>
  </conditionalFormatting>
  <conditionalFormatting sqref="H25:H47">
    <cfRule type="expression" dxfId="4232" priority="19">
      <formula>H25&gt;0</formula>
    </cfRule>
    <cfRule type="expression" dxfId="4231" priority="20">
      <formula>H25&lt;0</formula>
    </cfRule>
  </conditionalFormatting>
  <conditionalFormatting sqref="I25:I27">
    <cfRule type="expression" dxfId="4230" priority="15">
      <formula>I25&gt;0</formula>
    </cfRule>
    <cfRule type="expression" dxfId="4229" priority="16">
      <formula>I25&lt;0</formula>
    </cfRule>
  </conditionalFormatting>
  <conditionalFormatting sqref="Q7">
    <cfRule type="expression" dxfId="4228" priority="5">
      <formula>Q7&gt;0</formula>
    </cfRule>
    <cfRule type="expression" dxfId="4227" priority="6">
      <formula>Q7&lt;0</formula>
    </cfRule>
  </conditionalFormatting>
  <conditionalFormatting sqref="Q8">
    <cfRule type="expression" dxfId="4226" priority="3">
      <formula>Q8&gt;0</formula>
    </cfRule>
    <cfRule type="expression" dxfId="422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24" priority="31">
      <formula>F7&gt;0</formula>
    </cfRule>
    <cfRule type="expression" dxfId="4223" priority="32">
      <formula>F7&lt;0</formula>
    </cfRule>
  </conditionalFormatting>
  <conditionalFormatting sqref="Q8">
    <cfRule type="expression" dxfId="4222" priority="29">
      <formula>Q8&gt;0</formula>
    </cfRule>
    <cfRule type="expression" dxfId="4221" priority="30">
      <formula>Q8&lt;0</formula>
    </cfRule>
  </conditionalFormatting>
  <conditionalFormatting sqref="Q10">
    <cfRule type="expression" dxfId="4220" priority="23">
      <formula>Q10&gt;0</formula>
    </cfRule>
    <cfRule type="expression" dxfId="4219" priority="24">
      <formula>Q10&lt;0</formula>
    </cfRule>
  </conditionalFormatting>
  <conditionalFormatting sqref="J25:J38">
    <cfRule type="expression" dxfId="4218" priority="21">
      <formula>J25&gt;0</formula>
    </cfRule>
    <cfRule type="expression" dxfId="4217" priority="22">
      <formula>J25&lt;0</formula>
    </cfRule>
  </conditionalFormatting>
  <conditionalFormatting sqref="L25:L38">
    <cfRule type="expression" dxfId="4216" priority="17">
      <formula>L25&gt;0</formula>
    </cfRule>
    <cfRule type="expression" dxfId="4215" priority="18">
      <formula>L25&lt;0</formula>
    </cfRule>
  </conditionalFormatting>
  <conditionalFormatting sqref="F93:F114">
    <cfRule type="expression" dxfId="4214" priority="15">
      <formula>F93&gt;0</formula>
    </cfRule>
    <cfRule type="expression" dxfId="4213" priority="16">
      <formula>F93&lt;0</formula>
    </cfRule>
  </conditionalFormatting>
  <conditionalFormatting sqref="H93:H114">
    <cfRule type="expression" dxfId="4212" priority="13">
      <formula>H93&gt;0</formula>
    </cfRule>
    <cfRule type="expression" dxfId="4211" priority="14">
      <formula>H93&lt;0</formula>
    </cfRule>
  </conditionalFormatting>
  <conditionalFormatting sqref="J93:J106">
    <cfRule type="expression" dxfId="4210" priority="11">
      <formula>J93&gt;0</formula>
    </cfRule>
    <cfRule type="expression" dxfId="4209" priority="12">
      <formula>J93&lt;0</formula>
    </cfRule>
  </conditionalFormatting>
  <conditionalFormatting sqref="K93:K106">
    <cfRule type="expression" dxfId="4208" priority="9">
      <formula>K93&gt;0</formula>
    </cfRule>
    <cfRule type="expression" dxfId="4207" priority="10">
      <formula>K93&lt;0</formula>
    </cfRule>
  </conditionalFormatting>
  <conditionalFormatting sqref="L93:L106">
    <cfRule type="expression" dxfId="4206" priority="7">
      <formula>L93&gt;0</formula>
    </cfRule>
    <cfRule type="expression" dxfId="4205" priority="8">
      <formula>L93&lt;0</formula>
    </cfRule>
  </conditionalFormatting>
  <conditionalFormatting sqref="F25:F32">
    <cfRule type="expression" dxfId="4204" priority="5">
      <formula>F25&gt;0</formula>
    </cfRule>
    <cfRule type="expression" dxfId="4203" priority="6">
      <formula>F25&lt;0</formula>
    </cfRule>
  </conditionalFormatting>
  <conditionalFormatting sqref="H25:H32">
    <cfRule type="expression" dxfId="4202" priority="3">
      <formula>H25&gt;0</formula>
    </cfRule>
    <cfRule type="expression" dxfId="4201" priority="4">
      <formula>H25&lt;0</formula>
    </cfRule>
  </conditionalFormatting>
  <conditionalFormatting sqref="H60:H63 F60:F63">
    <cfRule type="expression" dxfId="4200" priority="1">
      <formula>F60&gt;0</formula>
    </cfRule>
    <cfRule type="expression" dxfId="419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8" priority="64">
      <formula>N23&gt;0</formula>
    </cfRule>
    <cfRule type="expression" dxfId="419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6" priority="58">
      <formula>F79&gt;0</formula>
    </cfRule>
    <cfRule type="expression" dxfId="4195" priority="59">
      <formula>F79&lt;0</formula>
    </cfRule>
  </conditionalFormatting>
  <conditionalFormatting sqref="H79:H97 H101:H118">
    <cfRule type="expression" dxfId="4194" priority="56">
      <formula>H79&gt;0</formula>
    </cfRule>
    <cfRule type="expression" dxfId="4193" priority="57">
      <formula>H79&lt;0</formula>
    </cfRule>
  </conditionalFormatting>
  <conditionalFormatting sqref="I75:I97 I100:I118">
    <cfRule type="expression" dxfId="4192" priority="54">
      <formula>I75&gt;0</formula>
    </cfRule>
    <cfRule type="expression" dxfId="4191" priority="55">
      <formula>I75&lt;0</formula>
    </cfRule>
  </conditionalFormatting>
  <conditionalFormatting sqref="Q7">
    <cfRule type="expression" dxfId="4190" priority="52">
      <formula>Q7&gt;0</formula>
    </cfRule>
    <cfRule type="expression" dxfId="4189" priority="53">
      <formula>Q7&lt;0</formula>
    </cfRule>
  </conditionalFormatting>
  <conditionalFormatting sqref="Q8">
    <cfRule type="expression" dxfId="4188" priority="50">
      <formula>Q8&gt;0</formula>
    </cfRule>
    <cfRule type="expression" dxfId="4187" priority="51">
      <formula>Q8&lt;0</formula>
    </cfRule>
  </conditionalFormatting>
  <conditionalFormatting sqref="F75:F78">
    <cfRule type="expression" dxfId="4186" priority="48">
      <formula>F75&gt;0</formula>
    </cfRule>
    <cfRule type="expression" dxfId="4185" priority="49">
      <formula>F75&lt;0</formula>
    </cfRule>
  </conditionalFormatting>
  <conditionalFormatting sqref="H75:H78">
    <cfRule type="expression" dxfId="4184" priority="46">
      <formula>H75&gt;0</formula>
    </cfRule>
    <cfRule type="expression" dxfId="4183" priority="47">
      <formula>H75&lt;0</formula>
    </cfRule>
  </conditionalFormatting>
  <conditionalFormatting sqref="F100:F114">
    <cfRule type="expression" dxfId="4182" priority="40">
      <formula>F100&gt;0</formula>
    </cfRule>
    <cfRule type="expression" dxfId="4181" priority="41">
      <formula>F100&lt;0</formula>
    </cfRule>
  </conditionalFormatting>
  <conditionalFormatting sqref="H100:H114">
    <cfRule type="expression" dxfId="4180" priority="38">
      <formula>H100&gt;0</formula>
    </cfRule>
    <cfRule type="expression" dxfId="4179" priority="39">
      <formula>H100&lt;0</formula>
    </cfRule>
  </conditionalFormatting>
  <conditionalFormatting sqref="F29:F67">
    <cfRule type="expression" dxfId="4178" priority="36">
      <formula>F29&gt;0</formula>
    </cfRule>
    <cfRule type="expression" dxfId="4177" priority="37">
      <formula>F29&lt;0</formula>
    </cfRule>
  </conditionalFormatting>
  <conditionalFormatting sqref="H29:H63">
    <cfRule type="expression" dxfId="4176" priority="34">
      <formula>H29&gt;0</formula>
    </cfRule>
    <cfRule type="expression" dxfId="4175" priority="35">
      <formula>H29&lt;0</formula>
    </cfRule>
  </conditionalFormatting>
  <conditionalFormatting sqref="J38:J68">
    <cfRule type="expression" dxfId="4174" priority="32">
      <formula>J38&gt;0</formula>
    </cfRule>
    <cfRule type="expression" dxfId="4173" priority="33">
      <formula>J38&lt;0</formula>
    </cfRule>
  </conditionalFormatting>
  <conditionalFormatting sqref="J43">
    <cfRule type="expression" dxfId="4172" priority="30">
      <formula>J43&gt;0</formula>
    </cfRule>
    <cfRule type="expression" dxfId="4171" priority="31">
      <formula>J43&lt;0</formula>
    </cfRule>
  </conditionalFormatting>
  <conditionalFormatting sqref="Q9">
    <cfRule type="expression" dxfId="4170" priority="24">
      <formula>Q9&gt;0</formula>
    </cfRule>
    <cfRule type="expression" dxfId="4169" priority="25">
      <formula>Q9&lt;0</formula>
    </cfRule>
  </conditionalFormatting>
  <conditionalFormatting sqref="R4">
    <cfRule type="expression" dxfId="4168" priority="26">
      <formula>R4&gt;0</formula>
    </cfRule>
    <cfRule type="expression" dxfId="416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6" priority="21">
      <formula>F120&gt;0</formula>
    </cfRule>
    <cfRule type="expression" dxfId="4165" priority="22">
      <formula>F120&lt;0</formula>
    </cfRule>
  </conditionalFormatting>
  <conditionalFormatting sqref="H120:H160">
    <cfRule type="expression" dxfId="4164" priority="19">
      <formula>H120&gt;0</formula>
    </cfRule>
    <cfRule type="expression" dxfId="4163" priority="20">
      <formula>H120&lt;0</formula>
    </cfRule>
  </conditionalFormatting>
  <conditionalFormatting sqref="J129:J160">
    <cfRule type="expression" dxfId="4162" priority="17">
      <formula>J129&gt;0</formula>
    </cfRule>
    <cfRule type="expression" dxfId="4161" priority="18">
      <formula>J129&lt;0</formula>
    </cfRule>
  </conditionalFormatting>
  <conditionalFormatting sqref="J134">
    <cfRule type="expression" dxfId="4160" priority="15">
      <formula>J134&gt;0</formula>
    </cfRule>
    <cfRule type="expression" dxfId="4159" priority="16">
      <formula>J134&lt;0</formula>
    </cfRule>
  </conditionalFormatting>
  <conditionalFormatting sqref="J31:J40">
    <cfRule type="expression" dxfId="4158" priority="13">
      <formula>J31&gt;0</formula>
    </cfRule>
    <cfRule type="expression" dxfId="4157" priority="14">
      <formula>J31&lt;0</formula>
    </cfRule>
  </conditionalFormatting>
  <conditionalFormatting sqref="J36:J37">
    <cfRule type="expression" dxfId="4156" priority="11">
      <formula>J36&gt;0</formula>
    </cfRule>
    <cfRule type="expression" dxfId="4155" priority="12">
      <formula>J36&lt;0</formula>
    </cfRule>
  </conditionalFormatting>
  <conditionalFormatting sqref="Q10">
    <cfRule type="expression" dxfId="4154" priority="9">
      <formula>Q10&gt;0</formula>
    </cfRule>
    <cfRule type="expression" dxfId="4153" priority="10">
      <formula>Q10&lt;0</formula>
    </cfRule>
  </conditionalFormatting>
  <conditionalFormatting sqref="K38:K55 K57:K68">
    <cfRule type="expression" dxfId="4152" priority="7">
      <formula>K38&gt;0</formula>
    </cfRule>
    <cfRule type="expression" dxfId="4151" priority="8">
      <formula>K38&lt;0</formula>
    </cfRule>
  </conditionalFormatting>
  <conditionalFormatting sqref="K43">
    <cfRule type="expression" dxfId="4150" priority="5">
      <formula>K43&gt;0</formula>
    </cfRule>
    <cfRule type="expression" dxfId="4149" priority="6">
      <formula>K43&lt;0</formula>
    </cfRule>
  </conditionalFormatting>
  <conditionalFormatting sqref="K31:K40">
    <cfRule type="expression" dxfId="4148" priority="3">
      <formula>K31&gt;0</formula>
    </cfRule>
    <cfRule type="expression" dxfId="4147" priority="4">
      <formula>K31&lt;0</formula>
    </cfRule>
  </conditionalFormatting>
  <conditionalFormatting sqref="K36:K37">
    <cfRule type="expression" dxfId="4146" priority="1">
      <formula>K36&gt;0</formula>
    </cfRule>
    <cfRule type="expression" dxfId="414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183.91</v>
      </c>
      <c r="R4" s="420">
        <v>-3.7000000000000002E-3</v>
      </c>
      <c r="T4" s="1">
        <v>43678</v>
      </c>
      <c r="U4" t="s">
        <v>1405</v>
      </c>
    </row>
    <row r="5" spans="1:21" x14ac:dyDescent="0.25">
      <c r="B5" s="70"/>
      <c r="C5" s="4"/>
      <c r="D5" s="3"/>
      <c r="E5" s="3"/>
      <c r="F5" s="3"/>
      <c r="G5" s="70"/>
      <c r="H5" s="159"/>
      <c r="I5" s="3"/>
      <c r="J5" s="3"/>
      <c r="K5" s="3"/>
      <c r="L5" s="4"/>
      <c r="M5" s="4"/>
      <c r="O5" s="11" t="s">
        <v>67</v>
      </c>
      <c r="Q5" s="3">
        <f>Q4*Q2</f>
        <v>7356.4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-1827.7100000000009</v>
      </c>
      <c r="R7">
        <v>40</v>
      </c>
    </row>
    <row r="8" spans="1:21" x14ac:dyDescent="0.25">
      <c r="B8" s="70"/>
      <c r="C8" s="4"/>
      <c r="D8" s="3"/>
      <c r="E8" s="3"/>
      <c r="F8" s="3"/>
      <c r="G8" s="70"/>
      <c r="H8" s="159"/>
      <c r="I8" s="3"/>
      <c r="J8" s="3"/>
      <c r="K8" s="3"/>
      <c r="L8" s="4"/>
      <c r="M8" s="4"/>
      <c r="O8" s="11" t="s">
        <v>179</v>
      </c>
      <c r="P8" s="33"/>
      <c r="Q8" s="2">
        <f>K18+M18-F18+Q2*Q4</f>
        <v>-1827.7100000000009</v>
      </c>
      <c r="T8" s="1"/>
      <c r="U8" s="736"/>
    </row>
    <row r="9" spans="1:21" x14ac:dyDescent="0.25">
      <c r="B9" s="70"/>
      <c r="C9" s="4"/>
      <c r="D9" s="3"/>
      <c r="E9" s="3"/>
      <c r="F9" s="3"/>
      <c r="G9" s="4"/>
      <c r="H9" s="159"/>
      <c r="I9" s="3"/>
      <c r="J9" s="3"/>
      <c r="K9" s="3"/>
      <c r="L9" s="4"/>
      <c r="M9" s="4"/>
      <c r="O9" s="11" t="s">
        <v>204</v>
      </c>
      <c r="Q9" s="132">
        <f>IF(Q2=0, 0, Q8/Q6)</f>
        <v>-0.19900785160456494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202.30100000000002</v>
      </c>
    </row>
    <row r="20" spans="1:20" x14ac:dyDescent="0.25">
      <c r="O20" s="79">
        <v>1.0900000000000001</v>
      </c>
      <c r="P20" s="79">
        <f t="shared" ref="P20:P39" si="0">O20*$Q$4</f>
        <v>200.46190000000001</v>
      </c>
    </row>
    <row r="21" spans="1:20" x14ac:dyDescent="0.25">
      <c r="O21" s="79">
        <v>1.08</v>
      </c>
      <c r="P21" s="79">
        <f t="shared" si="0"/>
        <v>198.62280000000001</v>
      </c>
      <c r="T21" s="1"/>
    </row>
    <row r="22" spans="1:20" x14ac:dyDescent="0.25">
      <c r="O22" s="79">
        <v>1.07</v>
      </c>
      <c r="P22" s="79">
        <f t="shared" si="0"/>
        <v>196.78370000000001</v>
      </c>
    </row>
    <row r="23" spans="1:20" x14ac:dyDescent="0.25">
      <c r="O23" s="79">
        <v>1.06</v>
      </c>
      <c r="P23" s="79">
        <f t="shared" si="0"/>
        <v>194.94460000000001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193.10550000000001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191.2664</v>
      </c>
    </row>
    <row r="26" spans="1:20" x14ac:dyDescent="0.25">
      <c r="B26" s="162">
        <v>43626</v>
      </c>
      <c r="C26" s="10">
        <v>0</v>
      </c>
      <c r="D26" s="39">
        <v>252.2</v>
      </c>
      <c r="E26" s="39">
        <v>275.81</v>
      </c>
      <c r="F26" s="39"/>
      <c r="G26" s="39"/>
      <c r="H26" s="177"/>
      <c r="I26" s="39"/>
      <c r="J26" s="39">
        <v>476.09</v>
      </c>
      <c r="K26" s="39"/>
      <c r="L26" s="39"/>
      <c r="O26" s="79">
        <v>1.03</v>
      </c>
      <c r="P26" s="79">
        <f t="shared" si="0"/>
        <v>189.4273</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187.5882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185.7491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183.91</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182.07089999999999</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180.23179999999999</v>
      </c>
    </row>
    <row r="32" spans="1:20" x14ac:dyDescent="0.25">
      <c r="B32" s="162"/>
      <c r="C32" s="10"/>
      <c r="D32" s="39"/>
      <c r="E32" s="39"/>
      <c r="F32" s="39"/>
      <c r="G32" s="39"/>
      <c r="H32" s="177"/>
      <c r="I32" s="39"/>
      <c r="J32" s="39"/>
      <c r="K32" s="39"/>
      <c r="L32" s="39"/>
      <c r="O32" s="79">
        <v>0.97</v>
      </c>
      <c r="P32" s="79">
        <f t="shared" si="0"/>
        <v>178.39269999999999</v>
      </c>
    </row>
    <row r="33" spans="2:17" x14ac:dyDescent="0.25">
      <c r="B33" s="162"/>
      <c r="C33" s="10"/>
      <c r="D33" s="39"/>
      <c r="E33" s="39"/>
      <c r="F33" s="39"/>
      <c r="G33" s="39"/>
      <c r="H33" s="177"/>
      <c r="I33" s="39"/>
      <c r="J33" s="39"/>
      <c r="K33" s="39"/>
      <c r="L33" s="39"/>
      <c r="O33" s="79">
        <v>0.96</v>
      </c>
      <c r="P33" s="79">
        <f t="shared" si="0"/>
        <v>176.55359999999999</v>
      </c>
    </row>
    <row r="34" spans="2:17" x14ac:dyDescent="0.25">
      <c r="B34" s="162"/>
      <c r="C34" s="10"/>
      <c r="D34" s="39"/>
      <c r="E34" s="39"/>
      <c r="F34" s="39"/>
      <c r="G34" s="39"/>
      <c r="H34" s="177"/>
      <c r="I34" s="39"/>
      <c r="J34" s="39"/>
      <c r="K34" s="39"/>
      <c r="L34" s="39"/>
      <c r="O34" s="79">
        <v>0.95</v>
      </c>
      <c r="P34" s="79">
        <f t="shared" si="0"/>
        <v>174.71449999999999</v>
      </c>
    </row>
    <row r="35" spans="2:17" x14ac:dyDescent="0.25">
      <c r="B35" s="162"/>
      <c r="C35" s="10"/>
      <c r="D35" s="39"/>
      <c r="E35" s="39"/>
      <c r="F35" s="39"/>
      <c r="G35" s="39"/>
      <c r="H35" s="177"/>
      <c r="I35" s="39"/>
      <c r="J35" s="39"/>
      <c r="K35" s="39"/>
      <c r="L35" s="39"/>
      <c r="O35" s="79">
        <v>0.94</v>
      </c>
      <c r="P35" s="79">
        <f t="shared" si="0"/>
        <v>172.87539999999998</v>
      </c>
    </row>
    <row r="36" spans="2:17" x14ac:dyDescent="0.25">
      <c r="B36" s="162"/>
      <c r="C36" s="10"/>
      <c r="D36" s="39"/>
      <c r="E36" s="39"/>
      <c r="F36" s="39"/>
      <c r="G36" s="39"/>
      <c r="H36" s="177"/>
      <c r="I36" s="39"/>
      <c r="J36" s="39"/>
      <c r="K36" s="39"/>
      <c r="L36" s="39"/>
      <c r="O36" s="79">
        <v>0.93</v>
      </c>
      <c r="P36" s="79">
        <f t="shared" si="0"/>
        <v>171.03630000000001</v>
      </c>
    </row>
    <row r="37" spans="2:17" x14ac:dyDescent="0.25">
      <c r="B37" s="162"/>
      <c r="C37" s="10"/>
      <c r="D37" s="39"/>
      <c r="E37" s="39"/>
      <c r="F37" s="39"/>
      <c r="G37" s="39"/>
      <c r="H37" s="177"/>
      <c r="I37" s="39"/>
      <c r="J37" s="39"/>
      <c r="K37" s="39"/>
      <c r="L37" s="39"/>
      <c r="O37" s="79">
        <v>0.92</v>
      </c>
      <c r="P37" s="79">
        <f t="shared" si="0"/>
        <v>169.19720000000001</v>
      </c>
    </row>
    <row r="38" spans="2:17" x14ac:dyDescent="0.25">
      <c r="B38" s="162"/>
      <c r="C38" s="10"/>
      <c r="D38" s="39"/>
      <c r="E38" s="39"/>
      <c r="F38" s="39"/>
      <c r="G38" s="39"/>
      <c r="H38" s="177"/>
      <c r="I38" s="39"/>
      <c r="J38" s="39"/>
      <c r="K38" s="39"/>
      <c r="L38" s="39"/>
      <c r="O38" s="79">
        <v>0.91</v>
      </c>
      <c r="P38" s="79">
        <f t="shared" si="0"/>
        <v>167.35810000000001</v>
      </c>
    </row>
    <row r="39" spans="2:17" x14ac:dyDescent="0.25">
      <c r="B39" s="162"/>
      <c r="C39" s="10"/>
      <c r="D39" s="39"/>
      <c r="E39" s="39"/>
      <c r="F39" s="39"/>
      <c r="G39" s="39"/>
      <c r="H39" s="177"/>
      <c r="I39" s="39"/>
      <c r="J39" s="39"/>
      <c r="K39" s="39"/>
      <c r="L39" s="39"/>
      <c r="O39" s="79">
        <v>0.9</v>
      </c>
      <c r="P39" s="79">
        <f t="shared" si="0"/>
        <v>165.51900000000001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44" priority="35">
      <formula>Q7&gt;0</formula>
    </cfRule>
    <cfRule type="expression" dxfId="4143" priority="36">
      <formula>Q7&lt;0</formula>
    </cfRule>
  </conditionalFormatting>
  <conditionalFormatting sqref="Q8">
    <cfRule type="expression" dxfId="4142" priority="33">
      <formula>Q8&gt;0</formula>
    </cfRule>
    <cfRule type="expression" dxfId="4141" priority="34">
      <formula>Q8&lt;0</formula>
    </cfRule>
  </conditionalFormatting>
  <conditionalFormatting sqref="F34:F54 F58:F63">
    <cfRule type="expression" dxfId="4140" priority="31">
      <formula>F34&gt;0</formula>
    </cfRule>
    <cfRule type="expression" dxfId="4139" priority="32">
      <formula>F34&lt;0</formula>
    </cfRule>
  </conditionalFormatting>
  <conditionalFormatting sqref="H34:H54 H58:H63">
    <cfRule type="expression" dxfId="4138" priority="29">
      <formula>H34&gt;0</formula>
    </cfRule>
    <cfRule type="expression" dxfId="4137" priority="30">
      <formula>H34&lt;0</formula>
    </cfRule>
  </conditionalFormatting>
  <conditionalFormatting sqref="Q10">
    <cfRule type="expression" dxfId="4136" priority="27">
      <formula>Q10&gt;0</formula>
    </cfRule>
    <cfRule type="expression" dxfId="4135" priority="28">
      <formula>Q10&lt;0</formula>
    </cfRule>
  </conditionalFormatting>
  <conditionalFormatting sqref="J25:J38">
    <cfRule type="expression" dxfId="4134" priority="25">
      <formula>J25&gt;0</formula>
    </cfRule>
    <cfRule type="expression" dxfId="4133" priority="26">
      <formula>J25&lt;0</formula>
    </cfRule>
  </conditionalFormatting>
  <conditionalFormatting sqref="K25:K35 K37:K38">
    <cfRule type="expression" dxfId="4132" priority="23">
      <formula>K25&gt;0</formula>
    </cfRule>
    <cfRule type="expression" dxfId="4131" priority="24">
      <formula>K25&lt;0</formula>
    </cfRule>
  </conditionalFormatting>
  <conditionalFormatting sqref="F89:F110">
    <cfRule type="expression" dxfId="4130" priority="21">
      <formula>F89&gt;0</formula>
    </cfRule>
    <cfRule type="expression" dxfId="4129" priority="22">
      <formula>F89&lt;0</formula>
    </cfRule>
  </conditionalFormatting>
  <conditionalFormatting sqref="H89:H110">
    <cfRule type="expression" dxfId="4128" priority="19">
      <formula>H89&gt;0</formula>
    </cfRule>
    <cfRule type="expression" dxfId="4127" priority="20">
      <formula>H89&lt;0</formula>
    </cfRule>
  </conditionalFormatting>
  <conditionalFormatting sqref="J89:J102">
    <cfRule type="expression" dxfId="4126" priority="17">
      <formula>J89&gt;0</formula>
    </cfRule>
    <cfRule type="expression" dxfId="4125" priority="18">
      <formula>J89&lt;0</formula>
    </cfRule>
  </conditionalFormatting>
  <conditionalFormatting sqref="K89:K102">
    <cfRule type="expression" dxfId="4124" priority="15">
      <formula>K89&gt;0</formula>
    </cfRule>
    <cfRule type="expression" dxfId="4123" priority="16">
      <formula>K89&lt;0</formula>
    </cfRule>
  </conditionalFormatting>
  <conditionalFormatting sqref="L89:L102">
    <cfRule type="expression" dxfId="4122" priority="13">
      <formula>L89&gt;0</formula>
    </cfRule>
    <cfRule type="expression" dxfId="4121" priority="14">
      <formula>L89&lt;0</formula>
    </cfRule>
  </conditionalFormatting>
  <conditionalFormatting sqref="F25:F26 F30:F33">
    <cfRule type="expression" dxfId="4120" priority="11">
      <formula>F25&gt;0</formula>
    </cfRule>
    <cfRule type="expression" dxfId="4119" priority="12">
      <formula>F25&lt;0</formula>
    </cfRule>
  </conditionalFormatting>
  <conditionalFormatting sqref="H25:H33">
    <cfRule type="expression" dxfId="4118" priority="9">
      <formula>H25&gt;0</formula>
    </cfRule>
    <cfRule type="expression" dxfId="4117" priority="10">
      <formula>H25&lt;0</formula>
    </cfRule>
  </conditionalFormatting>
  <conditionalFormatting sqref="J54">
    <cfRule type="expression" dxfId="4116" priority="7">
      <formula>J54&gt;0</formula>
    </cfRule>
    <cfRule type="expression" dxfId="4115" priority="8">
      <formula>J54&lt;0</formula>
    </cfRule>
  </conditionalFormatting>
  <conditionalFormatting sqref="F55:F57">
    <cfRule type="expression" dxfId="4114" priority="5">
      <formula>F55&gt;0</formula>
    </cfRule>
    <cfRule type="expression" dxfId="4113" priority="6">
      <formula>F55&lt;0</formula>
    </cfRule>
  </conditionalFormatting>
  <conditionalFormatting sqref="H55:H57">
    <cfRule type="expression" dxfId="4112" priority="3">
      <formula>H55&gt;0</formula>
    </cfRule>
    <cfRule type="expression" dxfId="4111" priority="4">
      <formula>H55&lt;0</formula>
    </cfRule>
  </conditionalFormatting>
  <conditionalFormatting sqref="F27:F29">
    <cfRule type="expression" dxfId="4110" priority="1">
      <formula>F27&gt;0</formula>
    </cfRule>
    <cfRule type="expression" dxfId="4109"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8" priority="9">
      <formula>F36&gt;0</formula>
    </cfRule>
    <cfRule type="expression" dxfId="4107" priority="10">
      <formula>F36&lt;0</formula>
    </cfRule>
  </conditionalFormatting>
  <conditionalFormatting sqref="F25:F35">
    <cfRule type="expression" dxfId="4106" priority="7">
      <formula>F25&gt;0</formula>
    </cfRule>
    <cfRule type="expression" dxfId="4105" priority="8">
      <formula>F25&lt;0</formula>
    </cfRule>
  </conditionalFormatting>
  <conditionalFormatting sqref="H25:H35">
    <cfRule type="expression" dxfId="4104" priority="5">
      <formula>H25&gt;0</formula>
    </cfRule>
    <cfRule type="expression" dxfId="4103" priority="6">
      <formula>H25&lt;0</formula>
    </cfRule>
  </conditionalFormatting>
  <conditionalFormatting sqref="Q7">
    <cfRule type="expression" dxfId="4102" priority="3">
      <formula>Q7&gt;0</formula>
    </cfRule>
    <cfRule type="expression" dxfId="4101" priority="4">
      <formula>Q7&lt;0</formula>
    </cfRule>
  </conditionalFormatting>
  <conditionalFormatting sqref="Q8">
    <cfRule type="expression" dxfId="4100" priority="1">
      <formula>Q8&gt;0</formula>
    </cfRule>
    <cfRule type="expression" dxfId="4099"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8" priority="37">
      <formula>F25&gt;0</formula>
    </cfRule>
    <cfRule type="expression" dxfId="4097" priority="38">
      <formula>F25&lt;0</formula>
    </cfRule>
  </conditionalFormatting>
  <conditionalFormatting sqref="Q7">
    <cfRule type="expression" dxfId="4096" priority="35">
      <formula>Q7&gt;0</formula>
    </cfRule>
    <cfRule type="expression" dxfId="4095" priority="36">
      <formula>Q7&lt;0</formula>
    </cfRule>
  </conditionalFormatting>
  <conditionalFormatting sqref="Q8">
    <cfRule type="expression" dxfId="4094" priority="33">
      <formula>Q8&gt;0</formula>
    </cfRule>
    <cfRule type="expression" dxfId="4093" priority="34">
      <formula>Q8&lt;0</formula>
    </cfRule>
  </conditionalFormatting>
  <conditionalFormatting sqref="F44:F46">
    <cfRule type="expression" dxfId="4092" priority="31">
      <formula>F44&gt;0</formula>
    </cfRule>
    <cfRule type="expression" dxfId="4091" priority="32">
      <formula>F44&lt;0</formula>
    </cfRule>
  </conditionalFormatting>
  <conditionalFormatting sqref="H44:H46">
    <cfRule type="expression" dxfId="4090" priority="29">
      <formula>H44&gt;0</formula>
    </cfRule>
    <cfRule type="expression" dxfId="4089" priority="30">
      <formula>H44&lt;0</formula>
    </cfRule>
  </conditionalFormatting>
  <conditionalFormatting sqref="F89:F110">
    <cfRule type="expression" dxfId="4088" priority="27">
      <formula>F89&gt;0</formula>
    </cfRule>
    <cfRule type="expression" dxfId="4087" priority="28">
      <formula>F89&lt;0</formula>
    </cfRule>
  </conditionalFormatting>
  <conditionalFormatting sqref="H89:H110">
    <cfRule type="expression" dxfId="4086" priority="25">
      <formula>H89&gt;0</formula>
    </cfRule>
    <cfRule type="expression" dxfId="4085" priority="26">
      <formula>H89&lt;0</formula>
    </cfRule>
  </conditionalFormatting>
  <conditionalFormatting sqref="Q10">
    <cfRule type="expression" dxfId="4084" priority="23">
      <formula>Q10&gt;0</formula>
    </cfRule>
    <cfRule type="expression" dxfId="4083" priority="24">
      <formula>Q10&lt;0</formula>
    </cfRule>
  </conditionalFormatting>
  <conditionalFormatting sqref="J25:J38">
    <cfRule type="expression" dxfId="4082" priority="21">
      <formula>J25&gt;0</formula>
    </cfRule>
    <cfRule type="expression" dxfId="4081" priority="22">
      <formula>J25&lt;0</formula>
    </cfRule>
  </conditionalFormatting>
  <conditionalFormatting sqref="K25:K38">
    <cfRule type="expression" dxfId="4080" priority="19">
      <formula>K25&gt;0</formula>
    </cfRule>
    <cfRule type="expression" dxfId="4079" priority="20">
      <formula>K25&lt;0</formula>
    </cfRule>
  </conditionalFormatting>
  <conditionalFormatting sqref="L25:L38">
    <cfRule type="expression" dxfId="4078" priority="17">
      <formula>L25&gt;0</formula>
    </cfRule>
    <cfRule type="expression" dxfId="4077" priority="18">
      <formula>L25&lt;0</formula>
    </cfRule>
  </conditionalFormatting>
  <conditionalFormatting sqref="J40">
    <cfRule type="expression" dxfId="4076" priority="15">
      <formula>J40&gt;0</formula>
    </cfRule>
    <cfRule type="expression" dxfId="4075" priority="16">
      <formula>J40&lt;0</formula>
    </cfRule>
  </conditionalFormatting>
  <conditionalFormatting sqref="L39">
    <cfRule type="expression" dxfId="4074" priority="11">
      <formula>L39&gt;0</formula>
    </cfRule>
    <cfRule type="expression" dxfId="4073" priority="12">
      <formula>L39&lt;0</formula>
    </cfRule>
  </conditionalFormatting>
  <conditionalFormatting sqref="F39">
    <cfRule type="expression" dxfId="4072" priority="9">
      <formula>F39&gt;0</formula>
    </cfRule>
    <cfRule type="expression" dxfId="4071" priority="10">
      <formula>F39&lt;0</formula>
    </cfRule>
  </conditionalFormatting>
  <conditionalFormatting sqref="H39">
    <cfRule type="expression" dxfId="4070" priority="7">
      <formula>H39&gt;0</formula>
    </cfRule>
    <cfRule type="expression" dxfId="4069" priority="8">
      <formula>H39&lt;0</formula>
    </cfRule>
  </conditionalFormatting>
  <conditionalFormatting sqref="J41">
    <cfRule type="expression" dxfId="4068" priority="5">
      <formula>J41&gt;0</formula>
    </cfRule>
    <cfRule type="expression" dxfId="4067" priority="6">
      <formula>J41&lt;0</formula>
    </cfRule>
  </conditionalFormatting>
  <conditionalFormatting sqref="J43">
    <cfRule type="expression" dxfId="4066" priority="3">
      <formula>J43&gt;0</formula>
    </cfRule>
    <cfRule type="expression" dxfId="4065" priority="4">
      <formula>J43&lt;0</formula>
    </cfRule>
  </conditionalFormatting>
  <conditionalFormatting sqref="J44">
    <cfRule type="expression" dxfId="4064" priority="1">
      <formula>J44&gt;0</formula>
    </cfRule>
    <cfRule type="expression" dxfId="4063"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62" priority="31">
      <formula>F29&gt;0</formula>
    </cfRule>
    <cfRule type="expression" dxfId="4061" priority="32">
      <formula>F29&lt;0</formula>
    </cfRule>
  </conditionalFormatting>
  <conditionalFormatting sqref="F29 F31:F35">
    <cfRule type="expression" dxfId="4060" priority="33">
      <formula>F29&gt;0</formula>
    </cfRule>
    <cfRule type="expression" dxfId="4059" priority="34">
      <formula>F29&lt;0</formula>
    </cfRule>
  </conditionalFormatting>
  <conditionalFormatting sqref="H29 H31:H35">
    <cfRule type="expression" dxfId="4058" priority="29">
      <formula>H29&gt;0</formula>
    </cfRule>
    <cfRule type="expression" dxfId="4057" priority="30">
      <formula>H29&lt;0</formula>
    </cfRule>
  </conditionalFormatting>
  <conditionalFormatting sqref="F21:F28">
    <cfRule type="expression" dxfId="4056" priority="27">
      <formula>F21&gt;0</formula>
    </cfRule>
    <cfRule type="expression" dxfId="4055" priority="28">
      <formula>F21&lt;0</formula>
    </cfRule>
  </conditionalFormatting>
  <conditionalFormatting sqref="H21:H28">
    <cfRule type="expression" dxfId="4054" priority="25">
      <formula>H21&gt;0</formula>
    </cfRule>
    <cfRule type="expression" dxfId="4053" priority="26">
      <formula>H21&lt;0</formula>
    </cfRule>
  </conditionalFormatting>
  <conditionalFormatting sqref="Q8">
    <cfRule type="expression" dxfId="4052" priority="21">
      <formula>Q8&gt;0</formula>
    </cfRule>
    <cfRule type="expression" dxfId="4051" priority="22">
      <formula>Q8&lt;0</formula>
    </cfRule>
  </conditionalFormatting>
  <conditionalFormatting sqref="Q7">
    <cfRule type="expression" dxfId="4050" priority="23">
      <formula>Q7&gt;0</formula>
    </cfRule>
    <cfRule type="expression" dxfId="4049" priority="24">
      <formula>Q7&lt;0</formula>
    </cfRule>
  </conditionalFormatting>
  <conditionalFormatting sqref="F30">
    <cfRule type="expression" dxfId="4048" priority="19">
      <formula>F30&gt;0</formula>
    </cfRule>
    <cfRule type="expression" dxfId="4047" priority="20">
      <formula>F30&lt;0</formula>
    </cfRule>
  </conditionalFormatting>
  <conditionalFormatting sqref="H30">
    <cfRule type="expression" dxfId="4046" priority="17">
      <formula>H30&gt;0</formula>
    </cfRule>
    <cfRule type="expression" dxfId="4045" priority="18">
      <formula>H30&lt;0</formula>
    </cfRule>
  </conditionalFormatting>
  <conditionalFormatting sqref="F68 F70:F74">
    <cfRule type="expression" dxfId="4044" priority="13">
      <formula>F68&gt;0</formula>
    </cfRule>
    <cfRule type="expression" dxfId="4043" priority="14">
      <formula>F68&lt;0</formula>
    </cfRule>
  </conditionalFormatting>
  <conditionalFormatting sqref="F68 F70:F74">
    <cfRule type="expression" dxfId="4042" priority="15">
      <formula>F68&gt;0</formula>
    </cfRule>
    <cfRule type="expression" dxfId="4041" priority="16">
      <formula>F68&lt;0</formula>
    </cfRule>
  </conditionalFormatting>
  <conditionalFormatting sqref="H68 H70:H74">
    <cfRule type="expression" dxfId="4040" priority="11">
      <formula>H68&gt;0</formula>
    </cfRule>
    <cfRule type="expression" dxfId="4039" priority="12">
      <formula>H68&lt;0</formula>
    </cfRule>
  </conditionalFormatting>
  <conditionalFormatting sqref="F60:F67">
    <cfRule type="expression" dxfId="4038" priority="9">
      <formula>F60&gt;0</formula>
    </cfRule>
    <cfRule type="expression" dxfId="4037" priority="10">
      <formula>F60&lt;0</formula>
    </cfRule>
  </conditionalFormatting>
  <conditionalFormatting sqref="H60:H67">
    <cfRule type="expression" dxfId="4036" priority="7">
      <formula>H60&gt;0</formula>
    </cfRule>
    <cfRule type="expression" dxfId="4035" priority="8">
      <formula>H60&lt;0</formula>
    </cfRule>
  </conditionalFormatting>
  <conditionalFormatting sqref="F69">
    <cfRule type="expression" dxfId="4034" priority="5">
      <formula>F69&gt;0</formula>
    </cfRule>
    <cfRule type="expression" dxfId="4033" priority="6">
      <formula>F69&lt;0</formula>
    </cfRule>
  </conditionalFormatting>
  <conditionalFormatting sqref="H69">
    <cfRule type="expression" dxfId="4032" priority="3">
      <formula>H69&gt;0</formula>
    </cfRule>
    <cfRule type="expression" dxfId="4031" priority="4">
      <formula>H69&lt;0</formula>
    </cfRule>
  </conditionalFormatting>
  <conditionalFormatting sqref="Q10">
    <cfRule type="expression" dxfId="4030" priority="1">
      <formula>Q10&gt;0</formula>
    </cfRule>
    <cfRule type="expression" dxfId="4029"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8" priority="75">
      <formula>F32&gt;0</formula>
    </cfRule>
    <cfRule type="expression" dxfId="4027" priority="76">
      <formula>F32&lt;0</formula>
    </cfRule>
  </conditionalFormatting>
  <conditionalFormatting sqref="Q7">
    <cfRule type="expression" dxfId="4026" priority="73">
      <formula>Q7&gt;0</formula>
    </cfRule>
    <cfRule type="expression" dxfId="4025" priority="74">
      <formula>Q7&lt;0</formula>
    </cfRule>
  </conditionalFormatting>
  <conditionalFormatting sqref="Q8">
    <cfRule type="expression" dxfId="4024" priority="71">
      <formula>Q8&gt;0</formula>
    </cfRule>
    <cfRule type="expression" dxfId="402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22" priority="63">
      <formula>M58&gt;0</formula>
    </cfRule>
    <cfRule type="expression" dxfId="4021" priority="64">
      <formula>M58&lt;0</formula>
    </cfRule>
  </conditionalFormatting>
  <conditionalFormatting sqref="Q10">
    <cfRule type="expression" dxfId="4020" priority="61">
      <formula>Q10&gt;0</formula>
    </cfRule>
    <cfRule type="expression" dxfId="4019" priority="62">
      <formula>Q10&lt;0</formula>
    </cfRule>
  </conditionalFormatting>
  <conditionalFormatting sqref="F29:F31">
    <cfRule type="expression" dxfId="4018" priority="59">
      <formula>F29&gt;0</formula>
    </cfRule>
    <cfRule type="expression" dxfId="4017" priority="60">
      <formula>F29&lt;0</formula>
    </cfRule>
  </conditionalFormatting>
  <conditionalFormatting sqref="H29:H31">
    <cfRule type="expression" dxfId="4016" priority="57">
      <formula>H29&gt;0</formula>
    </cfRule>
    <cfRule type="expression" dxfId="4015" priority="58">
      <formula>H29&lt;0</formula>
    </cfRule>
  </conditionalFormatting>
  <conditionalFormatting sqref="F83:F94">
    <cfRule type="expression" dxfId="4014" priority="55">
      <formula>F83&gt;0</formula>
    </cfRule>
    <cfRule type="expression" dxfId="4013" priority="56">
      <formula>F83&lt;0</formula>
    </cfRule>
  </conditionalFormatting>
  <conditionalFormatting sqref="H83:H94">
    <cfRule type="expression" dxfId="4012" priority="53">
      <formula>H83&gt;0</formula>
    </cfRule>
    <cfRule type="expression" dxfId="4011" priority="54">
      <formula>H83&lt;0</formula>
    </cfRule>
  </conditionalFormatting>
  <conditionalFormatting sqref="J41">
    <cfRule type="expression" dxfId="4010" priority="51">
      <formula>J41&gt;0</formula>
    </cfRule>
    <cfRule type="expression" dxfId="4009" priority="52">
      <formula>J41&lt;0</formula>
    </cfRule>
  </conditionalFormatting>
  <conditionalFormatting sqref="J39:J47">
    <cfRule type="expression" dxfId="4008" priority="49">
      <formula>J39&gt;0</formula>
    </cfRule>
    <cfRule type="expression" dxfId="4007" priority="50">
      <formula>J39&lt;0</formula>
    </cfRule>
  </conditionalFormatting>
  <conditionalFormatting sqref="F48:F51 H48:H51">
    <cfRule type="expression" dxfId="4006" priority="47">
      <formula>F48&gt;0</formula>
    </cfRule>
    <cfRule type="expression" dxfId="4005" priority="48">
      <formula>F48&lt;0</formula>
    </cfRule>
  </conditionalFormatting>
  <conditionalFormatting sqref="J48:J57">
    <cfRule type="expression" dxfId="4004" priority="45">
      <formula>J48&gt;0</formula>
    </cfRule>
    <cfRule type="expression" dxfId="4003" priority="46">
      <formula>J48&lt;0</formula>
    </cfRule>
  </conditionalFormatting>
  <conditionalFormatting sqref="K45:K52">
    <cfRule type="expression" dxfId="4002" priority="43">
      <formula>K45&gt;0</formula>
    </cfRule>
    <cfRule type="expression" dxfId="4001" priority="44">
      <formula>K45&lt;0</formula>
    </cfRule>
  </conditionalFormatting>
  <conditionalFormatting sqref="K45:K52">
    <cfRule type="expression" dxfId="4000" priority="41">
      <formula>K45&gt;0</formula>
    </cfRule>
    <cfRule type="expression" dxfId="3999" priority="42">
      <formula>K45&lt;0</formula>
    </cfRule>
  </conditionalFormatting>
  <conditionalFormatting sqref="F102:F118 H102:H118 H120:H128 F120:F128">
    <cfRule type="expression" dxfId="3998" priority="37">
      <formula>F102&gt;0</formula>
    </cfRule>
    <cfRule type="expression" dxfId="3997" priority="38">
      <formula>F102&lt;0</formula>
    </cfRule>
  </conditionalFormatting>
  <conditionalFormatting sqref="F96:F101">
    <cfRule type="expression" dxfId="3996" priority="35">
      <formula>F96&gt;0</formula>
    </cfRule>
    <cfRule type="expression" dxfId="3995" priority="36">
      <formula>F96&lt;0</formula>
    </cfRule>
  </conditionalFormatting>
  <conditionalFormatting sqref="H96:H101">
    <cfRule type="expression" dxfId="3994" priority="33">
      <formula>H96&gt;0</formula>
    </cfRule>
    <cfRule type="expression" dxfId="3993" priority="34">
      <formula>H96&lt;0</formula>
    </cfRule>
  </conditionalFormatting>
  <conditionalFormatting sqref="J112">
    <cfRule type="expression" dxfId="3992" priority="31">
      <formula>J112&gt;0</formula>
    </cfRule>
    <cfRule type="expression" dxfId="3991" priority="32">
      <formula>J112&lt;0</formula>
    </cfRule>
  </conditionalFormatting>
  <conditionalFormatting sqref="J110:J118 J120">
    <cfRule type="expression" dxfId="3990" priority="29">
      <formula>J110&gt;0</formula>
    </cfRule>
    <cfRule type="expression" dxfId="3989" priority="30">
      <formula>J110&lt;0</formula>
    </cfRule>
  </conditionalFormatting>
  <conditionalFormatting sqref="F119 H119">
    <cfRule type="expression" dxfId="3988" priority="27">
      <formula>F119&gt;0</formula>
    </cfRule>
    <cfRule type="expression" dxfId="3987" priority="28">
      <formula>F119&lt;0</formula>
    </cfRule>
  </conditionalFormatting>
  <conditionalFormatting sqref="J119">
    <cfRule type="expression" dxfId="3986" priority="25">
      <formula>J119&gt;0</formula>
    </cfRule>
    <cfRule type="expression" dxfId="3985" priority="26">
      <formula>J119&lt;0</formula>
    </cfRule>
  </conditionalFormatting>
  <conditionalFormatting sqref="K112:K123">
    <cfRule type="expression" dxfId="3984" priority="23">
      <formula>K112&gt;0</formula>
    </cfRule>
    <cfRule type="expression" dxfId="3983" priority="24">
      <formula>K112&lt;0</formula>
    </cfRule>
  </conditionalFormatting>
  <conditionalFormatting sqref="K110:K123">
    <cfRule type="expression" dxfId="3982" priority="21">
      <formula>K110&gt;0</formula>
    </cfRule>
    <cfRule type="expression" dxfId="3981" priority="22">
      <formula>K110&lt;0</formula>
    </cfRule>
  </conditionalFormatting>
  <conditionalFormatting sqref="J121">
    <cfRule type="expression" dxfId="3980" priority="19">
      <formula>J121&gt;0</formula>
    </cfRule>
    <cfRule type="expression" dxfId="3979" priority="20">
      <formula>J121&lt;0</formula>
    </cfRule>
  </conditionalFormatting>
  <conditionalFormatting sqref="F25:F28">
    <cfRule type="expression" dxfId="3978" priority="17">
      <formula>F25&gt;0</formula>
    </cfRule>
    <cfRule type="expression" dxfId="3977" priority="18">
      <formula>F25&lt;0</formula>
    </cfRule>
  </conditionalFormatting>
  <conditionalFormatting sqref="H25:H28">
    <cfRule type="expression" dxfId="3976" priority="15">
      <formula>H25&gt;0</formula>
    </cfRule>
    <cfRule type="expression" dxfId="3975" priority="16">
      <formula>H25&lt;0</formula>
    </cfRule>
  </conditionalFormatting>
  <conditionalFormatting sqref="J27:J29">
    <cfRule type="expression" dxfId="3974" priority="13">
      <formula>J27&gt;0</formula>
    </cfRule>
    <cfRule type="expression" dxfId="3973" priority="14">
      <formula>J27&lt;0</formula>
    </cfRule>
  </conditionalFormatting>
  <conditionalFormatting sqref="J30:J31">
    <cfRule type="expression" dxfId="3972" priority="11">
      <formula>J30&gt;0</formula>
    </cfRule>
    <cfRule type="expression" dxfId="3971" priority="12">
      <formula>J30&lt;0</formula>
    </cfRule>
  </conditionalFormatting>
  <conditionalFormatting sqref="J33">
    <cfRule type="expression" dxfId="3970" priority="9">
      <formula>J33&gt;0</formula>
    </cfRule>
    <cfRule type="expression" dxfId="3969" priority="10">
      <formula>J33&lt;0</formula>
    </cfRule>
  </conditionalFormatting>
  <conditionalFormatting sqref="J34">
    <cfRule type="expression" dxfId="3968" priority="7">
      <formula>J34&gt;0</formula>
    </cfRule>
    <cfRule type="expression" dxfId="3967" priority="8">
      <formula>J34&lt;0</formula>
    </cfRule>
  </conditionalFormatting>
  <conditionalFormatting sqref="J35:J43">
    <cfRule type="expression" dxfId="3966" priority="5">
      <formula>J35&gt;0</formula>
    </cfRule>
    <cfRule type="expression" dxfId="396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64" priority="1">
      <formula>Q9&gt;0</formula>
    </cfRule>
    <cfRule type="expression" dxfId="396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62" priority="27">
      <formula>F27&gt;0</formula>
    </cfRule>
    <cfRule type="expression" dxfId="3961" priority="28">
      <formula>F27&lt;0</formula>
    </cfRule>
  </conditionalFormatting>
  <conditionalFormatting sqref="Q8">
    <cfRule type="expression" dxfId="3960" priority="15">
      <formula>Q8&gt;0</formula>
    </cfRule>
    <cfRule type="expression" dxfId="3959" priority="16">
      <formula>Q8&lt;0</formula>
    </cfRule>
  </conditionalFormatting>
  <conditionalFormatting sqref="Q7">
    <cfRule type="expression" dxfId="3958" priority="17">
      <formula>Q7&gt;0</formula>
    </cfRule>
    <cfRule type="expression" dxfId="3957" priority="18">
      <formula>Q7&lt;0</formula>
    </cfRule>
  </conditionalFormatting>
  <conditionalFormatting sqref="F37:F38">
    <cfRule type="expression" dxfId="3956" priority="13">
      <formula>F37&gt;0</formula>
    </cfRule>
    <cfRule type="expression" dxfId="3955" priority="14">
      <formula>F37&lt;0</formula>
    </cfRule>
  </conditionalFormatting>
  <conditionalFormatting sqref="H37:H38">
    <cfRule type="expression" dxfId="3954" priority="11">
      <formula>H37&gt;0</formula>
    </cfRule>
    <cfRule type="expression" dxfId="3953" priority="12">
      <formula>H37&lt;0</formula>
    </cfRule>
  </conditionalFormatting>
  <conditionalFormatting sqref="F23:F26 H23:H26">
    <cfRule type="expression" dxfId="3952" priority="9">
      <formula>F23&gt;0</formula>
    </cfRule>
    <cfRule type="expression" dxfId="3951" priority="10">
      <formula>F23&lt;0</formula>
    </cfRule>
  </conditionalFormatting>
  <conditionalFormatting sqref="Q10">
    <cfRule type="expression" dxfId="3950" priority="3">
      <formula>Q10&gt;0</formula>
    </cfRule>
    <cfRule type="expression" dxfId="3949" priority="4">
      <formula>Q10&lt;0</formula>
    </cfRule>
  </conditionalFormatting>
  <conditionalFormatting sqref="F22 H22">
    <cfRule type="expression" dxfId="3948" priority="1">
      <formula>F22&gt;0</formula>
    </cfRule>
    <cfRule type="expression" dxfId="3947" priority="2">
      <formula>F22&lt;0</formula>
    </cfRule>
  </conditionalFormatting>
  <conditionalFormatting sqref="M41">
    <cfRule type="expression" dxfId="3946" priority="5">
      <formula>M41&gt;0</formula>
    </cfRule>
    <cfRule type="expression" dxfId="394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44" priority="29">
      <formula>F25&gt;0</formula>
    </cfRule>
    <cfRule type="expression" dxfId="3943" priority="30">
      <formula>F25&lt;0</formula>
    </cfRule>
  </conditionalFormatting>
  <conditionalFormatting sqref="Q7">
    <cfRule type="expression" dxfId="3942" priority="27">
      <formula>Q7&gt;0</formula>
    </cfRule>
    <cfRule type="expression" dxfId="3941" priority="28">
      <formula>Q7&lt;0</formula>
    </cfRule>
  </conditionalFormatting>
  <conditionalFormatting sqref="Q8">
    <cfRule type="expression" dxfId="3940" priority="25">
      <formula>Q8&gt;0</formula>
    </cfRule>
    <cfRule type="expression" dxfId="3939" priority="26">
      <formula>Q8&lt;0</formula>
    </cfRule>
  </conditionalFormatting>
  <conditionalFormatting sqref="Q10">
    <cfRule type="expression" dxfId="3938" priority="13">
      <formula>Q10&gt;0</formula>
    </cfRule>
    <cfRule type="expression" dxfId="3937" priority="14">
      <formula>Q10&lt;0</formula>
    </cfRule>
  </conditionalFormatting>
  <conditionalFormatting sqref="M46">
    <cfRule type="expression" dxfId="3936" priority="11">
      <formula>M46&gt;0</formula>
    </cfRule>
    <cfRule type="expression" dxfId="3935" priority="12">
      <formula>M46&lt;0</formula>
    </cfRule>
  </conditionalFormatting>
  <conditionalFormatting sqref="F80:F88 H80:H88">
    <cfRule type="expression" dxfId="3934" priority="9">
      <formula>F80&gt;0</formula>
    </cfRule>
    <cfRule type="expression" dxfId="3933" priority="10">
      <formula>F80&lt;0</formula>
    </cfRule>
  </conditionalFormatting>
  <conditionalFormatting sqref="F75:F79">
    <cfRule type="expression" dxfId="3932" priority="7">
      <formula>F75&gt;0</formula>
    </cfRule>
    <cfRule type="expression" dxfId="3931" priority="8">
      <formula>F75&lt;0</formula>
    </cfRule>
  </conditionalFormatting>
  <conditionalFormatting sqref="H75:H79">
    <cfRule type="expression" dxfId="3930" priority="5">
      <formula>H75&gt;0</formula>
    </cfRule>
    <cfRule type="expression" dxfId="3929" priority="6">
      <formula>H75&lt;0</formula>
    </cfRule>
  </conditionalFormatting>
  <conditionalFormatting sqref="F71:F74">
    <cfRule type="expression" dxfId="3928" priority="3">
      <formula>F71&gt;0</formula>
    </cfRule>
    <cfRule type="expression" dxfId="3927" priority="4">
      <formula>F71&lt;0</formula>
    </cfRule>
  </conditionalFormatting>
  <conditionalFormatting sqref="H71:H74">
    <cfRule type="expression" dxfId="3926" priority="1">
      <formula>H71&gt;0</formula>
    </cfRule>
    <cfRule type="expression" dxfId="392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24" priority="21">
      <formula>F47&gt;0</formula>
    </cfRule>
    <cfRule type="expression" dxfId="3923" priority="22">
      <formula>F47&lt;0</formula>
    </cfRule>
  </conditionalFormatting>
  <conditionalFormatting sqref="Q7">
    <cfRule type="expression" dxfId="3922" priority="19">
      <formula>Q7&gt;0</formula>
    </cfRule>
    <cfRule type="expression" dxfId="3921" priority="20">
      <formula>Q7&lt;0</formula>
    </cfRule>
  </conditionalFormatting>
  <conditionalFormatting sqref="Q8">
    <cfRule type="expression" dxfId="3920" priority="17">
      <formula>Q8&gt;0</formula>
    </cfRule>
    <cfRule type="expression" dxfId="3919" priority="18">
      <formula>Q8&lt;0</formula>
    </cfRule>
  </conditionalFormatting>
  <conditionalFormatting sqref="F25:F46">
    <cfRule type="expression" dxfId="3918" priority="15">
      <formula>F25&gt;0</formula>
    </cfRule>
    <cfRule type="expression" dxfId="3917" priority="16">
      <formula>F25&lt;0</formula>
    </cfRule>
  </conditionalFormatting>
  <conditionalFormatting sqref="H25:H46">
    <cfRule type="expression" dxfId="3916" priority="13">
      <formula>H25&gt;0</formula>
    </cfRule>
    <cfRule type="expression" dxfId="3915" priority="14">
      <formula>H25&lt;0</formula>
    </cfRule>
  </conditionalFormatting>
  <conditionalFormatting sqref="F89:F110">
    <cfRule type="expression" dxfId="3914" priority="11">
      <formula>F89&gt;0</formula>
    </cfRule>
    <cfRule type="expression" dxfId="3913" priority="12">
      <formula>F89&lt;0</formula>
    </cfRule>
  </conditionalFormatting>
  <conditionalFormatting sqref="H89:H110">
    <cfRule type="expression" dxfId="3912" priority="9">
      <formula>H89&gt;0</formula>
    </cfRule>
    <cfRule type="expression" dxfId="3911" priority="10">
      <formula>H89&lt;0</formula>
    </cfRule>
  </conditionalFormatting>
  <conditionalFormatting sqref="Q10">
    <cfRule type="expression" dxfId="3910" priority="7">
      <formula>Q10&gt;0</formula>
    </cfRule>
    <cfRule type="expression" dxfId="3909" priority="8">
      <formula>Q10&lt;0</formula>
    </cfRule>
  </conditionalFormatting>
  <conditionalFormatting sqref="J25:J38">
    <cfRule type="expression" dxfId="3908" priority="5">
      <formula>J25&gt;0</formula>
    </cfRule>
    <cfRule type="expression" dxfId="3907" priority="6">
      <formula>J25&lt;0</formula>
    </cfRule>
  </conditionalFormatting>
  <conditionalFormatting sqref="K25:K38">
    <cfRule type="expression" dxfId="3906" priority="3">
      <formula>K25&gt;0</formula>
    </cfRule>
    <cfRule type="expression" dxfId="3905" priority="4">
      <formula>K25&lt;0</formula>
    </cfRule>
  </conditionalFormatting>
  <conditionalFormatting sqref="L25:L38">
    <cfRule type="expression" dxfId="3904" priority="1">
      <formula>L25&gt;0</formula>
    </cfRule>
    <cfRule type="expression" dxfId="390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02" priority="23">
      <formula>F34&gt;0</formula>
    </cfRule>
    <cfRule type="expression" dxfId="3901" priority="24">
      <formula>F34&lt;0</formula>
    </cfRule>
  </conditionalFormatting>
  <conditionalFormatting sqref="Q7">
    <cfRule type="expression" dxfId="3900" priority="21">
      <formula>Q7&gt;0</formula>
    </cfRule>
    <cfRule type="expression" dxfId="3899" priority="22">
      <formula>Q7&lt;0</formula>
    </cfRule>
  </conditionalFormatting>
  <conditionalFormatting sqref="Q8">
    <cfRule type="expression" dxfId="3898" priority="19">
      <formula>Q8&gt;0</formula>
    </cfRule>
    <cfRule type="expression" dxfId="3897" priority="20">
      <formula>Q8&lt;0</formula>
    </cfRule>
  </conditionalFormatting>
  <conditionalFormatting sqref="F25:F33">
    <cfRule type="expression" dxfId="3896" priority="17">
      <formula>F25&gt;0</formula>
    </cfRule>
    <cfRule type="expression" dxfId="3895" priority="18">
      <formula>F25&lt;0</formula>
    </cfRule>
  </conditionalFormatting>
  <conditionalFormatting sqref="H25:H33">
    <cfRule type="expression" dxfId="3894" priority="15">
      <formula>H25&gt;0</formula>
    </cfRule>
    <cfRule type="expression" dxfId="3893" priority="16">
      <formula>H25&lt;0</formula>
    </cfRule>
  </conditionalFormatting>
  <conditionalFormatting sqref="M46">
    <cfRule type="expression" dxfId="3892" priority="13">
      <formula>M46&gt;0</formula>
    </cfRule>
    <cfRule type="expression" dxfId="3891" priority="14">
      <formula>M46&lt;0</formula>
    </cfRule>
  </conditionalFormatting>
  <conditionalFormatting sqref="F79:F87 H79:H87">
    <cfRule type="expression" dxfId="3890" priority="11">
      <formula>F79&gt;0</formula>
    </cfRule>
    <cfRule type="expression" dxfId="3889" priority="12">
      <formula>F79&lt;0</formula>
    </cfRule>
  </conditionalFormatting>
  <conditionalFormatting sqref="F70:F78">
    <cfRule type="expression" dxfId="3888" priority="9">
      <formula>F70&gt;0</formula>
    </cfRule>
    <cfRule type="expression" dxfId="3887" priority="10">
      <formula>F70&lt;0</formula>
    </cfRule>
  </conditionalFormatting>
  <conditionalFormatting sqref="H70:H78">
    <cfRule type="expression" dxfId="3886" priority="7">
      <formula>H70&gt;0</formula>
    </cfRule>
    <cfRule type="expression" dxfId="3885" priority="8">
      <formula>H70&lt;0</formula>
    </cfRule>
  </conditionalFormatting>
  <conditionalFormatting sqref="J27:K27 J30:K30 J33:K33 J36:K36 J39:K39 J42:K42">
    <cfRule type="expression" dxfId="3884" priority="5">
      <formula>J27&gt;0</formula>
    </cfRule>
    <cfRule type="expression" dxfId="3883" priority="6">
      <formula>J27&lt;0</formula>
    </cfRule>
  </conditionalFormatting>
  <conditionalFormatting sqref="J28:K29 J31:K32 J34:K35 J37:K38 J40:K41">
    <cfRule type="expression" dxfId="3882" priority="3">
      <formula>J28&gt;0</formula>
    </cfRule>
    <cfRule type="expression" dxfId="3881" priority="4">
      <formula>J28&lt;0</formula>
    </cfRule>
  </conditionalFormatting>
  <conditionalFormatting sqref="L27:L42">
    <cfRule type="expression" dxfId="3880" priority="1">
      <formula>L27&gt;0</formula>
    </cfRule>
    <cfRule type="expression" dxfId="387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8" priority="9">
      <formula>F57&gt;0</formula>
    </cfRule>
    <cfRule type="expression" dxfId="3877" priority="10">
      <formula>F57&lt;0</formula>
    </cfRule>
  </conditionalFormatting>
  <conditionalFormatting sqref="Q7">
    <cfRule type="expression" dxfId="3876" priority="7">
      <formula>Q7&gt;0</formula>
    </cfRule>
    <cfRule type="expression" dxfId="3875" priority="8">
      <formula>Q7&lt;0</formula>
    </cfRule>
  </conditionalFormatting>
  <conditionalFormatting sqref="Q8">
    <cfRule type="expression" dxfId="3874" priority="5">
      <formula>Q8&gt;0</formula>
    </cfRule>
    <cfRule type="expression" dxfId="3873" priority="6">
      <formula>Q8&lt;0</formula>
    </cfRule>
  </conditionalFormatting>
  <conditionalFormatting sqref="F25:F56">
    <cfRule type="expression" dxfId="3872" priority="3">
      <formula>F25&gt;0</formula>
    </cfRule>
    <cfRule type="expression" dxfId="3871" priority="4">
      <formula>F25&lt;0</formula>
    </cfRule>
  </conditionalFormatting>
  <conditionalFormatting sqref="H25:H56">
    <cfRule type="expression" dxfId="3870" priority="1">
      <formula>H25&gt;0</formula>
    </cfRule>
    <cfRule type="expression" dxfId="386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127.55</v>
      </c>
      <c r="R4" s="420">
        <v>-2.3199999999999998E-2</v>
      </c>
      <c r="T4" s="688">
        <v>43193</v>
      </c>
      <c r="U4" s="30" t="s">
        <v>944</v>
      </c>
    </row>
    <row r="5" spans="1:21" x14ac:dyDescent="0.25">
      <c r="B5" s="70"/>
      <c r="C5" s="4"/>
      <c r="D5" s="3"/>
      <c r="E5" s="3"/>
      <c r="F5" s="3"/>
      <c r="G5" s="70"/>
      <c r="H5" s="159"/>
      <c r="I5" s="3"/>
      <c r="J5" s="3"/>
      <c r="K5" s="3"/>
      <c r="L5" s="70"/>
      <c r="M5" s="3"/>
      <c r="O5" s="11" t="s">
        <v>67</v>
      </c>
      <c r="Q5" s="3">
        <f>Q4*Q2</f>
        <v>3826.5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2697.6499999999828</v>
      </c>
      <c r="R7">
        <v>30</v>
      </c>
      <c r="T7" s="1">
        <v>43221</v>
      </c>
      <c r="U7" s="736" t="s">
        <v>1013</v>
      </c>
    </row>
    <row r="8" spans="1:21" x14ac:dyDescent="0.25">
      <c r="B8" s="70"/>
      <c r="C8" s="4"/>
      <c r="D8" s="3"/>
      <c r="E8" s="3"/>
      <c r="F8" s="3"/>
      <c r="G8" s="70"/>
      <c r="H8" s="159"/>
      <c r="I8" s="3"/>
      <c r="J8" s="3"/>
      <c r="K8" s="3"/>
      <c r="L8" s="4"/>
      <c r="M8" s="4"/>
      <c r="O8" s="11" t="s">
        <v>179</v>
      </c>
      <c r="P8" s="33"/>
      <c r="Q8" s="2">
        <f>K29+M29-F29+Q2*Q4</f>
        <v>295.95000000000027</v>
      </c>
      <c r="U8" t="s">
        <v>1014</v>
      </c>
    </row>
    <row r="9" spans="1:21" x14ac:dyDescent="0.25">
      <c r="B9" s="70"/>
      <c r="C9" s="4"/>
      <c r="D9" s="3"/>
      <c r="E9" s="3"/>
      <c r="F9" s="3"/>
      <c r="G9" s="70"/>
      <c r="H9" s="159"/>
      <c r="I9" s="3"/>
      <c r="J9" s="3"/>
      <c r="K9" s="3"/>
      <c r="L9" s="4"/>
      <c r="M9" s="4"/>
      <c r="O9" s="11" t="s">
        <v>204</v>
      </c>
      <c r="Q9" s="132">
        <f>IF(Q2=0, 0, Q8/Q6)</f>
        <v>8.3825466287122494E-2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4.0768326146609175E-3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14.796983758700698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140.30500000000001</v>
      </c>
    </row>
    <row r="20" spans="1:21" x14ac:dyDescent="0.25">
      <c r="B20" s="70"/>
      <c r="C20" s="4"/>
      <c r="D20" s="3"/>
      <c r="E20" s="3"/>
      <c r="F20" s="3"/>
      <c r="G20" s="70"/>
      <c r="H20" s="159"/>
      <c r="I20" s="3"/>
      <c r="J20" s="3"/>
      <c r="K20" s="3"/>
      <c r="L20" s="4"/>
      <c r="M20" s="4"/>
      <c r="O20" s="79">
        <v>1.0900000000000001</v>
      </c>
      <c r="P20" s="79">
        <f t="shared" ref="P20:P39" si="2">O20*$Q$4</f>
        <v>139.02950000000001</v>
      </c>
      <c r="T20" s="1">
        <v>43279</v>
      </c>
      <c r="U20" t="s">
        <v>1116</v>
      </c>
    </row>
    <row r="21" spans="1:21" x14ac:dyDescent="0.25">
      <c r="B21" s="70"/>
      <c r="C21" s="4"/>
      <c r="D21" s="3"/>
      <c r="E21" s="3"/>
      <c r="F21" s="3"/>
      <c r="G21" s="4"/>
      <c r="H21" s="4"/>
      <c r="I21" s="3"/>
      <c r="J21" s="3"/>
      <c r="K21" s="3"/>
      <c r="L21" s="4"/>
      <c r="M21" s="4"/>
      <c r="O21" s="79">
        <v>1.08</v>
      </c>
      <c r="P21" s="79">
        <f t="shared" si="2"/>
        <v>137.75400000000002</v>
      </c>
    </row>
    <row r="22" spans="1:21" x14ac:dyDescent="0.25">
      <c r="B22" s="70"/>
      <c r="C22" s="4"/>
      <c r="D22" s="3"/>
      <c r="E22" s="3"/>
      <c r="F22" s="3"/>
      <c r="G22" s="4"/>
      <c r="H22" s="4"/>
      <c r="I22" s="3"/>
      <c r="J22" s="3"/>
      <c r="K22" s="3"/>
      <c r="L22" s="4"/>
      <c r="M22" s="4"/>
      <c r="O22" s="79">
        <v>1.07</v>
      </c>
      <c r="P22" s="79">
        <f t="shared" si="2"/>
        <v>136.4785</v>
      </c>
    </row>
    <row r="23" spans="1:21" x14ac:dyDescent="0.25">
      <c r="B23" s="70"/>
      <c r="C23" s="4"/>
      <c r="D23" s="3"/>
      <c r="E23" s="3"/>
      <c r="F23" s="3"/>
      <c r="G23" s="4"/>
      <c r="H23" s="4"/>
      <c r="I23" s="3"/>
      <c r="J23" s="3"/>
      <c r="K23" s="3"/>
      <c r="L23" s="4"/>
      <c r="M23" s="4"/>
      <c r="O23" s="79">
        <v>1.06</v>
      </c>
      <c r="P23" s="79">
        <f t="shared" si="2"/>
        <v>135.203</v>
      </c>
    </row>
    <row r="24" spans="1:21" x14ac:dyDescent="0.25">
      <c r="B24" s="70"/>
      <c r="C24" s="4"/>
      <c r="D24" s="3"/>
      <c r="E24" s="3"/>
      <c r="F24" s="3"/>
      <c r="G24" s="4"/>
      <c r="H24" s="4"/>
      <c r="I24" s="3"/>
      <c r="J24" s="3"/>
      <c r="K24" s="3"/>
      <c r="L24" s="4"/>
      <c r="M24" s="4"/>
      <c r="O24" s="79">
        <v>1.05</v>
      </c>
      <c r="P24" s="79">
        <f t="shared" si="2"/>
        <v>133.92750000000001</v>
      </c>
    </row>
    <row r="25" spans="1:21" x14ac:dyDescent="0.25">
      <c r="O25" s="79">
        <v>1.04</v>
      </c>
      <c r="P25" s="79">
        <f t="shared" si="2"/>
        <v>132.65200000000002</v>
      </c>
      <c r="T25" s="154">
        <v>43305</v>
      </c>
      <c r="U25" t="s">
        <v>1147</v>
      </c>
    </row>
    <row r="26" spans="1:21" x14ac:dyDescent="0.25">
      <c r="O26" s="79">
        <v>1.03</v>
      </c>
      <c r="P26" s="79">
        <f t="shared" si="2"/>
        <v>131.37649999999999</v>
      </c>
      <c r="T26" s="65"/>
    </row>
    <row r="27" spans="1:21" x14ac:dyDescent="0.25">
      <c r="O27" s="79">
        <v>1.02</v>
      </c>
      <c r="P27" s="79">
        <f t="shared" si="2"/>
        <v>130.101</v>
      </c>
      <c r="T27" s="154">
        <v>43313</v>
      </c>
      <c r="U27" t="s">
        <v>1146</v>
      </c>
    </row>
    <row r="28" spans="1:21" x14ac:dyDescent="0.25">
      <c r="O28" s="79">
        <v>1.01</v>
      </c>
      <c r="P28" s="79">
        <f t="shared" si="2"/>
        <v>128.82550000000001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127.55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126.27449999999999</v>
      </c>
    </row>
    <row r="31" spans="1:21" x14ac:dyDescent="0.25">
      <c r="O31" s="79">
        <v>0.98</v>
      </c>
      <c r="P31" s="79">
        <f t="shared" si="2"/>
        <v>124.999</v>
      </c>
      <c r="T31" s="1">
        <v>43474</v>
      </c>
      <c r="U31" t="s">
        <v>1348</v>
      </c>
    </row>
    <row r="32" spans="1:21" x14ac:dyDescent="0.25">
      <c r="O32" s="79">
        <v>0.97</v>
      </c>
      <c r="P32" s="79">
        <f t="shared" si="2"/>
        <v>123.72349999999999</v>
      </c>
    </row>
    <row r="33" spans="1:17" x14ac:dyDescent="0.25">
      <c r="O33" s="79">
        <v>0.96</v>
      </c>
      <c r="P33" s="79">
        <f t="shared" si="2"/>
        <v>122.44799999999999</v>
      </c>
    </row>
    <row r="34" spans="1:17" x14ac:dyDescent="0.25">
      <c r="O34" s="79">
        <v>0.95</v>
      </c>
      <c r="P34" s="79">
        <f t="shared" si="2"/>
        <v>121.17249999999999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119.89699999999999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118.6215</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117.346</v>
      </c>
    </row>
    <row r="38" spans="1:17" x14ac:dyDescent="0.25">
      <c r="A38" s="4"/>
      <c r="B38" s="162"/>
      <c r="C38" s="10"/>
      <c r="D38" s="39"/>
      <c r="E38" s="39"/>
      <c r="F38" s="39"/>
      <c r="G38" s="39"/>
      <c r="H38" s="177"/>
      <c r="I38" s="39"/>
      <c r="J38" s="39"/>
      <c r="K38" s="39"/>
      <c r="L38" s="39"/>
      <c r="O38" s="79">
        <v>0.91</v>
      </c>
      <c r="P38" s="79">
        <f t="shared" si="2"/>
        <v>116.0705</v>
      </c>
    </row>
    <row r="39" spans="1:17" x14ac:dyDescent="0.25">
      <c r="A39" s="4"/>
      <c r="B39" s="162"/>
      <c r="C39" s="10"/>
      <c r="D39" s="39"/>
      <c r="E39" s="39"/>
      <c r="F39" s="39"/>
      <c r="G39" s="39"/>
      <c r="H39" s="177"/>
      <c r="I39" s="39"/>
      <c r="J39" s="39"/>
      <c r="K39" s="39"/>
      <c r="L39" s="39"/>
      <c r="O39" s="79">
        <v>0.9</v>
      </c>
      <c r="P39" s="79">
        <f t="shared" si="2"/>
        <v>114.795</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8" priority="175">
      <formula>F7&gt;0</formula>
    </cfRule>
    <cfRule type="expression" dxfId="3867" priority="176">
      <formula>F7&lt;0</formula>
    </cfRule>
  </conditionalFormatting>
  <conditionalFormatting sqref="Q8">
    <cfRule type="expression" dxfId="3866" priority="173">
      <formula>Q8&gt;0</formula>
    </cfRule>
    <cfRule type="expression" dxfId="3865" priority="174">
      <formula>Q8&lt;0</formula>
    </cfRule>
  </conditionalFormatting>
  <conditionalFormatting sqref="Q10">
    <cfRule type="expression" dxfId="3864" priority="167">
      <formula>Q10&gt;0</formula>
    </cfRule>
    <cfRule type="expression" dxfId="3863" priority="168">
      <formula>Q10&lt;0</formula>
    </cfRule>
  </conditionalFormatting>
  <conditionalFormatting sqref="F75:F76">
    <cfRule type="expression" dxfId="3862" priority="159">
      <formula>F75&gt;0</formula>
    </cfRule>
    <cfRule type="expression" dxfId="3861" priority="160">
      <formula>F75&lt;0</formula>
    </cfRule>
  </conditionalFormatting>
  <conditionalFormatting sqref="H75:H76">
    <cfRule type="expression" dxfId="3860" priority="157">
      <formula>H75&gt;0</formula>
    </cfRule>
    <cfRule type="expression" dxfId="3859" priority="158">
      <formula>H75&lt;0</formula>
    </cfRule>
  </conditionalFormatting>
  <conditionalFormatting sqref="J75:J76">
    <cfRule type="expression" dxfId="3858" priority="155">
      <formula>J75&gt;0</formula>
    </cfRule>
    <cfRule type="expression" dxfId="3857" priority="156">
      <formula>J75&lt;0</formula>
    </cfRule>
  </conditionalFormatting>
  <conditionalFormatting sqref="K75:K76">
    <cfRule type="expression" dxfId="3856" priority="153">
      <formula>K75&gt;0</formula>
    </cfRule>
    <cfRule type="expression" dxfId="3855" priority="154">
      <formula>K75&lt;0</formula>
    </cfRule>
  </conditionalFormatting>
  <conditionalFormatting sqref="L75:L76">
    <cfRule type="expression" dxfId="3854" priority="151">
      <formula>L75&gt;0</formula>
    </cfRule>
    <cfRule type="expression" dxfId="3853" priority="152">
      <formula>L75&lt;0</formula>
    </cfRule>
  </conditionalFormatting>
  <conditionalFormatting sqref="F39 H39">
    <cfRule type="expression" dxfId="3852" priority="113">
      <formula>F39&gt;0</formula>
    </cfRule>
    <cfRule type="expression" dxfId="3851" priority="114">
      <formula>F39&lt;0</formula>
    </cfRule>
  </conditionalFormatting>
  <conditionalFormatting sqref="F38 H38">
    <cfRule type="expression" dxfId="3850" priority="111">
      <formula>F38&gt;0</formula>
    </cfRule>
    <cfRule type="expression" dxfId="3849" priority="112">
      <formula>F38&lt;0</formula>
    </cfRule>
  </conditionalFormatting>
  <conditionalFormatting sqref="H36:H37">
    <cfRule type="expression" dxfId="3848" priority="109">
      <formula>H36&gt;0</formula>
    </cfRule>
    <cfRule type="expression" dxfId="3847" priority="110">
      <formula>H36&lt;0</formula>
    </cfRule>
  </conditionalFormatting>
  <conditionalFormatting sqref="M44">
    <cfRule type="expression" dxfId="3846" priority="107">
      <formula>M44&gt;0</formula>
    </cfRule>
    <cfRule type="expression" dxfId="3845" priority="108">
      <formula>M44&lt;0</formula>
    </cfRule>
  </conditionalFormatting>
  <conditionalFormatting sqref="J36:J37">
    <cfRule type="expression" dxfId="3844" priority="77">
      <formula>J36&gt;0</formula>
    </cfRule>
    <cfRule type="expression" dxfId="3843" priority="78">
      <formula>J36&lt;0</formula>
    </cfRule>
  </conditionalFormatting>
  <conditionalFormatting sqref="F111:F113 H111:H113 H120 F120 F146:F148 H146:H148">
    <cfRule type="expression" dxfId="3842" priority="75">
      <formula>F111&gt;0</formula>
    </cfRule>
    <cfRule type="expression" dxfId="3841" priority="76">
      <formula>F111&lt;0</formula>
    </cfRule>
  </conditionalFormatting>
  <conditionalFormatting sqref="F87:F107">
    <cfRule type="expression" dxfId="3840" priority="73">
      <formula>F87&gt;0</formula>
    </cfRule>
    <cfRule type="expression" dxfId="3839" priority="74">
      <formula>F87&lt;0</formula>
    </cfRule>
  </conditionalFormatting>
  <conditionalFormatting sqref="H87:H107">
    <cfRule type="expression" dxfId="3838" priority="71">
      <formula>H87&gt;0</formula>
    </cfRule>
    <cfRule type="expression" dxfId="3837" priority="72">
      <formula>H87&lt;0</formula>
    </cfRule>
  </conditionalFormatting>
  <conditionalFormatting sqref="K78:K88 K90:K91">
    <cfRule type="expression" dxfId="3836" priority="69">
      <formula>K78&gt;0</formula>
    </cfRule>
    <cfRule type="expression" dxfId="3835" priority="70">
      <formula>K78&lt;0</formula>
    </cfRule>
  </conditionalFormatting>
  <conditionalFormatting sqref="L78">
    <cfRule type="expression" dxfId="3834" priority="67">
      <formula>L78&gt;0</formula>
    </cfRule>
    <cfRule type="expression" dxfId="3833" priority="68">
      <formula>L78&lt;0</formula>
    </cfRule>
  </conditionalFormatting>
  <conditionalFormatting sqref="F78:F86">
    <cfRule type="expression" dxfId="3832" priority="65">
      <formula>F78&gt;0</formula>
    </cfRule>
    <cfRule type="expression" dxfId="3831" priority="66">
      <formula>F78&lt;0</formula>
    </cfRule>
  </conditionalFormatting>
  <conditionalFormatting sqref="H78:H86">
    <cfRule type="expression" dxfId="3830" priority="63">
      <formula>H78&gt;0</formula>
    </cfRule>
    <cfRule type="expression" dxfId="3829" priority="64">
      <formula>H78&lt;0</formula>
    </cfRule>
  </conditionalFormatting>
  <conditionalFormatting sqref="F108:F110">
    <cfRule type="expression" dxfId="3828" priority="61">
      <formula>F108&gt;0</formula>
    </cfRule>
    <cfRule type="expression" dxfId="3827" priority="62">
      <formula>F108&lt;0</formula>
    </cfRule>
  </conditionalFormatting>
  <conditionalFormatting sqref="H108:H110">
    <cfRule type="expression" dxfId="3826" priority="59">
      <formula>H108&gt;0</formula>
    </cfRule>
    <cfRule type="expression" dxfId="3825" priority="60">
      <formula>H108&lt;0</formula>
    </cfRule>
  </conditionalFormatting>
  <conditionalFormatting sqref="H114:H116 F114:F116">
    <cfRule type="expression" dxfId="3824" priority="57">
      <formula>F114&gt;0</formula>
    </cfRule>
    <cfRule type="expression" dxfId="3823" priority="58">
      <formula>F114&lt;0</formula>
    </cfRule>
  </conditionalFormatting>
  <conditionalFormatting sqref="H117:H119 F117:F119">
    <cfRule type="expression" dxfId="3822" priority="55">
      <formula>F117&gt;0</formula>
    </cfRule>
    <cfRule type="expression" dxfId="3821" priority="56">
      <formula>F117&lt;0</formula>
    </cfRule>
  </conditionalFormatting>
  <conditionalFormatting sqref="F125:F127 H125:H127">
    <cfRule type="expression" dxfId="3820" priority="53">
      <formula>F125&gt;0</formula>
    </cfRule>
    <cfRule type="expression" dxfId="3819" priority="54">
      <formula>F125&lt;0</formula>
    </cfRule>
  </conditionalFormatting>
  <conditionalFormatting sqref="F124 H124">
    <cfRule type="expression" dxfId="3818" priority="51">
      <formula>F124&gt;0</formula>
    </cfRule>
    <cfRule type="expression" dxfId="3817" priority="52">
      <formula>F124&lt;0</formula>
    </cfRule>
  </conditionalFormatting>
  <conditionalFormatting sqref="F121:F123 H121:H123">
    <cfRule type="expression" dxfId="3816" priority="49">
      <formula>F121&gt;0</formula>
    </cfRule>
    <cfRule type="expression" dxfId="3815" priority="50">
      <formula>F121&lt;0</formula>
    </cfRule>
  </conditionalFormatting>
  <conditionalFormatting sqref="F134:F136 H134:H136">
    <cfRule type="expression" dxfId="3814" priority="47">
      <formula>F134&gt;0</formula>
    </cfRule>
    <cfRule type="expression" dxfId="3813" priority="48">
      <formula>F134&lt;0</formula>
    </cfRule>
  </conditionalFormatting>
  <conditionalFormatting sqref="H129:H131 F129:F133">
    <cfRule type="expression" dxfId="3812" priority="45">
      <formula>F129&gt;0</formula>
    </cfRule>
    <cfRule type="expression" dxfId="3811" priority="46">
      <formula>F129&lt;0</formula>
    </cfRule>
  </conditionalFormatting>
  <conditionalFormatting sqref="F128 H128">
    <cfRule type="expression" dxfId="3810" priority="43">
      <formula>F128&gt;0</formula>
    </cfRule>
    <cfRule type="expression" dxfId="3809" priority="44">
      <formula>F128&lt;0</formula>
    </cfRule>
  </conditionalFormatting>
  <conditionalFormatting sqref="H132:H133">
    <cfRule type="expression" dxfId="3808" priority="41">
      <formula>H132&gt;0</formula>
    </cfRule>
    <cfRule type="expression" dxfId="3807" priority="42">
      <formula>H132&lt;0</formula>
    </cfRule>
  </conditionalFormatting>
  <conditionalFormatting sqref="H139:H141 F139:F142">
    <cfRule type="expression" dxfId="3806" priority="39">
      <formula>F139&gt;0</formula>
    </cfRule>
    <cfRule type="expression" dxfId="3805" priority="40">
      <formula>F139&lt;0</formula>
    </cfRule>
  </conditionalFormatting>
  <conditionalFormatting sqref="F137:F138 H137:H138">
    <cfRule type="expression" dxfId="3804" priority="37">
      <formula>F137&gt;0</formula>
    </cfRule>
    <cfRule type="expression" dxfId="3803" priority="38">
      <formula>F137&lt;0</formula>
    </cfRule>
  </conditionalFormatting>
  <conditionalFormatting sqref="F145 H145">
    <cfRule type="expression" dxfId="3802" priority="35">
      <formula>F145&gt;0</formula>
    </cfRule>
    <cfRule type="expression" dxfId="3801" priority="36">
      <formula>F145&lt;0</formula>
    </cfRule>
  </conditionalFormatting>
  <conditionalFormatting sqref="F143:F144 H143:H144">
    <cfRule type="expression" dxfId="3800" priority="33">
      <formula>F143&gt;0</formula>
    </cfRule>
    <cfRule type="expression" dxfId="3799" priority="34">
      <formula>F143&lt;0</formula>
    </cfRule>
  </conditionalFormatting>
  <conditionalFormatting sqref="H142">
    <cfRule type="expression" dxfId="3798" priority="31">
      <formula>H142&gt;0</formula>
    </cfRule>
    <cfRule type="expression" dxfId="3797" priority="32">
      <formula>H142&lt;0</formula>
    </cfRule>
  </conditionalFormatting>
  <conditionalFormatting sqref="J111:J113 J120">
    <cfRule type="expression" dxfId="3796" priority="29">
      <formula>J111&gt;0</formula>
    </cfRule>
    <cfRule type="expression" dxfId="3795" priority="30">
      <formula>J111&lt;0</formula>
    </cfRule>
  </conditionalFormatting>
  <conditionalFormatting sqref="J87:J107">
    <cfRule type="expression" dxfId="3794" priority="27">
      <formula>J87&gt;0</formula>
    </cfRule>
    <cfRule type="expression" dxfId="3793" priority="28">
      <formula>J87&lt;0</formula>
    </cfRule>
  </conditionalFormatting>
  <conditionalFormatting sqref="J78:J86">
    <cfRule type="expression" dxfId="3792" priority="25">
      <formula>J78&gt;0</formula>
    </cfRule>
    <cfRule type="expression" dxfId="3791" priority="26">
      <formula>J78&lt;0</formula>
    </cfRule>
  </conditionalFormatting>
  <conditionalFormatting sqref="J108:J110">
    <cfRule type="expression" dxfId="3790" priority="23">
      <formula>J108&gt;0</formula>
    </cfRule>
    <cfRule type="expression" dxfId="3789" priority="24">
      <formula>J108&lt;0</formula>
    </cfRule>
  </conditionalFormatting>
  <conditionalFormatting sqref="J114:J116">
    <cfRule type="expression" dxfId="3788" priority="21">
      <formula>J114&gt;0</formula>
    </cfRule>
    <cfRule type="expression" dxfId="3787" priority="22">
      <formula>J114&lt;0</formula>
    </cfRule>
  </conditionalFormatting>
  <conditionalFormatting sqref="J117:J119">
    <cfRule type="expression" dxfId="3786" priority="19">
      <formula>J117&gt;0</formula>
    </cfRule>
    <cfRule type="expression" dxfId="3785" priority="20">
      <formula>J117&lt;0</formula>
    </cfRule>
  </conditionalFormatting>
  <conditionalFormatting sqref="J125:J127">
    <cfRule type="expression" dxfId="3784" priority="17">
      <formula>J125&gt;0</formula>
    </cfRule>
    <cfRule type="expression" dxfId="3783" priority="18">
      <formula>J125&lt;0</formula>
    </cfRule>
  </conditionalFormatting>
  <conditionalFormatting sqref="J124">
    <cfRule type="expression" dxfId="3782" priority="15">
      <formula>J124&gt;0</formula>
    </cfRule>
    <cfRule type="expression" dxfId="3781" priority="16">
      <formula>J124&lt;0</formula>
    </cfRule>
  </conditionalFormatting>
  <conditionalFormatting sqref="J121:J123">
    <cfRule type="expression" dxfId="3780" priority="13">
      <formula>J121&gt;0</formula>
    </cfRule>
    <cfRule type="expression" dxfId="3779" priority="14">
      <formula>J121&lt;0</formula>
    </cfRule>
  </conditionalFormatting>
  <conditionalFormatting sqref="J134:J136">
    <cfRule type="expression" dxfId="3778" priority="11">
      <formula>J134&gt;0</formula>
    </cfRule>
    <cfRule type="expression" dxfId="3777" priority="12">
      <formula>J134&lt;0</formula>
    </cfRule>
  </conditionalFormatting>
  <conditionalFormatting sqref="J129:J133">
    <cfRule type="expression" dxfId="3776" priority="9">
      <formula>J129&gt;0</formula>
    </cfRule>
    <cfRule type="expression" dxfId="3775" priority="10">
      <formula>J129&lt;0</formula>
    </cfRule>
  </conditionalFormatting>
  <conditionalFormatting sqref="J128">
    <cfRule type="expression" dxfId="3774" priority="7">
      <formula>J128&gt;0</formula>
    </cfRule>
    <cfRule type="expression" dxfId="3773" priority="8">
      <formula>J128&lt;0</formula>
    </cfRule>
  </conditionalFormatting>
  <conditionalFormatting sqref="J139:J141">
    <cfRule type="expression" dxfId="3772" priority="5">
      <formula>J139&gt;0</formula>
    </cfRule>
    <cfRule type="expression" dxfId="3771" priority="6">
      <formula>J139&lt;0</formula>
    </cfRule>
  </conditionalFormatting>
  <conditionalFormatting sqref="J137:J138">
    <cfRule type="expression" dxfId="3770" priority="3">
      <formula>J137&gt;0</formula>
    </cfRule>
    <cfRule type="expression" dxfId="3769" priority="4">
      <formula>J137&lt;0</formula>
    </cfRule>
  </conditionalFormatting>
  <conditionalFormatting sqref="J142">
    <cfRule type="expression" dxfId="3768" priority="1">
      <formula>J142&gt;0</formula>
    </cfRule>
    <cfRule type="expression" dxfId="376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6" priority="58">
      <formula>F19&gt;0</formula>
    </cfRule>
    <cfRule type="expression" dxfId="376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4" priority="47">
      <formula>H25&gt;0</formula>
    </cfRule>
    <cfRule type="expression" dxfId="3763" priority="48">
      <formula>H25&lt;0</formula>
    </cfRule>
  </conditionalFormatting>
  <conditionalFormatting sqref="M39">
    <cfRule type="expression" dxfId="3762" priority="45">
      <formula>M39&gt;0</formula>
    </cfRule>
    <cfRule type="expression" dxfId="3761" priority="46">
      <formula>M39&lt;0</formula>
    </cfRule>
  </conditionalFormatting>
  <conditionalFormatting sqref="F61:F67">
    <cfRule type="expression" dxfId="3760" priority="43">
      <formula>F61&gt;0</formula>
    </cfRule>
    <cfRule type="expression" dxfId="3759" priority="44">
      <formula>F61&lt;0</formula>
    </cfRule>
  </conditionalFormatting>
  <conditionalFormatting sqref="H61:H67">
    <cfRule type="expression" dxfId="3758" priority="41">
      <formula>H61&gt;0</formula>
    </cfRule>
    <cfRule type="expression" dxfId="3757" priority="42">
      <formula>H61&lt;0</formula>
    </cfRule>
  </conditionalFormatting>
  <conditionalFormatting sqref="F21:F24">
    <cfRule type="expression" dxfId="3756" priority="39">
      <formula>F21&gt;0</formula>
    </cfRule>
    <cfRule type="expression" dxfId="3755" priority="40">
      <formula>F21&lt;0</formula>
    </cfRule>
  </conditionalFormatting>
  <conditionalFormatting sqref="H21:H24">
    <cfRule type="expression" dxfId="3754" priority="37">
      <formula>H21&gt;0</formula>
    </cfRule>
    <cfRule type="expression" dxfId="3753" priority="38">
      <formula>H21&lt;0</formula>
    </cfRule>
  </conditionalFormatting>
  <conditionalFormatting sqref="I25:I28">
    <cfRule type="expression" dxfId="3752" priority="31">
      <formula>I25&gt;0</formula>
    </cfRule>
    <cfRule type="expression" dxfId="3751" priority="32">
      <formula>I25&lt;0</formula>
    </cfRule>
  </conditionalFormatting>
  <conditionalFormatting sqref="I21:I24">
    <cfRule type="expression" dxfId="3750" priority="29">
      <formula>I21&gt;0</formula>
    </cfRule>
    <cfRule type="expression" dxfId="3749" priority="30">
      <formula>I21&lt;0</formula>
    </cfRule>
  </conditionalFormatting>
  <conditionalFormatting sqref="H29">
    <cfRule type="expression" dxfId="3748" priority="27">
      <formula>H29&gt;0</formula>
    </cfRule>
    <cfRule type="expression" dxfId="3747" priority="28">
      <formula>H29&lt;0</formula>
    </cfRule>
  </conditionalFormatting>
  <conditionalFormatting sqref="H30">
    <cfRule type="expression" dxfId="3746" priority="25">
      <formula>H30&gt;0</formula>
    </cfRule>
    <cfRule type="expression" dxfId="3745" priority="26">
      <formula>H30&lt;0</formula>
    </cfRule>
  </conditionalFormatting>
  <conditionalFormatting sqref="H31">
    <cfRule type="expression" dxfId="3744" priority="23">
      <formula>H31&gt;0</formula>
    </cfRule>
    <cfRule type="expression" dxfId="3743" priority="24">
      <formula>H31&lt;0</formula>
    </cfRule>
  </conditionalFormatting>
  <conditionalFormatting sqref="Q7">
    <cfRule type="expression" dxfId="3742" priority="21">
      <formula>Q7&gt;0</formula>
    </cfRule>
    <cfRule type="expression" dxfId="3741" priority="22">
      <formula>Q7&lt;0</formula>
    </cfRule>
  </conditionalFormatting>
  <conditionalFormatting sqref="Q8">
    <cfRule type="expression" dxfId="3740" priority="19">
      <formula>Q8&gt;0</formula>
    </cfRule>
    <cfRule type="expression" dxfId="3739" priority="20">
      <formula>Q8&lt;0</formula>
    </cfRule>
  </conditionalFormatting>
  <conditionalFormatting sqref="F73:F82">
    <cfRule type="expression" dxfId="3738" priority="17">
      <formula>F73&gt;0</formula>
    </cfRule>
    <cfRule type="expression" dxfId="3737" priority="18">
      <formula>F73&lt;0</formula>
    </cfRule>
  </conditionalFormatting>
  <conditionalFormatting sqref="H73:H76">
    <cfRule type="expression" dxfId="3736" priority="15">
      <formula>H73&gt;0</formula>
    </cfRule>
    <cfRule type="expression" dxfId="3735" priority="16">
      <formula>H73&lt;0</formula>
    </cfRule>
  </conditionalFormatting>
  <conditionalFormatting sqref="F69:F72">
    <cfRule type="expression" dxfId="3734" priority="13">
      <formula>F69&gt;0</formula>
    </cfRule>
    <cfRule type="expression" dxfId="3733" priority="14">
      <formula>F69&lt;0</formula>
    </cfRule>
  </conditionalFormatting>
  <conditionalFormatting sqref="H69:H72">
    <cfRule type="expression" dxfId="3732" priority="11">
      <formula>H69&gt;0</formula>
    </cfRule>
    <cfRule type="expression" dxfId="3731" priority="12">
      <formula>H69&lt;0</formula>
    </cfRule>
  </conditionalFormatting>
  <conditionalFormatting sqref="I73:I76">
    <cfRule type="expression" dxfId="3730" priority="9">
      <formula>I73&gt;0</formula>
    </cfRule>
    <cfRule type="expression" dxfId="3729" priority="10">
      <formula>I73&lt;0</formula>
    </cfRule>
  </conditionalFormatting>
  <conditionalFormatting sqref="I69:I72">
    <cfRule type="expression" dxfId="3728" priority="7">
      <formula>I69&gt;0</formula>
    </cfRule>
    <cfRule type="expression" dxfId="3727" priority="8">
      <formula>I69&lt;0</formula>
    </cfRule>
  </conditionalFormatting>
  <conditionalFormatting sqref="H77">
    <cfRule type="expression" dxfId="3726" priority="5">
      <formula>H77&gt;0</formula>
    </cfRule>
    <cfRule type="expression" dxfId="3725" priority="6">
      <formula>H77&lt;0</formula>
    </cfRule>
  </conditionalFormatting>
  <conditionalFormatting sqref="H78">
    <cfRule type="expression" dxfId="3724" priority="3">
      <formula>H78&gt;0</formula>
    </cfRule>
    <cfRule type="expression" dxfId="3723" priority="4">
      <formula>H78&lt;0</formula>
    </cfRule>
  </conditionalFormatting>
  <conditionalFormatting sqref="H79">
    <cfRule type="expression" dxfId="3722" priority="1">
      <formula>H79&gt;0</formula>
    </cfRule>
    <cfRule type="expression" dxfId="372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26.77</v>
      </c>
      <c r="R4" s="420">
        <v>5.9999999999999995E-4</v>
      </c>
      <c r="T4" s="1"/>
    </row>
    <row r="5" spans="1:21" x14ac:dyDescent="0.25">
      <c r="B5" s="70"/>
      <c r="C5" s="4"/>
      <c r="D5" s="3"/>
      <c r="E5" s="3"/>
      <c r="F5" s="3"/>
      <c r="G5" s="70"/>
      <c r="H5" s="159"/>
      <c r="I5" s="3"/>
      <c r="J5" s="3"/>
      <c r="K5" s="3"/>
      <c r="L5" s="70"/>
      <c r="M5" s="4"/>
      <c r="O5" s="11" t="s">
        <v>67</v>
      </c>
      <c r="Q5" s="3">
        <f>Q4*Q2</f>
        <v>3587.18</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-315.17000000000053</v>
      </c>
      <c r="R7">
        <v>66</v>
      </c>
    </row>
    <row r="8" spans="1:21" x14ac:dyDescent="0.25">
      <c r="B8" s="70"/>
      <c r="C8" s="4"/>
      <c r="D8" s="3"/>
      <c r="E8" s="3"/>
      <c r="F8" s="3"/>
      <c r="G8" s="70"/>
      <c r="H8" s="159"/>
      <c r="I8" s="3"/>
      <c r="J8" s="3"/>
      <c r="K8" s="3"/>
      <c r="L8" s="4"/>
      <c r="M8" s="4"/>
      <c r="O8" s="11" t="s">
        <v>179</v>
      </c>
      <c r="P8" s="33"/>
      <c r="Q8" s="2">
        <f>K18+M18-F18+Q2*Q4</f>
        <v>-315.17000000000053</v>
      </c>
      <c r="T8" s="1"/>
      <c r="U8" s="736"/>
    </row>
    <row r="9" spans="1:21" x14ac:dyDescent="0.25">
      <c r="B9" s="70"/>
      <c r="C9" s="4"/>
      <c r="D9" s="3"/>
      <c r="E9" s="3"/>
      <c r="F9" s="3"/>
      <c r="G9" s="4"/>
      <c r="H9" s="159"/>
      <c r="I9" s="3"/>
      <c r="J9" s="3"/>
      <c r="K9" s="3"/>
      <c r="L9" s="4"/>
      <c r="M9" s="4"/>
      <c r="O9" s="11" t="s">
        <v>204</v>
      </c>
      <c r="Q9" s="132">
        <f>IF(Q2=0, 0, Q8/Q6)</f>
        <v>-8.0764154932284518E-2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1.9424729174449012E-2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29.447000000000003</v>
      </c>
    </row>
    <row r="20" spans="1:20" x14ac:dyDescent="0.25">
      <c r="O20" s="79">
        <v>1.0900000000000001</v>
      </c>
      <c r="P20" s="79">
        <f t="shared" ref="P20:P39" si="0">O20*$Q$4</f>
        <v>29.179300000000001</v>
      </c>
    </row>
    <row r="21" spans="1:20" x14ac:dyDescent="0.25">
      <c r="O21" s="79">
        <v>1.08</v>
      </c>
      <c r="P21" s="79">
        <f t="shared" si="0"/>
        <v>28.9116</v>
      </c>
      <c r="T21" s="1"/>
    </row>
    <row r="22" spans="1:20" x14ac:dyDescent="0.25">
      <c r="O22" s="79">
        <v>1.07</v>
      </c>
      <c r="P22" s="79">
        <f t="shared" si="0"/>
        <v>28.643900000000002</v>
      </c>
    </row>
    <row r="23" spans="1:20" x14ac:dyDescent="0.25">
      <c r="O23" s="79">
        <v>1.06</v>
      </c>
      <c r="P23" s="79">
        <f t="shared" si="0"/>
        <v>28.376200000000001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28.108499999999999</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27.840800000000002</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27.5731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27.305399999999999</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27.037700000000001</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26.77</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26.502299999999998</v>
      </c>
      <c r="T30" s="154"/>
    </row>
    <row r="31" spans="1:20" x14ac:dyDescent="0.25">
      <c r="B31" s="162"/>
      <c r="C31" s="10"/>
      <c r="D31" s="39"/>
      <c r="E31" s="39"/>
      <c r="F31" s="39"/>
      <c r="G31" s="39"/>
      <c r="H31" s="177"/>
      <c r="I31" s="39"/>
      <c r="J31" s="39"/>
      <c r="K31" s="39"/>
      <c r="L31" s="39"/>
      <c r="O31" s="79">
        <v>0.98</v>
      </c>
      <c r="P31" s="79">
        <f t="shared" si="0"/>
        <v>26.2346</v>
      </c>
    </row>
    <row r="32" spans="1:20" x14ac:dyDescent="0.25">
      <c r="B32" s="162"/>
      <c r="C32" s="10"/>
      <c r="D32" s="39"/>
      <c r="E32" s="39"/>
      <c r="F32" s="39"/>
      <c r="G32" s="39"/>
      <c r="H32" s="177"/>
      <c r="I32" s="39"/>
      <c r="J32" s="39"/>
      <c r="K32" s="39"/>
      <c r="L32" s="39"/>
      <c r="O32" s="79">
        <v>0.97</v>
      </c>
      <c r="P32" s="79">
        <f t="shared" si="0"/>
        <v>25.966899999999999</v>
      </c>
    </row>
    <row r="33" spans="2:17" x14ac:dyDescent="0.25">
      <c r="B33" s="162"/>
      <c r="C33" s="10"/>
      <c r="D33" s="39"/>
      <c r="E33" s="39"/>
      <c r="F33" s="39"/>
      <c r="G33" s="39"/>
      <c r="H33" s="177"/>
      <c r="I33" s="39"/>
      <c r="J33" s="39"/>
      <c r="K33" s="39"/>
      <c r="L33" s="39"/>
      <c r="O33" s="79">
        <v>0.96</v>
      </c>
      <c r="P33" s="79">
        <f t="shared" si="0"/>
        <v>25.699199999999998</v>
      </c>
    </row>
    <row r="34" spans="2:17" x14ac:dyDescent="0.25">
      <c r="B34" s="162"/>
      <c r="C34" s="10"/>
      <c r="D34" s="39"/>
      <c r="E34" s="39"/>
      <c r="F34" s="39"/>
      <c r="G34" s="39"/>
      <c r="H34" s="177"/>
      <c r="I34" s="39"/>
      <c r="J34" s="39"/>
      <c r="K34" s="39"/>
      <c r="L34" s="39"/>
      <c r="O34" s="79">
        <v>0.95</v>
      </c>
      <c r="P34" s="79">
        <f t="shared" si="0"/>
        <v>25.4315</v>
      </c>
    </row>
    <row r="35" spans="2:17" x14ac:dyDescent="0.25">
      <c r="B35" s="162"/>
      <c r="C35" s="10"/>
      <c r="D35" s="39"/>
      <c r="E35" s="39"/>
      <c r="F35" s="39"/>
      <c r="G35" s="39"/>
      <c r="H35" s="177"/>
      <c r="I35" s="39"/>
      <c r="J35" s="39"/>
      <c r="K35" s="39"/>
      <c r="L35" s="39"/>
      <c r="O35" s="79">
        <v>0.94</v>
      </c>
      <c r="P35" s="79">
        <f t="shared" si="0"/>
        <v>25.163799999999998</v>
      </c>
    </row>
    <row r="36" spans="2:17" x14ac:dyDescent="0.25">
      <c r="B36" s="162"/>
      <c r="C36" s="10"/>
      <c r="D36" s="39"/>
      <c r="E36" s="39"/>
      <c r="F36" s="39"/>
      <c r="G36" s="39"/>
      <c r="H36" s="177"/>
      <c r="I36" s="39"/>
      <c r="J36" s="39"/>
      <c r="K36" s="39"/>
      <c r="L36" s="39"/>
      <c r="O36" s="79">
        <v>0.93</v>
      </c>
      <c r="P36" s="79">
        <f t="shared" si="0"/>
        <v>24.896100000000001</v>
      </c>
    </row>
    <row r="37" spans="2:17" x14ac:dyDescent="0.25">
      <c r="B37" s="162"/>
      <c r="C37" s="10"/>
      <c r="D37" s="39"/>
      <c r="E37" s="39"/>
      <c r="F37" s="39"/>
      <c r="G37" s="39"/>
      <c r="H37" s="177"/>
      <c r="I37" s="39"/>
      <c r="J37" s="39"/>
      <c r="K37" s="39"/>
      <c r="L37" s="39"/>
      <c r="O37" s="79">
        <v>0.92</v>
      </c>
      <c r="P37" s="79">
        <f t="shared" si="0"/>
        <v>24.628399999999999</v>
      </c>
    </row>
    <row r="38" spans="2:17" x14ac:dyDescent="0.25">
      <c r="B38" s="162"/>
      <c r="C38" s="10"/>
      <c r="D38" s="39"/>
      <c r="E38" s="39"/>
      <c r="F38" s="39"/>
      <c r="G38" s="39"/>
      <c r="H38" s="177"/>
      <c r="I38" s="39"/>
      <c r="J38" s="39"/>
      <c r="K38" s="39"/>
      <c r="L38" s="39"/>
      <c r="O38" s="79">
        <v>0.91</v>
      </c>
      <c r="P38" s="79">
        <f t="shared" si="0"/>
        <v>24.360700000000001</v>
      </c>
    </row>
    <row r="39" spans="2:17" x14ac:dyDescent="0.25">
      <c r="B39" s="162"/>
      <c r="C39" s="10"/>
      <c r="D39" s="39"/>
      <c r="E39" s="39"/>
      <c r="F39" s="39"/>
      <c r="G39" s="39"/>
      <c r="H39" s="177"/>
      <c r="I39" s="39"/>
      <c r="J39" s="39"/>
      <c r="K39" s="39"/>
      <c r="L39" s="39"/>
      <c r="O39" s="79">
        <v>0.9</v>
      </c>
      <c r="P39" s="79">
        <f t="shared" si="0"/>
        <v>24.093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20" priority="37">
      <formula>Q7&gt;0</formula>
    </cfRule>
    <cfRule type="expression" dxfId="3719" priority="38">
      <formula>Q7&lt;0</formula>
    </cfRule>
  </conditionalFormatting>
  <conditionalFormatting sqref="Q8">
    <cfRule type="expression" dxfId="3718" priority="35">
      <formula>Q8&gt;0</formula>
    </cfRule>
    <cfRule type="expression" dxfId="3717" priority="36">
      <formula>Q8&lt;0</formula>
    </cfRule>
  </conditionalFormatting>
  <conditionalFormatting sqref="F34:F54 F58:F63">
    <cfRule type="expression" dxfId="3716" priority="33">
      <formula>F34&gt;0</formula>
    </cfRule>
    <cfRule type="expression" dxfId="3715" priority="34">
      <formula>F34&lt;0</formula>
    </cfRule>
  </conditionalFormatting>
  <conditionalFormatting sqref="H34:H54 H58:H63">
    <cfRule type="expression" dxfId="3714" priority="31">
      <formula>H34&gt;0</formula>
    </cfRule>
    <cfRule type="expression" dxfId="3713" priority="32">
      <formula>H34&lt;0</formula>
    </cfRule>
  </conditionalFormatting>
  <conditionalFormatting sqref="Q10">
    <cfRule type="expression" dxfId="3712" priority="29">
      <formula>Q10&gt;0</formula>
    </cfRule>
    <cfRule type="expression" dxfId="3711" priority="30">
      <formula>Q10&lt;0</formula>
    </cfRule>
  </conditionalFormatting>
  <conditionalFormatting sqref="J25:J38">
    <cfRule type="expression" dxfId="3710" priority="27">
      <formula>J25&gt;0</formula>
    </cfRule>
    <cfRule type="expression" dxfId="3709" priority="28">
      <formula>J25&lt;0</formula>
    </cfRule>
  </conditionalFormatting>
  <conditionalFormatting sqref="K25:K35 K37:K38">
    <cfRule type="expression" dxfId="3708" priority="25">
      <formula>K25&gt;0</formula>
    </cfRule>
    <cfRule type="expression" dxfId="3707" priority="26">
      <formula>K25&lt;0</formula>
    </cfRule>
  </conditionalFormatting>
  <conditionalFormatting sqref="F89:F110">
    <cfRule type="expression" dxfId="3706" priority="23">
      <formula>F89&gt;0</formula>
    </cfRule>
    <cfRule type="expression" dxfId="3705" priority="24">
      <formula>F89&lt;0</formula>
    </cfRule>
  </conditionalFormatting>
  <conditionalFormatting sqref="H89:H110">
    <cfRule type="expression" dxfId="3704" priority="21">
      <formula>H89&gt;0</formula>
    </cfRule>
    <cfRule type="expression" dxfId="3703" priority="22">
      <formula>H89&lt;0</formula>
    </cfRule>
  </conditionalFormatting>
  <conditionalFormatting sqref="J89:J102">
    <cfRule type="expression" dxfId="3702" priority="19">
      <formula>J89&gt;0</formula>
    </cfRule>
    <cfRule type="expression" dxfId="3701" priority="20">
      <formula>J89&lt;0</formula>
    </cfRule>
  </conditionalFormatting>
  <conditionalFormatting sqref="K89:K102">
    <cfRule type="expression" dxfId="3700" priority="17">
      <formula>K89&gt;0</formula>
    </cfRule>
    <cfRule type="expression" dxfId="3699" priority="18">
      <formula>K89&lt;0</formula>
    </cfRule>
  </conditionalFormatting>
  <conditionalFormatting sqref="L89:L102">
    <cfRule type="expression" dxfId="3698" priority="15">
      <formula>L89&gt;0</formula>
    </cfRule>
    <cfRule type="expression" dxfId="3697" priority="16">
      <formula>L89&lt;0</formula>
    </cfRule>
  </conditionalFormatting>
  <conditionalFormatting sqref="F30:F33">
    <cfRule type="expression" dxfId="3696" priority="13">
      <formula>F30&gt;0</formula>
    </cfRule>
    <cfRule type="expression" dxfId="3695" priority="14">
      <formula>F30&lt;0</formula>
    </cfRule>
  </conditionalFormatting>
  <conditionalFormatting sqref="H30:H33">
    <cfRule type="expression" dxfId="3694" priority="11">
      <formula>H30&gt;0</formula>
    </cfRule>
    <cfRule type="expression" dxfId="3693" priority="12">
      <formula>H30&lt;0</formula>
    </cfRule>
  </conditionalFormatting>
  <conditionalFormatting sqref="J54">
    <cfRule type="expression" dxfId="3692" priority="9">
      <formula>J54&gt;0</formula>
    </cfRule>
    <cfRule type="expression" dxfId="3691" priority="10">
      <formula>J54&lt;0</formula>
    </cfRule>
  </conditionalFormatting>
  <conditionalFormatting sqref="F55:F57">
    <cfRule type="expression" dxfId="3690" priority="7">
      <formula>F55&gt;0</formula>
    </cfRule>
    <cfRule type="expression" dxfId="3689" priority="8">
      <formula>F55&lt;0</formula>
    </cfRule>
  </conditionalFormatting>
  <conditionalFormatting sqref="H55:H57">
    <cfRule type="expression" dxfId="3688" priority="5">
      <formula>H55&gt;0</formula>
    </cfRule>
    <cfRule type="expression" dxfId="3687" priority="6">
      <formula>H55&lt;0</formula>
    </cfRule>
  </conditionalFormatting>
  <conditionalFormatting sqref="F25:F29">
    <cfRule type="expression" dxfId="3686" priority="3">
      <formula>F25&gt;0</formula>
    </cfRule>
    <cfRule type="expression" dxfId="3685" priority="4">
      <formula>F25&lt;0</formula>
    </cfRule>
  </conditionalFormatting>
  <conditionalFormatting sqref="H25:H29">
    <cfRule type="expression" dxfId="3684" priority="1">
      <formula>H25&gt;0</formula>
    </cfRule>
    <cfRule type="expression" dxfId="368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82" priority="11">
      <formula>Q8&gt;0</formula>
    </cfRule>
    <cfRule type="expression" dxfId="3681" priority="12">
      <formula>Q8&lt;0</formula>
    </cfRule>
  </conditionalFormatting>
  <conditionalFormatting sqref="Q7">
    <cfRule type="expression" dxfId="3680" priority="13">
      <formula>Q7&gt;0</formula>
    </cfRule>
    <cfRule type="expression" dxfId="3679" priority="14">
      <formula>Q7&lt;0</formula>
    </cfRule>
  </conditionalFormatting>
  <conditionalFormatting sqref="F22">
    <cfRule type="expression" dxfId="3678" priority="9">
      <formula>F22&gt;0</formula>
    </cfRule>
    <cfRule type="expression" dxfId="3677" priority="10">
      <formula>F22&lt;0</formula>
    </cfRule>
  </conditionalFormatting>
  <conditionalFormatting sqref="H22">
    <cfRule type="expression" dxfId="3676" priority="7">
      <formula>H22&gt;0</formula>
    </cfRule>
    <cfRule type="expression" dxfId="3675" priority="8">
      <formula>H22&lt;0</formula>
    </cfRule>
  </conditionalFormatting>
  <conditionalFormatting sqref="F59">
    <cfRule type="expression" dxfId="3674" priority="5">
      <formula>F59&gt;0</formula>
    </cfRule>
    <cfRule type="expression" dxfId="3673" priority="6">
      <formula>F59&lt;0</formula>
    </cfRule>
  </conditionalFormatting>
  <conditionalFormatting sqref="H59">
    <cfRule type="expression" dxfId="3672" priority="3">
      <formula>H59&gt;0</formula>
    </cfRule>
    <cfRule type="expression" dxfId="3671" priority="4">
      <formula>H59&lt;0</formula>
    </cfRule>
  </conditionalFormatting>
  <conditionalFormatting sqref="M30">
    <cfRule type="expression" dxfId="3670" priority="1">
      <formula>M30&gt;0</formula>
    </cfRule>
    <cfRule type="expression" dxfId="366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8" priority="32">
      <formula>F51&gt;0</formula>
    </cfRule>
    <cfRule type="expression" dxfId="3667" priority="33">
      <formula>F51&lt;0</formula>
    </cfRule>
  </conditionalFormatting>
  <conditionalFormatting sqref="Q7">
    <cfRule type="expression" dxfId="3666" priority="30">
      <formula>Q7&gt;0</formula>
    </cfRule>
    <cfRule type="expression" dxfId="3665" priority="31">
      <formula>Q7&lt;0</formula>
    </cfRule>
  </conditionalFormatting>
  <conditionalFormatting sqref="Q8">
    <cfRule type="expression" dxfId="3664" priority="28">
      <formula>Q8&gt;0</formula>
    </cfRule>
    <cfRule type="expression" dxfId="3663" priority="29">
      <formula>Q8&lt;0</formula>
    </cfRule>
  </conditionalFormatting>
  <conditionalFormatting sqref="F25:F44 F46:F50">
    <cfRule type="expression" dxfId="3662" priority="26">
      <formula>F25&gt;0</formula>
    </cfRule>
    <cfRule type="expression" dxfId="3661" priority="27">
      <formula>F25&lt;0</formula>
    </cfRule>
  </conditionalFormatting>
  <conditionalFormatting sqref="H25:H44 H46:H50">
    <cfRule type="expression" dxfId="3660" priority="24">
      <formula>H25&gt;0</formula>
    </cfRule>
    <cfRule type="expression" dxfId="3659" priority="25">
      <formula>H25&lt;0</formula>
    </cfRule>
  </conditionalFormatting>
  <conditionalFormatting sqref="F89:F110">
    <cfRule type="expression" dxfId="3658" priority="22">
      <formula>F89&gt;0</formula>
    </cfRule>
    <cfRule type="expression" dxfId="3657" priority="23">
      <formula>F89&lt;0</formula>
    </cfRule>
  </conditionalFormatting>
  <conditionalFormatting sqref="H89:H110">
    <cfRule type="expression" dxfId="3656" priority="20">
      <formula>H89&gt;0</formula>
    </cfRule>
    <cfRule type="expression" dxfId="3655" priority="21">
      <formula>H89&lt;0</formula>
    </cfRule>
  </conditionalFormatting>
  <conditionalFormatting sqref="Q10">
    <cfRule type="expression" dxfId="3654" priority="18">
      <formula>Q10&gt;0</formula>
    </cfRule>
    <cfRule type="expression" dxfId="3653" priority="19">
      <formula>Q10&lt;0</formula>
    </cfRule>
  </conditionalFormatting>
  <conditionalFormatting sqref="J25:J39">
    <cfRule type="expression" dxfId="3652" priority="16">
      <formula>J25&gt;0</formula>
    </cfRule>
    <cfRule type="expression" dxfId="3651" priority="17">
      <formula>J25&lt;0</formula>
    </cfRule>
  </conditionalFormatting>
  <conditionalFormatting sqref="K25:K38">
    <cfRule type="expression" dxfId="3650" priority="14">
      <formula>K25&gt;0</formula>
    </cfRule>
    <cfRule type="expression" dxfId="3649" priority="15">
      <formula>K25&lt;0</formula>
    </cfRule>
  </conditionalFormatting>
  <conditionalFormatting sqref="L25:L38">
    <cfRule type="expression" dxfId="3648" priority="12">
      <formula>L25&gt;0</formula>
    </cfRule>
    <cfRule type="expression" dxfId="364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6" priority="9">
      <formula>J40&gt;0</formula>
    </cfRule>
    <cfRule type="expression" dxfId="364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44" priority="7">
      <formula>F45&gt;0</formula>
    </cfRule>
    <cfRule type="expression" dxfId="3643" priority="8">
      <formula>F45&lt;0</formula>
    </cfRule>
  </conditionalFormatting>
  <conditionalFormatting sqref="H45">
    <cfRule type="expression" dxfId="3642" priority="5">
      <formula>H45&gt;0</formula>
    </cfRule>
    <cfRule type="expression" dxfId="3641" priority="6">
      <formula>H45&lt;0</formula>
    </cfRule>
  </conditionalFormatting>
  <conditionalFormatting sqref="J45">
    <cfRule type="expression" dxfId="3640" priority="3">
      <formula>J45&gt;0</formula>
    </cfRule>
    <cfRule type="expression" dxfId="3639" priority="4">
      <formula>J45&lt;0</formula>
    </cfRule>
  </conditionalFormatting>
  <conditionalFormatting sqref="J46">
    <cfRule type="expression" dxfId="3638" priority="1">
      <formula>J46&gt;0</formula>
    </cfRule>
    <cfRule type="expression" dxfId="363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6" priority="66">
      <formula>F22&gt;0</formula>
    </cfRule>
    <cfRule type="expression" dxfId="363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34" priority="53">
      <formula>F41&gt;0</formula>
    </cfRule>
    <cfRule type="expression" dxfId="3633" priority="54">
      <formula>F41&lt;0</formula>
    </cfRule>
  </conditionalFormatting>
  <conditionalFormatting sqref="F41">
    <cfRule type="expression" dxfId="3632" priority="57">
      <formula>F41&gt;0</formula>
    </cfRule>
    <cfRule type="expression" dxfId="3631" priority="58">
      <formula>F41&lt;0</formula>
    </cfRule>
  </conditionalFormatting>
  <conditionalFormatting sqref="H41">
    <cfRule type="expression" dxfId="3630" priority="35">
      <formula>H41&gt;0</formula>
    </cfRule>
    <cfRule type="expression" dxfId="3629" priority="36">
      <formula>H41&lt;0</formula>
    </cfRule>
  </conditionalFormatting>
  <conditionalFormatting sqref="F89:F95">
    <cfRule type="expression" dxfId="3628" priority="29">
      <formula>F89&gt;0</formula>
    </cfRule>
    <cfRule type="expression" dxfId="3627" priority="30">
      <formula>F89&lt;0</formula>
    </cfRule>
  </conditionalFormatting>
  <conditionalFormatting sqref="F96:F110">
    <cfRule type="expression" dxfId="3626" priority="25">
      <formula>F96&gt;0</formula>
    </cfRule>
    <cfRule type="expression" dxfId="3625" priority="26">
      <formula>F96&lt;0</formula>
    </cfRule>
  </conditionalFormatting>
  <conditionalFormatting sqref="F96:F110">
    <cfRule type="expression" dxfId="3624" priority="27">
      <formula>F96&gt;0</formula>
    </cfRule>
    <cfRule type="expression" dxfId="3623" priority="28">
      <formula>F96&lt;0</formula>
    </cfRule>
  </conditionalFormatting>
  <conditionalFormatting sqref="H89:H100">
    <cfRule type="expression" dxfId="3622" priority="23">
      <formula>H89&gt;0</formula>
    </cfRule>
    <cfRule type="expression" dxfId="3621" priority="24">
      <formula>H89&lt;0</formula>
    </cfRule>
  </conditionalFormatting>
  <conditionalFormatting sqref="H101">
    <cfRule type="expression" dxfId="3620" priority="21">
      <formula>H101&gt;0</formula>
    </cfRule>
    <cfRule type="expression" dxfId="3619" priority="22">
      <formula>H101&lt;0</formula>
    </cfRule>
  </conditionalFormatting>
  <conditionalFormatting sqref="F111:F116">
    <cfRule type="expression" dxfId="3618" priority="19">
      <formula>F111&gt;0</formula>
    </cfRule>
    <cfRule type="expression" dxfId="3617" priority="20">
      <formula>F111&lt;0</formula>
    </cfRule>
  </conditionalFormatting>
  <conditionalFormatting sqref="H103:H116">
    <cfRule type="expression" dxfId="3616" priority="17">
      <formula>H103&gt;0</formula>
    </cfRule>
    <cfRule type="expression" dxfId="3615" priority="18">
      <formula>H103&lt;0</formula>
    </cfRule>
  </conditionalFormatting>
  <conditionalFormatting sqref="H102">
    <cfRule type="expression" dxfId="3614" priority="15">
      <formula>H102&gt;0</formula>
    </cfRule>
    <cfRule type="expression" dxfId="3613" priority="16">
      <formula>H102&lt;0</formula>
    </cfRule>
  </conditionalFormatting>
  <conditionalFormatting sqref="M42">
    <cfRule type="expression" dxfId="3612" priority="13">
      <formula>M42&gt;0</formula>
    </cfRule>
    <cfRule type="expression" dxfId="3611" priority="14">
      <formula>M42&lt;0</formula>
    </cfRule>
  </conditionalFormatting>
  <conditionalFormatting sqref="Q7">
    <cfRule type="expression" dxfId="3610" priority="9">
      <formula>Q7&gt;0</formula>
    </cfRule>
    <cfRule type="expression" dxfId="3609" priority="10">
      <formula>Q7&lt;0</formula>
    </cfRule>
  </conditionalFormatting>
  <conditionalFormatting sqref="Q8">
    <cfRule type="expression" dxfId="3608" priority="7">
      <formula>Q8&gt;0</formula>
    </cfRule>
    <cfRule type="expression" dxfId="3607" priority="8">
      <formula>Q8&lt;0</formula>
    </cfRule>
  </conditionalFormatting>
  <conditionalFormatting sqref="F117:F130 H117:H130">
    <cfRule type="expression" dxfId="3606" priority="1">
      <formula>F117&gt;0</formula>
    </cfRule>
    <cfRule type="expression" dxfId="360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04" priority="21">
      <formula>F47&gt;0</formula>
    </cfRule>
    <cfRule type="expression" dxfId="3603" priority="22">
      <formula>F47&lt;0</formula>
    </cfRule>
  </conditionalFormatting>
  <conditionalFormatting sqref="Q7">
    <cfRule type="expression" dxfId="3602" priority="19">
      <formula>Q7&gt;0</formula>
    </cfRule>
    <cfRule type="expression" dxfId="3601" priority="20">
      <formula>Q7&lt;0</formula>
    </cfRule>
  </conditionalFormatting>
  <conditionalFormatting sqref="Q8">
    <cfRule type="expression" dxfId="3600" priority="17">
      <formula>Q8&gt;0</formula>
    </cfRule>
    <cfRule type="expression" dxfId="3599" priority="18">
      <formula>Q8&lt;0</formula>
    </cfRule>
  </conditionalFormatting>
  <conditionalFormatting sqref="F25:F46">
    <cfRule type="expression" dxfId="3598" priority="15">
      <formula>F25&gt;0</formula>
    </cfRule>
    <cfRule type="expression" dxfId="3597" priority="16">
      <formula>F25&lt;0</formula>
    </cfRule>
  </conditionalFormatting>
  <conditionalFormatting sqref="H25:H46">
    <cfRule type="expression" dxfId="3596" priority="13">
      <formula>H25&gt;0</formula>
    </cfRule>
    <cfRule type="expression" dxfId="3595" priority="14">
      <formula>H25&lt;0</formula>
    </cfRule>
  </conditionalFormatting>
  <conditionalFormatting sqref="F89:F110">
    <cfRule type="expression" dxfId="3594" priority="11">
      <formula>F89&gt;0</formula>
    </cfRule>
    <cfRule type="expression" dxfId="3593" priority="12">
      <formula>F89&lt;0</formula>
    </cfRule>
  </conditionalFormatting>
  <conditionalFormatting sqref="H89:H110">
    <cfRule type="expression" dxfId="3592" priority="9">
      <formula>H89&gt;0</formula>
    </cfRule>
    <cfRule type="expression" dxfId="3591" priority="10">
      <formula>H89&lt;0</formula>
    </cfRule>
  </conditionalFormatting>
  <conditionalFormatting sqref="Q10">
    <cfRule type="expression" dxfId="3590" priority="7">
      <formula>Q10&gt;0</formula>
    </cfRule>
    <cfRule type="expression" dxfId="3589" priority="8">
      <formula>Q10&lt;0</formula>
    </cfRule>
  </conditionalFormatting>
  <conditionalFormatting sqref="J25:J38">
    <cfRule type="expression" dxfId="3588" priority="5">
      <formula>J25&gt;0</formula>
    </cfRule>
    <cfRule type="expression" dxfId="3587" priority="6">
      <formula>J25&lt;0</formula>
    </cfRule>
  </conditionalFormatting>
  <conditionalFormatting sqref="K25:K38">
    <cfRule type="expression" dxfId="3586" priority="3">
      <formula>K25&gt;0</formula>
    </cfRule>
    <cfRule type="expression" dxfId="3585" priority="4">
      <formula>K25&lt;0</formula>
    </cfRule>
  </conditionalFormatting>
  <conditionalFormatting sqref="L25:L38">
    <cfRule type="expression" dxfId="3584" priority="1">
      <formula>L25&gt;0</formula>
    </cfRule>
    <cfRule type="expression" dxfId="358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2" priority="35">
      <formula>F47&gt;0</formula>
    </cfRule>
    <cfRule type="expression" dxfId="3581" priority="36">
      <formula>F47&lt;0</formula>
    </cfRule>
  </conditionalFormatting>
  <conditionalFormatting sqref="Q7">
    <cfRule type="expression" dxfId="3580" priority="33">
      <formula>Q7&gt;0</formula>
    </cfRule>
    <cfRule type="expression" dxfId="3579" priority="34">
      <formula>Q7&lt;0</formula>
    </cfRule>
  </conditionalFormatting>
  <conditionalFormatting sqref="Q8">
    <cfRule type="expression" dxfId="3578" priority="31">
      <formula>Q8&gt;0</formula>
    </cfRule>
    <cfRule type="expression" dxfId="3577" priority="32">
      <formula>Q8&lt;0</formula>
    </cfRule>
  </conditionalFormatting>
  <conditionalFormatting sqref="F30:F46">
    <cfRule type="expression" dxfId="3576" priority="29">
      <formula>F30&gt;0</formula>
    </cfRule>
    <cfRule type="expression" dxfId="3575" priority="30">
      <formula>F30&lt;0</formula>
    </cfRule>
  </conditionalFormatting>
  <conditionalFormatting sqref="H30:H46">
    <cfRule type="expression" dxfId="3574" priority="27">
      <formula>H30&gt;0</formula>
    </cfRule>
    <cfRule type="expression" dxfId="3573" priority="28">
      <formula>H30&lt;0</formula>
    </cfRule>
  </conditionalFormatting>
  <conditionalFormatting sqref="Q10">
    <cfRule type="expression" dxfId="3572" priority="25">
      <formula>Q10&gt;0</formula>
    </cfRule>
    <cfRule type="expression" dxfId="3571" priority="26">
      <formula>Q10&lt;0</formula>
    </cfRule>
  </conditionalFormatting>
  <conditionalFormatting sqref="J25:J38">
    <cfRule type="expression" dxfId="3570" priority="23">
      <formula>J25&gt;0</formula>
    </cfRule>
    <cfRule type="expression" dxfId="3569" priority="24">
      <formula>J25&lt;0</formula>
    </cfRule>
  </conditionalFormatting>
  <conditionalFormatting sqref="K25:K38">
    <cfRule type="expression" dxfId="3568" priority="21">
      <formula>K25&gt;0</formula>
    </cfRule>
    <cfRule type="expression" dxfId="3567" priority="22">
      <formula>K25&lt;0</formula>
    </cfRule>
  </conditionalFormatting>
  <conditionalFormatting sqref="L25 L38">
    <cfRule type="expression" dxfId="3566" priority="19">
      <formula>L25&gt;0</formula>
    </cfRule>
    <cfRule type="expression" dxfId="3565" priority="20">
      <formula>L25&lt;0</formula>
    </cfRule>
  </conditionalFormatting>
  <conditionalFormatting sqref="F89:F110">
    <cfRule type="expression" dxfId="3564" priority="17">
      <formula>F89&gt;0</formula>
    </cfRule>
    <cfRule type="expression" dxfId="3563" priority="18">
      <formula>F89&lt;0</formula>
    </cfRule>
  </conditionalFormatting>
  <conditionalFormatting sqref="H89:H110">
    <cfRule type="expression" dxfId="3562" priority="15">
      <formula>H89&gt;0</formula>
    </cfRule>
    <cfRule type="expression" dxfId="3561" priority="16">
      <formula>H89&lt;0</formula>
    </cfRule>
  </conditionalFormatting>
  <conditionalFormatting sqref="J89:J102">
    <cfRule type="expression" dxfId="3560" priority="13">
      <formula>J89&gt;0</formula>
    </cfRule>
    <cfRule type="expression" dxfId="3559" priority="14">
      <formula>J89&lt;0</formula>
    </cfRule>
  </conditionalFormatting>
  <conditionalFormatting sqref="K89:K102">
    <cfRule type="expression" dxfId="3558" priority="11">
      <formula>K89&gt;0</formula>
    </cfRule>
    <cfRule type="expression" dxfId="3557" priority="12">
      <formula>K89&lt;0</formula>
    </cfRule>
  </conditionalFormatting>
  <conditionalFormatting sqref="L89:L102">
    <cfRule type="expression" dxfId="3556" priority="9">
      <formula>L89&gt;0</formula>
    </cfRule>
    <cfRule type="expression" dxfId="3555" priority="10">
      <formula>L89&lt;0</formula>
    </cfRule>
  </conditionalFormatting>
  <conditionalFormatting sqref="F29 F25:F26">
    <cfRule type="expression" dxfId="3554" priority="7">
      <formula>F25&gt;0</formula>
    </cfRule>
    <cfRule type="expression" dxfId="3553" priority="8">
      <formula>F25&lt;0</formula>
    </cfRule>
  </conditionalFormatting>
  <conditionalFormatting sqref="H29 H25:H27">
    <cfRule type="expression" dxfId="3552" priority="5">
      <formula>H25&gt;0</formula>
    </cfRule>
    <cfRule type="expression" dxfId="3551" priority="6">
      <formula>H25&lt;0</formula>
    </cfRule>
  </conditionalFormatting>
  <conditionalFormatting sqref="F27:F28">
    <cfRule type="expression" dxfId="3550" priority="3">
      <formula>F27&gt;0</formula>
    </cfRule>
    <cfRule type="expression" dxfId="3549" priority="4">
      <formula>F27&lt;0</formula>
    </cfRule>
  </conditionalFormatting>
  <conditionalFormatting sqref="H28">
    <cfRule type="expression" dxfId="3548" priority="1">
      <formula>H28&gt;0</formula>
    </cfRule>
    <cfRule type="expression" dxfId="354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6" priority="25">
      <formula>F7&gt;0</formula>
    </cfRule>
    <cfRule type="expression" dxfId="3545" priority="26">
      <formula>F7&lt;0</formula>
    </cfRule>
  </conditionalFormatting>
  <conditionalFormatting sqref="Q8">
    <cfRule type="expression" dxfId="3544" priority="23">
      <formula>Q8&gt;0</formula>
    </cfRule>
    <cfRule type="expression" dxfId="3543" priority="24">
      <formula>Q8&lt;0</formula>
    </cfRule>
  </conditionalFormatting>
  <conditionalFormatting sqref="F93:F114">
    <cfRule type="expression" dxfId="3542" priority="17">
      <formula>F93&gt;0</formula>
    </cfRule>
    <cfRule type="expression" dxfId="3541" priority="18">
      <formula>F93&lt;0</formula>
    </cfRule>
  </conditionalFormatting>
  <conditionalFormatting sqref="H93:H114">
    <cfRule type="expression" dxfId="3540" priority="15">
      <formula>H93&gt;0</formula>
    </cfRule>
    <cfRule type="expression" dxfId="3539" priority="16">
      <formula>H93&lt;0</formula>
    </cfRule>
  </conditionalFormatting>
  <conditionalFormatting sqref="Q10">
    <cfRule type="expression" dxfId="3538" priority="13">
      <formula>Q10&gt;0</formula>
    </cfRule>
    <cfRule type="expression" dxfId="3537" priority="14">
      <formula>Q10&lt;0</formula>
    </cfRule>
  </conditionalFormatting>
  <conditionalFormatting sqref="J25:J38">
    <cfRule type="expression" dxfId="3536" priority="11">
      <formula>J25&gt;0</formula>
    </cfRule>
    <cfRule type="expression" dxfId="3535" priority="12">
      <formula>J25&lt;0</formula>
    </cfRule>
  </conditionalFormatting>
  <conditionalFormatting sqref="K25:K38">
    <cfRule type="expression" dxfId="3534" priority="9">
      <formula>K25&gt;0</formula>
    </cfRule>
    <cfRule type="expression" dxfId="3533" priority="10">
      <formula>K25&lt;0</formula>
    </cfRule>
  </conditionalFormatting>
  <conditionalFormatting sqref="L25:L34">
    <cfRule type="expression" dxfId="3532" priority="7">
      <formula>L25&gt;0</formula>
    </cfRule>
    <cfRule type="expression" dxfId="3531" priority="8">
      <formula>L25&lt;0</formula>
    </cfRule>
  </conditionalFormatting>
  <conditionalFormatting sqref="J43">
    <cfRule type="expression" dxfId="3530" priority="5">
      <formula>J43&gt;0</formula>
    </cfRule>
    <cfRule type="expression" dxfId="3529" priority="6">
      <formula>J43&lt;0</formula>
    </cfRule>
  </conditionalFormatting>
  <conditionalFormatting sqref="M25:M34">
    <cfRule type="expression" dxfId="3528" priority="3">
      <formula>M25&gt;0</formula>
    </cfRule>
    <cfRule type="expression" dxfId="3527" priority="4">
      <formula>M25&lt;0</formula>
    </cfRule>
  </conditionalFormatting>
  <conditionalFormatting sqref="H61:H64 F61:F64">
    <cfRule type="expression" dxfId="3526" priority="1">
      <formula>F61&gt;0</formula>
    </cfRule>
    <cfRule type="expression" dxfId="352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24" priority="21">
      <formula>F47&gt;0</formula>
    </cfRule>
    <cfRule type="expression" dxfId="3523" priority="22">
      <formula>F47&lt;0</formula>
    </cfRule>
  </conditionalFormatting>
  <conditionalFormatting sqref="Q7">
    <cfRule type="expression" dxfId="3522" priority="19">
      <formula>Q7&gt;0</formula>
    </cfRule>
    <cfRule type="expression" dxfId="3521" priority="20">
      <formula>Q7&lt;0</formula>
    </cfRule>
  </conditionalFormatting>
  <conditionalFormatting sqref="Q8">
    <cfRule type="expression" dxfId="3520" priority="17">
      <formula>Q8&gt;0</formula>
    </cfRule>
    <cfRule type="expression" dxfId="3519" priority="18">
      <formula>Q8&lt;0</formula>
    </cfRule>
  </conditionalFormatting>
  <conditionalFormatting sqref="F25:F46">
    <cfRule type="expression" dxfId="3518" priority="15">
      <formula>F25&gt;0</formula>
    </cfRule>
    <cfRule type="expression" dxfId="3517" priority="16">
      <formula>F25&lt;0</formula>
    </cfRule>
  </conditionalFormatting>
  <conditionalFormatting sqref="H25:H46">
    <cfRule type="expression" dxfId="3516" priority="13">
      <formula>H25&gt;0</formula>
    </cfRule>
    <cfRule type="expression" dxfId="3515" priority="14">
      <formula>H25&lt;0</formula>
    </cfRule>
  </conditionalFormatting>
  <conditionalFormatting sqref="F89:F110">
    <cfRule type="expression" dxfId="3514" priority="11">
      <formula>F89&gt;0</formula>
    </cfRule>
    <cfRule type="expression" dxfId="3513" priority="12">
      <formula>F89&lt;0</formula>
    </cfRule>
  </conditionalFormatting>
  <conditionalFormatting sqref="H89:H110">
    <cfRule type="expression" dxfId="3512" priority="9">
      <formula>H89&gt;0</formula>
    </cfRule>
    <cfRule type="expression" dxfId="3511" priority="10">
      <formula>H89&lt;0</formula>
    </cfRule>
  </conditionalFormatting>
  <conditionalFormatting sqref="Q10">
    <cfRule type="expression" dxfId="3510" priority="7">
      <formula>Q10&gt;0</formula>
    </cfRule>
    <cfRule type="expression" dxfId="3509" priority="8">
      <formula>Q10&lt;0</formula>
    </cfRule>
  </conditionalFormatting>
  <conditionalFormatting sqref="J25:J38">
    <cfRule type="expression" dxfId="3508" priority="5">
      <formula>J25&gt;0</formula>
    </cfRule>
    <cfRule type="expression" dxfId="3507" priority="6">
      <formula>J25&lt;0</formula>
    </cfRule>
  </conditionalFormatting>
  <conditionalFormatting sqref="K25:K38">
    <cfRule type="expression" dxfId="3506" priority="3">
      <formula>K25&gt;0</formula>
    </cfRule>
    <cfRule type="expression" dxfId="3505" priority="4">
      <formula>K25&lt;0</formula>
    </cfRule>
  </conditionalFormatting>
  <conditionalFormatting sqref="L25:L38">
    <cfRule type="expression" dxfId="3504" priority="1">
      <formula>L25&gt;0</formula>
    </cfRule>
    <cfRule type="expression" dxfId="350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02" priority="29">
      <formula>F29&gt;0</formula>
    </cfRule>
    <cfRule type="expression" dxfId="3501" priority="30">
      <formula>F29&lt;0</formula>
    </cfRule>
  </conditionalFormatting>
  <conditionalFormatting sqref="Q7">
    <cfRule type="expression" dxfId="3500" priority="27">
      <formula>Q7&gt;0</formula>
    </cfRule>
    <cfRule type="expression" dxfId="3499" priority="28">
      <formula>Q7&lt;0</formula>
    </cfRule>
  </conditionalFormatting>
  <conditionalFormatting sqref="Q8">
    <cfRule type="expression" dxfId="3498" priority="25">
      <formula>Q8&gt;0</formula>
    </cfRule>
    <cfRule type="expression" dxfId="3497" priority="26">
      <formula>Q8&lt;0</formula>
    </cfRule>
  </conditionalFormatting>
  <conditionalFormatting sqref="F96:F110">
    <cfRule type="expression" dxfId="3496" priority="19">
      <formula>F96&gt;0</formula>
    </cfRule>
    <cfRule type="expression" dxfId="3495" priority="20">
      <formula>F96&lt;0</formula>
    </cfRule>
  </conditionalFormatting>
  <conditionalFormatting sqref="H96:H110">
    <cfRule type="expression" dxfId="3494" priority="17">
      <formula>H96&gt;0</formula>
    </cfRule>
    <cfRule type="expression" dxfId="3493" priority="18">
      <formula>H96&lt;0</formula>
    </cfRule>
  </conditionalFormatting>
  <conditionalFormatting sqref="Q10">
    <cfRule type="expression" dxfId="3492" priority="15">
      <formula>Q10&gt;0</formula>
    </cfRule>
    <cfRule type="expression" dxfId="3491" priority="16">
      <formula>Q10&lt;0</formula>
    </cfRule>
  </conditionalFormatting>
  <conditionalFormatting sqref="L29:L38">
    <cfRule type="expression" dxfId="3490" priority="9">
      <formula>L29&gt;0</formula>
    </cfRule>
    <cfRule type="expression" dxfId="3489" priority="10">
      <formula>L29&lt;0</formula>
    </cfRule>
  </conditionalFormatting>
  <conditionalFormatting sqref="F27:F29 H27:H29 J25:K29">
    <cfRule type="expression" dxfId="3488" priority="7">
      <formula>F25&gt;0</formula>
    </cfRule>
    <cfRule type="expression" dxfId="3487" priority="8">
      <formula>F25&lt;0</formula>
    </cfRule>
  </conditionalFormatting>
  <conditionalFormatting sqref="L25:L29">
    <cfRule type="expression" dxfId="3486" priority="5">
      <formula>L25&gt;0</formula>
    </cfRule>
    <cfRule type="expression" dxfId="3485" priority="6">
      <formula>L25&lt;0</formula>
    </cfRule>
  </conditionalFormatting>
  <conditionalFormatting sqref="F25:F26">
    <cfRule type="expression" dxfId="3484" priority="3">
      <formula>F25&gt;0</formula>
    </cfRule>
    <cfRule type="expression" dxfId="3483" priority="4">
      <formula>F25&lt;0</formula>
    </cfRule>
  </conditionalFormatting>
  <conditionalFormatting sqref="H25:H26">
    <cfRule type="expression" dxfId="3482" priority="1">
      <formula>H25&gt;0</formula>
    </cfRule>
    <cfRule type="expression" dxfId="348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65.88</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6588</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3141.1099999999969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2943.9000000000015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0.80785379105952149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3.0358227079538558E-2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9.716814159292035</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72.468000000000004</v>
      </c>
      <c r="U21" s="893"/>
    </row>
    <row r="22" spans="1:21" x14ac:dyDescent="0.25">
      <c r="O22" s="79">
        <v>1.0900000000000001</v>
      </c>
      <c r="P22" s="79">
        <f t="shared" ref="P22:P41" si="3">O22*$Q$4</f>
        <v>71.809200000000004</v>
      </c>
      <c r="U22" s="893"/>
    </row>
    <row r="23" spans="1:21" x14ac:dyDescent="0.25">
      <c r="O23" s="79">
        <v>1.08</v>
      </c>
      <c r="P23" s="79">
        <f t="shared" si="3"/>
        <v>71.150400000000005</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70.491600000000005</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69.832799999999992</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69.173999999999992</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68.515199999999993</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67.856399999999994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67.197599999999994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66.538799999999995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65.88</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65.221199999999996</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64.562399999999997</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63.903599999999997</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63.244799999999991</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62.585999999999991</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61.927199999999992</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61.2684</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60.6096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59.950800000000001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59.291999999999994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80" priority="51">
      <formula>F25&gt;0</formula>
    </cfRule>
    <cfRule type="expression" dxfId="3479" priority="52">
      <formula>F25&lt;0</formula>
    </cfRule>
  </conditionalFormatting>
  <conditionalFormatting sqref="Q7">
    <cfRule type="expression" dxfId="3478" priority="49">
      <formula>Q7&gt;0</formula>
    </cfRule>
    <cfRule type="expression" dxfId="3477" priority="50">
      <formula>Q7&lt;0</formula>
    </cfRule>
  </conditionalFormatting>
  <conditionalFormatting sqref="Q8">
    <cfRule type="expression" dxfId="3476" priority="47">
      <formula>Q8&gt;0</formula>
    </cfRule>
    <cfRule type="expression" dxfId="3475" priority="48">
      <formula>Q8&lt;0</formula>
    </cfRule>
  </conditionalFormatting>
  <conditionalFormatting sqref="M68">
    <cfRule type="expression" dxfId="3474" priority="41">
      <formula>M68&gt;0</formula>
    </cfRule>
    <cfRule type="expression" dxfId="3473" priority="42">
      <formula>M68&lt;0</formula>
    </cfRule>
  </conditionalFormatting>
  <conditionalFormatting sqref="F94:F125">
    <cfRule type="expression" dxfId="3472" priority="39">
      <formula>F94&gt;0</formula>
    </cfRule>
    <cfRule type="expression" dxfId="3471" priority="40">
      <formula>F94&lt;0</formula>
    </cfRule>
  </conditionalFormatting>
  <conditionalFormatting sqref="H94:H125">
    <cfRule type="expression" dxfId="3470" priority="37">
      <formula>H94&gt;0</formula>
    </cfRule>
    <cfRule type="expression" dxfId="3469" priority="38">
      <formula>H94&lt;0</formula>
    </cfRule>
  </conditionalFormatting>
  <conditionalFormatting sqref="J28:J30 K25:K30 J31:K38">
    <cfRule type="expression" dxfId="3468" priority="31">
      <formula>J25&gt;0</formula>
    </cfRule>
    <cfRule type="expression" dxfId="3467" priority="32">
      <formula>J25&lt;0</formula>
    </cfRule>
  </conditionalFormatting>
  <conditionalFormatting sqref="K39:K42">
    <cfRule type="expression" dxfId="3466" priority="29">
      <formula>K39&gt;0</formula>
    </cfRule>
    <cfRule type="expression" dxfId="3465" priority="30">
      <formula>K39&lt;0</formula>
    </cfRule>
  </conditionalFormatting>
  <conditionalFormatting sqref="K43">
    <cfRule type="expression" dxfId="3464" priority="27">
      <formula>K43&gt;0</formula>
    </cfRule>
    <cfRule type="expression" dxfId="3463" priority="28">
      <formula>K43&lt;0</formula>
    </cfRule>
  </conditionalFormatting>
  <conditionalFormatting sqref="K44">
    <cfRule type="expression" dxfId="3462" priority="25">
      <formula>K44&gt;0</formula>
    </cfRule>
    <cfRule type="expression" dxfId="3461" priority="26">
      <formula>K44&lt;0</formula>
    </cfRule>
  </conditionalFormatting>
  <conditionalFormatting sqref="K45">
    <cfRule type="expression" dxfId="3460" priority="23">
      <formula>K45&gt;0</formula>
    </cfRule>
    <cfRule type="expression" dxfId="3459" priority="24">
      <formula>K45&lt;0</formula>
    </cfRule>
  </conditionalFormatting>
  <conditionalFormatting sqref="K46:K51">
    <cfRule type="expression" dxfId="3458" priority="11">
      <formula>K46&gt;0</formula>
    </cfRule>
    <cfRule type="expression" dxfId="3457" priority="12">
      <formula>K46&lt;0</formula>
    </cfRule>
  </conditionalFormatting>
  <conditionalFormatting sqref="K52:K60">
    <cfRule type="expression" dxfId="3456" priority="9">
      <formula>K52&gt;0</formula>
    </cfRule>
    <cfRule type="expression" dxfId="3455" priority="10">
      <formula>K52&lt;0</formula>
    </cfRule>
  </conditionalFormatting>
  <conditionalFormatting sqref="H55:H57 F54:F57">
    <cfRule type="expression" dxfId="3454" priority="7">
      <formula>F54&gt;0</formula>
    </cfRule>
    <cfRule type="expression" dxfId="3453" priority="8">
      <formula>F54&lt;0</formula>
    </cfRule>
  </conditionalFormatting>
  <conditionalFormatting sqref="F63:F64 H63:H64">
    <cfRule type="expression" dxfId="3452" priority="5">
      <formula>F63&gt;0</formula>
    </cfRule>
    <cfRule type="expression" dxfId="3451" priority="6">
      <formula>F63&lt;0</formula>
    </cfRule>
  </conditionalFormatting>
  <conditionalFormatting sqref="F61:F62 H61:H62">
    <cfRule type="expression" dxfId="3450" priority="3">
      <formula>F61&gt;0</formula>
    </cfRule>
    <cfRule type="expression" dxfId="3449" priority="4">
      <formula>F61&lt;0</formula>
    </cfRule>
  </conditionalFormatting>
  <conditionalFormatting sqref="F59:F60 H59:H60">
    <cfRule type="expression" dxfId="3448" priority="1">
      <formula>F59&gt;0</formula>
    </cfRule>
    <cfRule type="expression" dxfId="3447"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6" priority="35">
      <formula>F47&gt;0</formula>
    </cfRule>
    <cfRule type="expression" dxfId="3445" priority="36">
      <formula>F47&lt;0</formula>
    </cfRule>
  </conditionalFormatting>
  <conditionalFormatting sqref="Q7">
    <cfRule type="expression" dxfId="3444" priority="33">
      <formula>Q7&gt;0</formula>
    </cfRule>
    <cfRule type="expression" dxfId="3443" priority="34">
      <formula>Q7&lt;0</formula>
    </cfRule>
  </conditionalFormatting>
  <conditionalFormatting sqref="Q8">
    <cfRule type="expression" dxfId="3442" priority="31">
      <formula>Q8&gt;0</formula>
    </cfRule>
    <cfRule type="expression" dxfId="3441" priority="32">
      <formula>Q8&lt;0</formula>
    </cfRule>
  </conditionalFormatting>
  <conditionalFormatting sqref="F30:F46">
    <cfRule type="expression" dxfId="3440" priority="29">
      <formula>F30&gt;0</formula>
    </cfRule>
    <cfRule type="expression" dxfId="3439" priority="30">
      <formula>F30&lt;0</formula>
    </cfRule>
  </conditionalFormatting>
  <conditionalFormatting sqref="H30:H46">
    <cfRule type="expression" dxfId="3438" priority="27">
      <formula>H30&gt;0</formula>
    </cfRule>
    <cfRule type="expression" dxfId="3437" priority="28">
      <formula>H30&lt;0</formula>
    </cfRule>
  </conditionalFormatting>
  <conditionalFormatting sqref="Q10">
    <cfRule type="expression" dxfId="3436" priority="25">
      <formula>Q10&gt;0</formula>
    </cfRule>
    <cfRule type="expression" dxfId="3435" priority="26">
      <formula>Q10&lt;0</formula>
    </cfRule>
  </conditionalFormatting>
  <conditionalFormatting sqref="J25:J38">
    <cfRule type="expression" dxfId="3434" priority="23">
      <formula>J25&gt;0</formula>
    </cfRule>
    <cfRule type="expression" dxfId="3433" priority="24">
      <formula>J25&lt;0</formula>
    </cfRule>
  </conditionalFormatting>
  <conditionalFormatting sqref="K25:K38">
    <cfRule type="expression" dxfId="3432" priority="21">
      <formula>K25&gt;0</formula>
    </cfRule>
    <cfRule type="expression" dxfId="3431" priority="22">
      <formula>K25&lt;0</formula>
    </cfRule>
  </conditionalFormatting>
  <conditionalFormatting sqref="L25 L38">
    <cfRule type="expression" dxfId="3430" priority="19">
      <formula>L25&gt;0</formula>
    </cfRule>
    <cfRule type="expression" dxfId="3429" priority="20">
      <formula>L25&lt;0</formula>
    </cfRule>
  </conditionalFormatting>
  <conditionalFormatting sqref="F89:F110">
    <cfRule type="expression" dxfId="3428" priority="17">
      <formula>F89&gt;0</formula>
    </cfRule>
    <cfRule type="expression" dxfId="3427" priority="18">
      <formula>F89&lt;0</formula>
    </cfRule>
  </conditionalFormatting>
  <conditionalFormatting sqref="H89:H110">
    <cfRule type="expression" dxfId="3426" priority="15">
      <formula>H89&gt;0</formula>
    </cfRule>
    <cfRule type="expression" dxfId="3425" priority="16">
      <formula>H89&lt;0</formula>
    </cfRule>
  </conditionalFormatting>
  <conditionalFormatting sqref="J89:J102">
    <cfRule type="expression" dxfId="3424" priority="13">
      <formula>J89&gt;0</formula>
    </cfRule>
    <cfRule type="expression" dxfId="3423" priority="14">
      <formula>J89&lt;0</formula>
    </cfRule>
  </conditionalFormatting>
  <conditionalFormatting sqref="K89:K102">
    <cfRule type="expression" dxfId="3422" priority="11">
      <formula>K89&gt;0</formula>
    </cfRule>
    <cfRule type="expression" dxfId="3421" priority="12">
      <formula>K89&lt;0</formula>
    </cfRule>
  </conditionalFormatting>
  <conditionalFormatting sqref="L89:L102">
    <cfRule type="expression" dxfId="3420" priority="9">
      <formula>L89&gt;0</formula>
    </cfRule>
    <cfRule type="expression" dxfId="3419" priority="10">
      <formula>L89&lt;0</formula>
    </cfRule>
  </conditionalFormatting>
  <conditionalFormatting sqref="F29 F25:F26">
    <cfRule type="expression" dxfId="3418" priority="7">
      <formula>F25&gt;0</formula>
    </cfRule>
    <cfRule type="expression" dxfId="3417" priority="8">
      <formula>F25&lt;0</formula>
    </cfRule>
  </conditionalFormatting>
  <conditionalFormatting sqref="H29 H25:H27">
    <cfRule type="expression" dxfId="3416" priority="5">
      <formula>H25&gt;0</formula>
    </cfRule>
    <cfRule type="expression" dxfId="3415" priority="6">
      <formula>H25&lt;0</formula>
    </cfRule>
  </conditionalFormatting>
  <conditionalFormatting sqref="F27:F28">
    <cfRule type="expression" dxfId="3414" priority="3">
      <formula>F27&gt;0</formula>
    </cfRule>
    <cfRule type="expression" dxfId="3413" priority="4">
      <formula>F27&lt;0</formula>
    </cfRule>
  </conditionalFormatting>
  <conditionalFormatting sqref="H28">
    <cfRule type="expression" dxfId="3412" priority="1">
      <formula>H28&gt;0</formula>
    </cfRule>
    <cfRule type="expression" dxfId="341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0" priority="43">
      <formula>F54&gt;0</formula>
    </cfRule>
    <cfRule type="expression" dxfId="3409" priority="44">
      <formula>F54&lt;0</formula>
    </cfRule>
  </conditionalFormatting>
  <conditionalFormatting sqref="Q7">
    <cfRule type="expression" dxfId="3408" priority="41">
      <formula>Q7&gt;0</formula>
    </cfRule>
    <cfRule type="expression" dxfId="3407" priority="42">
      <formula>Q7&lt;0</formula>
    </cfRule>
  </conditionalFormatting>
  <conditionalFormatting sqref="Q8">
    <cfRule type="expression" dxfId="3406" priority="39">
      <formula>Q8&gt;0</formula>
    </cfRule>
    <cfRule type="expression" dxfId="3405" priority="40">
      <formula>Q8&lt;0</formula>
    </cfRule>
  </conditionalFormatting>
  <conditionalFormatting sqref="F33:F36 F38:F53">
    <cfRule type="expression" dxfId="3404" priority="37">
      <formula>F33&gt;0</formula>
    </cfRule>
    <cfRule type="expression" dxfId="3403" priority="38">
      <formula>F33&lt;0</formula>
    </cfRule>
  </conditionalFormatting>
  <conditionalFormatting sqref="H33:H36 H38:H53">
    <cfRule type="expression" dxfId="3402" priority="35">
      <formula>H33&gt;0</formula>
    </cfRule>
    <cfRule type="expression" dxfId="3401" priority="36">
      <formula>H33&lt;0</formula>
    </cfRule>
  </conditionalFormatting>
  <conditionalFormatting sqref="Q10">
    <cfRule type="expression" dxfId="3400" priority="33">
      <formula>Q10&gt;0</formula>
    </cfRule>
    <cfRule type="expression" dxfId="3399" priority="34">
      <formula>Q10&lt;0</formula>
    </cfRule>
  </conditionalFormatting>
  <conditionalFormatting sqref="J25:J37">
    <cfRule type="expression" dxfId="3398" priority="31">
      <formula>J25&gt;0</formula>
    </cfRule>
    <cfRule type="expression" dxfId="3397" priority="32">
      <formula>J25&lt;0</formula>
    </cfRule>
  </conditionalFormatting>
  <conditionalFormatting sqref="K25:K38">
    <cfRule type="expression" dxfId="3396" priority="29">
      <formula>K25&gt;0</formula>
    </cfRule>
    <cfRule type="expression" dxfId="3395" priority="30">
      <formula>K25&lt;0</formula>
    </cfRule>
  </conditionalFormatting>
  <conditionalFormatting sqref="L25">
    <cfRule type="expression" dxfId="3394" priority="27">
      <formula>L25&gt;0</formula>
    </cfRule>
    <cfRule type="expression" dxfId="3393" priority="28">
      <formula>L25&lt;0</formula>
    </cfRule>
  </conditionalFormatting>
  <conditionalFormatting sqref="F89:F110">
    <cfRule type="expression" dxfId="3392" priority="25">
      <formula>F89&gt;0</formula>
    </cfRule>
    <cfRule type="expression" dxfId="3391" priority="26">
      <formula>F89&lt;0</formula>
    </cfRule>
  </conditionalFormatting>
  <conditionalFormatting sqref="H89:H110">
    <cfRule type="expression" dxfId="3390" priority="23">
      <formula>H89&gt;0</formula>
    </cfRule>
    <cfRule type="expression" dxfId="3389" priority="24">
      <formula>H89&lt;0</formula>
    </cfRule>
  </conditionalFormatting>
  <conditionalFormatting sqref="J89:J102">
    <cfRule type="expression" dxfId="3388" priority="21">
      <formula>J89&gt;0</formula>
    </cfRule>
    <cfRule type="expression" dxfId="3387" priority="22">
      <formula>J89&lt;0</formula>
    </cfRule>
  </conditionalFormatting>
  <conditionalFormatting sqref="K89:K102">
    <cfRule type="expression" dxfId="3386" priority="19">
      <formula>K89&gt;0</formula>
    </cfRule>
    <cfRule type="expression" dxfId="3385" priority="20">
      <formula>K89&lt;0</formula>
    </cfRule>
  </conditionalFormatting>
  <conditionalFormatting sqref="L89:L102">
    <cfRule type="expression" dxfId="3384" priority="17">
      <formula>L89&gt;0</formula>
    </cfRule>
    <cfRule type="expression" dxfId="3383" priority="18">
      <formula>L89&lt;0</formula>
    </cfRule>
  </conditionalFormatting>
  <conditionalFormatting sqref="F29:F32">
    <cfRule type="expression" dxfId="3382" priority="15">
      <formula>F29&gt;0</formula>
    </cfRule>
    <cfRule type="expression" dxfId="3381" priority="16">
      <formula>F29&lt;0</formula>
    </cfRule>
  </conditionalFormatting>
  <conditionalFormatting sqref="H29:H32">
    <cfRule type="expression" dxfId="3380" priority="13">
      <formula>H29&gt;0</formula>
    </cfRule>
    <cfRule type="expression" dxfId="3379" priority="14">
      <formula>H29&lt;0</formula>
    </cfRule>
  </conditionalFormatting>
  <conditionalFormatting sqref="F25:F28">
    <cfRule type="expression" dxfId="3378" priority="11">
      <formula>F25&gt;0</formula>
    </cfRule>
    <cfRule type="expression" dxfId="3377" priority="12">
      <formula>F25&lt;0</formula>
    </cfRule>
  </conditionalFormatting>
  <conditionalFormatting sqref="H25:H28">
    <cfRule type="expression" dxfId="3376" priority="9">
      <formula>H25&gt;0</formula>
    </cfRule>
    <cfRule type="expression" dxfId="3375" priority="10">
      <formula>H25&lt;0</formula>
    </cfRule>
  </conditionalFormatting>
  <conditionalFormatting sqref="F37">
    <cfRule type="expression" dxfId="3374" priority="7">
      <formula>F37&gt;0</formula>
    </cfRule>
    <cfRule type="expression" dxfId="3373" priority="8">
      <formula>F37&lt;0</formula>
    </cfRule>
  </conditionalFormatting>
  <conditionalFormatting sqref="H37">
    <cfRule type="expression" dxfId="3372" priority="5">
      <formula>H37&gt;0</formula>
    </cfRule>
    <cfRule type="expression" dxfId="3371" priority="6">
      <formula>H37&lt;0</formula>
    </cfRule>
  </conditionalFormatting>
  <conditionalFormatting sqref="J49">
    <cfRule type="expression" dxfId="3370" priority="3">
      <formula>J49&gt;0</formula>
    </cfRule>
    <cfRule type="expression" dxfId="3369" priority="4">
      <formula>J49&lt;0</formula>
    </cfRule>
  </conditionalFormatting>
  <conditionalFormatting sqref="J38:J48">
    <cfRule type="expression" dxfId="3368" priority="1">
      <formula>J38&gt;0</formula>
    </cfRule>
    <cfRule type="expression" dxfId="336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67.59</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6759</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-1029.2700000000004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-1029.2700000000004</v>
      </c>
      <c r="T8" s="1"/>
      <c r="U8" s="736"/>
    </row>
    <row r="9" spans="1:21" x14ac:dyDescent="0.25">
      <c r="B9" s="402"/>
      <c r="C9" s="4"/>
      <c r="D9" s="3"/>
      <c r="E9" s="3"/>
      <c r="F9" s="3"/>
      <c r="G9" s="402"/>
      <c r="H9" s="159"/>
      <c r="I9" s="3"/>
      <c r="J9" s="3"/>
      <c r="K9" s="3"/>
      <c r="L9" s="4"/>
      <c r="M9" s="4"/>
      <c r="O9" s="11" t="s">
        <v>204</v>
      </c>
      <c r="Q9" s="132">
        <f>IF(Q2=0, 0, Q8/Q6)</f>
        <v>-0.13215643525455592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74.349000000000004</v>
      </c>
    </row>
    <row r="20" spans="1:20" x14ac:dyDescent="0.25">
      <c r="O20" s="79">
        <v>1.0900000000000001</v>
      </c>
      <c r="P20" s="79">
        <f t="shared" ref="P20:P39" si="1">O20*$Q$4</f>
        <v>73.673100000000005</v>
      </c>
    </row>
    <row r="21" spans="1:20" x14ac:dyDescent="0.25">
      <c r="O21" s="79">
        <v>1.08</v>
      </c>
      <c r="P21" s="79">
        <f t="shared" si="1"/>
        <v>72.997200000000007</v>
      </c>
      <c r="T21" s="1"/>
    </row>
    <row r="22" spans="1:20" x14ac:dyDescent="0.25">
      <c r="O22" s="79">
        <v>1.07</v>
      </c>
      <c r="P22" s="79">
        <f t="shared" si="1"/>
        <v>72.321300000000008</v>
      </c>
    </row>
    <row r="23" spans="1:20" x14ac:dyDescent="0.25">
      <c r="O23" s="79">
        <v>1.06</v>
      </c>
      <c r="P23" s="79">
        <f t="shared" si="1"/>
        <v>71.645400000000009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70.969500000000011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70.293600000000012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69.617699999999999</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68.941800000000001</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68.265900000000002</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67.59</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66.914100000000005</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66.238200000000006</v>
      </c>
    </row>
    <row r="32" spans="1:20" x14ac:dyDescent="0.25">
      <c r="B32" s="162"/>
      <c r="C32" s="10"/>
      <c r="D32" s="39"/>
      <c r="E32" s="39"/>
      <c r="F32" s="39"/>
      <c r="G32" s="39"/>
      <c r="H32" s="177"/>
      <c r="I32" s="39"/>
      <c r="J32" s="39"/>
      <c r="K32" s="39"/>
      <c r="L32" s="39"/>
      <c r="O32" s="79">
        <v>0.97</v>
      </c>
      <c r="P32" s="79">
        <f t="shared" si="1"/>
        <v>65.562300000000008</v>
      </c>
    </row>
    <row r="33" spans="1:17" x14ac:dyDescent="0.25">
      <c r="B33" s="162"/>
      <c r="C33" s="10"/>
      <c r="D33" s="39"/>
      <c r="E33" s="39"/>
      <c r="F33" s="39"/>
      <c r="G33" s="39"/>
      <c r="H33" s="177"/>
      <c r="I33" s="39"/>
      <c r="J33" s="39"/>
      <c r="K33" s="39"/>
      <c r="L33" s="39"/>
      <c r="O33" s="79">
        <v>0.96</v>
      </c>
      <c r="P33" s="79">
        <f t="shared" si="1"/>
        <v>64.886399999999995</v>
      </c>
    </row>
    <row r="34" spans="1:17" x14ac:dyDescent="0.25">
      <c r="B34" s="162"/>
      <c r="C34" s="10"/>
      <c r="D34" s="39"/>
      <c r="E34" s="39"/>
      <c r="F34" s="39"/>
      <c r="G34" s="39"/>
      <c r="H34" s="177"/>
      <c r="I34" s="39"/>
      <c r="J34" s="39"/>
      <c r="K34" s="39"/>
      <c r="L34" s="39"/>
      <c r="O34" s="79">
        <v>0.95</v>
      </c>
      <c r="P34" s="79">
        <f t="shared" si="1"/>
        <v>64.210499999999996</v>
      </c>
    </row>
    <row r="35" spans="1:17" x14ac:dyDescent="0.25">
      <c r="B35" s="162"/>
      <c r="C35" s="10"/>
      <c r="D35" s="39"/>
      <c r="E35" s="39"/>
      <c r="F35" s="39"/>
      <c r="G35" s="39"/>
      <c r="H35" s="177"/>
      <c r="I35" s="39"/>
      <c r="J35" s="39"/>
      <c r="K35" s="39"/>
      <c r="L35" s="39"/>
      <c r="O35" s="79">
        <v>0.94</v>
      </c>
      <c r="P35" s="79">
        <f t="shared" si="1"/>
        <v>63.534599999999998</v>
      </c>
    </row>
    <row r="36" spans="1:17" x14ac:dyDescent="0.25">
      <c r="B36" s="162"/>
      <c r="C36" s="10"/>
      <c r="D36" s="39"/>
      <c r="E36" s="39"/>
      <c r="F36" s="39"/>
      <c r="G36" s="39"/>
      <c r="H36" s="177"/>
      <c r="I36" s="39"/>
      <c r="J36" s="39"/>
      <c r="K36" s="39"/>
      <c r="L36" s="39"/>
      <c r="O36" s="79">
        <v>0.93</v>
      </c>
      <c r="P36" s="79">
        <f t="shared" si="1"/>
        <v>62.858700000000006</v>
      </c>
    </row>
    <row r="37" spans="1:17" x14ac:dyDescent="0.25">
      <c r="B37" s="162"/>
      <c r="C37" s="10"/>
      <c r="D37" s="39"/>
      <c r="E37" s="39"/>
      <c r="F37" s="39"/>
      <c r="G37" s="39"/>
      <c r="H37" s="177"/>
      <c r="I37" s="39"/>
      <c r="J37" s="39"/>
      <c r="K37" s="39"/>
      <c r="L37" s="39"/>
      <c r="O37" s="79">
        <v>0.92</v>
      </c>
      <c r="P37" s="79">
        <f t="shared" si="1"/>
        <v>62.182800000000007</v>
      </c>
    </row>
    <row r="38" spans="1:17" x14ac:dyDescent="0.25">
      <c r="B38" s="162"/>
      <c r="C38" s="10"/>
      <c r="D38" s="39"/>
      <c r="E38" s="39"/>
      <c r="F38" s="39"/>
      <c r="G38" s="39"/>
      <c r="H38" s="177"/>
      <c r="I38" s="39"/>
      <c r="J38" s="39"/>
      <c r="K38" s="39"/>
      <c r="L38" s="39"/>
      <c r="O38" s="79">
        <v>0.91</v>
      </c>
      <c r="P38" s="79">
        <f t="shared" si="1"/>
        <v>61.506900000000002</v>
      </c>
    </row>
    <row r="39" spans="1:17" x14ac:dyDescent="0.25">
      <c r="B39" s="162"/>
      <c r="C39" s="10"/>
      <c r="D39" s="39"/>
      <c r="E39" s="39"/>
      <c r="F39" s="39"/>
      <c r="G39" s="39"/>
      <c r="H39" s="177"/>
      <c r="I39" s="39"/>
      <c r="J39" s="39"/>
      <c r="K39" s="39"/>
      <c r="L39" s="39"/>
      <c r="O39" s="79">
        <v>0.9</v>
      </c>
      <c r="P39" s="79">
        <f t="shared" si="1"/>
        <v>60.831000000000003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6" priority="37">
      <formula>F7&gt;0</formula>
    </cfRule>
    <cfRule type="expression" dxfId="3365" priority="38">
      <formula>F7&lt;0</formula>
    </cfRule>
  </conditionalFormatting>
  <conditionalFormatting sqref="Q8">
    <cfRule type="expression" dxfId="3364" priority="35">
      <formula>Q8&gt;0</formula>
    </cfRule>
    <cfRule type="expression" dxfId="3363" priority="36">
      <formula>Q8&lt;0</formula>
    </cfRule>
  </conditionalFormatting>
  <conditionalFormatting sqref="F46:F51">
    <cfRule type="expression" dxfId="3362" priority="33">
      <formula>F46&gt;0</formula>
    </cfRule>
    <cfRule type="expression" dxfId="3361" priority="34">
      <formula>F46&lt;0</formula>
    </cfRule>
  </conditionalFormatting>
  <conditionalFormatting sqref="H46:H51">
    <cfRule type="expression" dxfId="3360" priority="31">
      <formula>H46&gt;0</formula>
    </cfRule>
    <cfRule type="expression" dxfId="3359" priority="32">
      <formula>H46&lt;0</formula>
    </cfRule>
  </conditionalFormatting>
  <conditionalFormatting sqref="Q10">
    <cfRule type="expression" dxfId="3358" priority="29">
      <formula>Q10&gt;0</formula>
    </cfRule>
    <cfRule type="expression" dxfId="3357" priority="30">
      <formula>Q10&lt;0</formula>
    </cfRule>
  </conditionalFormatting>
  <conditionalFormatting sqref="K25:K26">
    <cfRule type="expression" dxfId="3356" priority="25">
      <formula>K25&gt;0</formula>
    </cfRule>
    <cfRule type="expression" dxfId="3355" priority="26">
      <formula>K25&lt;0</formula>
    </cfRule>
  </conditionalFormatting>
  <conditionalFormatting sqref="F77:F98">
    <cfRule type="expression" dxfId="3354" priority="21">
      <formula>F77&gt;0</formula>
    </cfRule>
    <cfRule type="expression" dxfId="3353" priority="22">
      <formula>F77&lt;0</formula>
    </cfRule>
  </conditionalFormatting>
  <conditionalFormatting sqref="H77:H98">
    <cfRule type="expression" dxfId="3352" priority="19">
      <formula>H77&gt;0</formula>
    </cfRule>
    <cfRule type="expression" dxfId="3351" priority="20">
      <formula>H77&lt;0</formula>
    </cfRule>
  </conditionalFormatting>
  <conditionalFormatting sqref="J77:J90">
    <cfRule type="expression" dxfId="3350" priority="17">
      <formula>J77&gt;0</formula>
    </cfRule>
    <cfRule type="expression" dxfId="3349" priority="18">
      <formula>J77&lt;0</formula>
    </cfRule>
  </conditionalFormatting>
  <conditionalFormatting sqref="K77:K90">
    <cfRule type="expression" dxfId="3348" priority="15">
      <formula>K77&gt;0</formula>
    </cfRule>
    <cfRule type="expression" dxfId="3347" priority="16">
      <formula>K77&lt;0</formula>
    </cfRule>
  </conditionalFormatting>
  <conditionalFormatting sqref="L77:L90">
    <cfRule type="expression" dxfId="3346" priority="13">
      <formula>L77&gt;0</formula>
    </cfRule>
    <cfRule type="expression" dxfId="3345" priority="14">
      <formula>L77&lt;0</formula>
    </cfRule>
  </conditionalFormatting>
  <conditionalFormatting sqref="J42">
    <cfRule type="expression" dxfId="3344" priority="7">
      <formula>J42&gt;0</formula>
    </cfRule>
    <cfRule type="expression" dxfId="3343" priority="8">
      <formula>J42&lt;0</formula>
    </cfRule>
  </conditionalFormatting>
  <conditionalFormatting sqref="F43:F45">
    <cfRule type="expression" dxfId="3342" priority="5">
      <formula>F43&gt;0</formula>
    </cfRule>
    <cfRule type="expression" dxfId="3341" priority="6">
      <formula>F43&lt;0</formula>
    </cfRule>
  </conditionalFormatting>
  <conditionalFormatting sqref="H43:H45">
    <cfRule type="expression" dxfId="3340" priority="3">
      <formula>H43&gt;0</formula>
    </cfRule>
    <cfRule type="expression" dxfId="3339" priority="4">
      <formula>H43&lt;0</formula>
    </cfRule>
  </conditionalFormatting>
  <conditionalFormatting sqref="F26:F28 H26:H28">
    <cfRule type="expression" dxfId="3338" priority="1">
      <formula>F26&gt;0</formula>
    </cfRule>
    <cfRule type="expression" dxfId="333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6" priority="43">
      <formula>F54&gt;0</formula>
    </cfRule>
    <cfRule type="expression" dxfId="3335" priority="44">
      <formula>F54&lt;0</formula>
    </cfRule>
  </conditionalFormatting>
  <conditionalFormatting sqref="Q7">
    <cfRule type="expression" dxfId="3334" priority="41">
      <formula>Q7&gt;0</formula>
    </cfRule>
    <cfRule type="expression" dxfId="3333" priority="42">
      <formula>Q7&lt;0</formula>
    </cfRule>
  </conditionalFormatting>
  <conditionalFormatting sqref="Q8">
    <cfRule type="expression" dxfId="3332" priority="39">
      <formula>Q8&gt;0</formula>
    </cfRule>
    <cfRule type="expression" dxfId="3331" priority="40">
      <formula>Q8&lt;0</formula>
    </cfRule>
  </conditionalFormatting>
  <conditionalFormatting sqref="F33:F36 F38:F53">
    <cfRule type="expression" dxfId="3330" priority="37">
      <formula>F33&gt;0</formula>
    </cfRule>
    <cfRule type="expression" dxfId="3329" priority="38">
      <formula>F33&lt;0</formula>
    </cfRule>
  </conditionalFormatting>
  <conditionalFormatting sqref="H33:H36 H38:H53">
    <cfRule type="expression" dxfId="3328" priority="35">
      <formula>H33&gt;0</formula>
    </cfRule>
    <cfRule type="expression" dxfId="3327" priority="36">
      <formula>H33&lt;0</formula>
    </cfRule>
  </conditionalFormatting>
  <conditionalFormatting sqref="Q10">
    <cfRule type="expression" dxfId="3326" priority="33">
      <formula>Q10&gt;0</formula>
    </cfRule>
    <cfRule type="expression" dxfId="3325" priority="34">
      <formula>Q10&lt;0</formula>
    </cfRule>
  </conditionalFormatting>
  <conditionalFormatting sqref="J25:J37">
    <cfRule type="expression" dxfId="3324" priority="31">
      <formula>J25&gt;0</formula>
    </cfRule>
    <cfRule type="expression" dxfId="3323" priority="32">
      <formula>J25&lt;0</formula>
    </cfRule>
  </conditionalFormatting>
  <conditionalFormatting sqref="K25:K38">
    <cfRule type="expression" dxfId="3322" priority="29">
      <formula>K25&gt;0</formula>
    </cfRule>
    <cfRule type="expression" dxfId="3321" priority="30">
      <formula>K25&lt;0</formula>
    </cfRule>
  </conditionalFormatting>
  <conditionalFormatting sqref="L25">
    <cfRule type="expression" dxfId="3320" priority="27">
      <formula>L25&gt;0</formula>
    </cfRule>
    <cfRule type="expression" dxfId="3319" priority="28">
      <formula>L25&lt;0</formula>
    </cfRule>
  </conditionalFormatting>
  <conditionalFormatting sqref="F89:F110">
    <cfRule type="expression" dxfId="3318" priority="25">
      <formula>F89&gt;0</formula>
    </cfRule>
    <cfRule type="expression" dxfId="3317" priority="26">
      <formula>F89&lt;0</formula>
    </cfRule>
  </conditionalFormatting>
  <conditionalFormatting sqref="H89:H110">
    <cfRule type="expression" dxfId="3316" priority="23">
      <formula>H89&gt;0</formula>
    </cfRule>
    <cfRule type="expression" dxfId="3315" priority="24">
      <formula>H89&lt;0</formula>
    </cfRule>
  </conditionalFormatting>
  <conditionalFormatting sqref="J89:J102">
    <cfRule type="expression" dxfId="3314" priority="21">
      <formula>J89&gt;0</formula>
    </cfRule>
    <cfRule type="expression" dxfId="3313" priority="22">
      <formula>J89&lt;0</formula>
    </cfRule>
  </conditionalFormatting>
  <conditionalFormatting sqref="K89:K102">
    <cfRule type="expression" dxfId="3312" priority="19">
      <formula>K89&gt;0</formula>
    </cfRule>
    <cfRule type="expression" dxfId="3311" priority="20">
      <formula>K89&lt;0</formula>
    </cfRule>
  </conditionalFormatting>
  <conditionalFormatting sqref="L89:L102">
    <cfRule type="expression" dxfId="3310" priority="17">
      <formula>L89&gt;0</formula>
    </cfRule>
    <cfRule type="expression" dxfId="3309" priority="18">
      <formula>L89&lt;0</formula>
    </cfRule>
  </conditionalFormatting>
  <conditionalFormatting sqref="F29:F32">
    <cfRule type="expression" dxfId="3308" priority="15">
      <formula>F29&gt;0</formula>
    </cfRule>
    <cfRule type="expression" dxfId="3307" priority="16">
      <formula>F29&lt;0</formula>
    </cfRule>
  </conditionalFormatting>
  <conditionalFormatting sqref="H29:H32">
    <cfRule type="expression" dxfId="3306" priority="13">
      <formula>H29&gt;0</formula>
    </cfRule>
    <cfRule type="expression" dxfId="3305" priority="14">
      <formula>H29&lt;0</formula>
    </cfRule>
  </conditionalFormatting>
  <conditionalFormatting sqref="F25:F28">
    <cfRule type="expression" dxfId="3304" priority="11">
      <formula>F25&gt;0</formula>
    </cfRule>
    <cfRule type="expression" dxfId="3303" priority="12">
      <formula>F25&lt;0</formula>
    </cfRule>
  </conditionalFormatting>
  <conditionalFormatting sqref="H25:H28">
    <cfRule type="expression" dxfId="3302" priority="9">
      <formula>H25&gt;0</formula>
    </cfRule>
    <cfRule type="expression" dxfId="3301" priority="10">
      <formula>H25&lt;0</formula>
    </cfRule>
  </conditionalFormatting>
  <conditionalFormatting sqref="F37">
    <cfRule type="expression" dxfId="3300" priority="7">
      <formula>F37&gt;0</formula>
    </cfRule>
    <cfRule type="expression" dxfId="3299" priority="8">
      <formula>F37&lt;0</formula>
    </cfRule>
  </conditionalFormatting>
  <conditionalFormatting sqref="H37">
    <cfRule type="expression" dxfId="3298" priority="5">
      <formula>H37&gt;0</formula>
    </cfRule>
    <cfRule type="expression" dxfId="3297" priority="6">
      <formula>H37&lt;0</formula>
    </cfRule>
  </conditionalFormatting>
  <conditionalFormatting sqref="J49">
    <cfRule type="expression" dxfId="3296" priority="3">
      <formula>J49&gt;0</formula>
    </cfRule>
    <cfRule type="expression" dxfId="3295" priority="4">
      <formula>J49&lt;0</formula>
    </cfRule>
  </conditionalFormatting>
  <conditionalFormatting sqref="J38:J48">
    <cfRule type="expression" dxfId="3294" priority="1">
      <formula>J38&gt;0</formula>
    </cfRule>
    <cfRule type="expression" dxfId="329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92" priority="11">
      <formula>F33&gt;0</formula>
    </cfRule>
    <cfRule type="expression" dxfId="3291" priority="12">
      <formula>F33&lt;0</formula>
    </cfRule>
  </conditionalFormatting>
  <conditionalFormatting sqref="Q7">
    <cfRule type="expression" dxfId="3290" priority="9">
      <formula>Q7&gt;0</formula>
    </cfRule>
    <cfRule type="expression" dxfId="3289" priority="10">
      <formula>Q7&lt;0</formula>
    </cfRule>
  </conditionalFormatting>
  <conditionalFormatting sqref="Q8">
    <cfRule type="expression" dxfId="3288" priority="7">
      <formula>Q8&gt;0</formula>
    </cfRule>
    <cfRule type="expression" dxfId="3287" priority="8">
      <formula>Q8&lt;0</formula>
    </cfRule>
  </conditionalFormatting>
  <conditionalFormatting sqref="F25:F32">
    <cfRule type="expression" dxfId="3286" priority="5">
      <formula>F25&gt;0</formula>
    </cfRule>
    <cfRule type="expression" dxfId="3285" priority="6">
      <formula>F25&lt;0</formula>
    </cfRule>
  </conditionalFormatting>
  <conditionalFormatting sqref="H25:H32">
    <cfRule type="expression" dxfId="3284" priority="3">
      <formula>H25&gt;0</formula>
    </cfRule>
    <cfRule type="expression" dxfId="3283" priority="4">
      <formula>H25&lt;0</formula>
    </cfRule>
  </conditionalFormatting>
  <conditionalFormatting sqref="Q10">
    <cfRule type="expression" dxfId="3282" priority="1">
      <formula>Q10&gt;0</formula>
    </cfRule>
    <cfRule type="expression" dxfId="328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80" priority="39">
      <formula>F47&gt;0</formula>
    </cfRule>
    <cfRule type="expression" dxfId="3279" priority="40">
      <formula>F47&lt;0</formula>
    </cfRule>
  </conditionalFormatting>
  <conditionalFormatting sqref="Q7">
    <cfRule type="expression" dxfId="3278" priority="37">
      <formula>Q7&gt;0</formula>
    </cfRule>
    <cfRule type="expression" dxfId="3277" priority="38">
      <formula>Q7&lt;0</formula>
    </cfRule>
  </conditionalFormatting>
  <conditionalFormatting sqref="Q8">
    <cfRule type="expression" dxfId="3276" priority="35">
      <formula>Q8&gt;0</formula>
    </cfRule>
    <cfRule type="expression" dxfId="3275" priority="36">
      <formula>Q8&lt;0</formula>
    </cfRule>
  </conditionalFormatting>
  <conditionalFormatting sqref="F30:F46">
    <cfRule type="expression" dxfId="3274" priority="33">
      <formula>F30&gt;0</formula>
    </cfRule>
    <cfRule type="expression" dxfId="3273" priority="34">
      <formula>F30&lt;0</formula>
    </cfRule>
  </conditionalFormatting>
  <conditionalFormatting sqref="H30:H46">
    <cfRule type="expression" dxfId="3272" priority="31">
      <formula>H30&gt;0</formula>
    </cfRule>
    <cfRule type="expression" dxfId="3271" priority="32">
      <formula>H30&lt;0</formula>
    </cfRule>
  </conditionalFormatting>
  <conditionalFormatting sqref="Q10">
    <cfRule type="expression" dxfId="3270" priority="29">
      <formula>Q10&gt;0</formula>
    </cfRule>
    <cfRule type="expression" dxfId="3269" priority="30">
      <formula>Q10&lt;0</formula>
    </cfRule>
  </conditionalFormatting>
  <conditionalFormatting sqref="J25:J38">
    <cfRule type="expression" dxfId="3268" priority="27">
      <formula>J25&gt;0</formula>
    </cfRule>
    <cfRule type="expression" dxfId="3267" priority="28">
      <formula>J25&lt;0</formula>
    </cfRule>
  </conditionalFormatting>
  <conditionalFormatting sqref="K25:K38">
    <cfRule type="expression" dxfId="3266" priority="25">
      <formula>K25&gt;0</formula>
    </cfRule>
    <cfRule type="expression" dxfId="3265" priority="26">
      <formula>K25&lt;0</formula>
    </cfRule>
  </conditionalFormatting>
  <conditionalFormatting sqref="L25 L38">
    <cfRule type="expression" dxfId="3264" priority="23">
      <formula>L25&gt;0</formula>
    </cfRule>
    <cfRule type="expression" dxfId="3263" priority="24">
      <formula>L25&lt;0</formula>
    </cfRule>
  </conditionalFormatting>
  <conditionalFormatting sqref="F89:F110">
    <cfRule type="expression" dxfId="3262" priority="21">
      <formula>F89&gt;0</formula>
    </cfRule>
    <cfRule type="expression" dxfId="3261" priority="22">
      <formula>F89&lt;0</formula>
    </cfRule>
  </conditionalFormatting>
  <conditionalFormatting sqref="H89:H110">
    <cfRule type="expression" dxfId="3260" priority="19">
      <formula>H89&gt;0</formula>
    </cfRule>
    <cfRule type="expression" dxfId="3259" priority="20">
      <formula>H89&lt;0</formula>
    </cfRule>
  </conditionalFormatting>
  <conditionalFormatting sqref="J89:J102">
    <cfRule type="expression" dxfId="3258" priority="17">
      <formula>J89&gt;0</formula>
    </cfRule>
    <cfRule type="expression" dxfId="3257" priority="18">
      <formula>J89&lt;0</formula>
    </cfRule>
  </conditionalFormatting>
  <conditionalFormatting sqref="K89:K102">
    <cfRule type="expression" dxfId="3256" priority="15">
      <formula>K89&gt;0</formula>
    </cfRule>
    <cfRule type="expression" dxfId="3255" priority="16">
      <formula>K89&lt;0</formula>
    </cfRule>
  </conditionalFormatting>
  <conditionalFormatting sqref="L89:L102">
    <cfRule type="expression" dxfId="3254" priority="13">
      <formula>L89&gt;0</formula>
    </cfRule>
    <cfRule type="expression" dxfId="3253" priority="14">
      <formula>L89&lt;0</formula>
    </cfRule>
  </conditionalFormatting>
  <conditionalFormatting sqref="F25">
    <cfRule type="expression" dxfId="3252" priority="11">
      <formula>F25&gt;0</formula>
    </cfRule>
    <cfRule type="expression" dxfId="3251" priority="12">
      <formula>F25&lt;0</formula>
    </cfRule>
  </conditionalFormatting>
  <conditionalFormatting sqref="H25:H26">
    <cfRule type="expression" dxfId="3250" priority="9">
      <formula>H25&gt;0</formula>
    </cfRule>
    <cfRule type="expression" dxfId="3249" priority="10">
      <formula>H25&lt;0</formula>
    </cfRule>
  </conditionalFormatting>
  <conditionalFormatting sqref="F26">
    <cfRule type="expression" dxfId="3248" priority="7">
      <formula>F26&gt;0</formula>
    </cfRule>
    <cfRule type="expression" dxfId="3247" priority="8">
      <formula>F26&lt;0</formula>
    </cfRule>
  </conditionalFormatting>
  <conditionalFormatting sqref="F27:F29">
    <cfRule type="expression" dxfId="3246" priority="3">
      <formula>F27&gt;0</formula>
    </cfRule>
    <cfRule type="expression" dxfId="3245" priority="4">
      <formula>F27&lt;0</formula>
    </cfRule>
  </conditionalFormatting>
  <conditionalFormatting sqref="H27:H29">
    <cfRule type="expression" dxfId="3244" priority="1">
      <formula>H27&gt;0</formula>
    </cfRule>
    <cfRule type="expression" dxfId="324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2" priority="43">
      <formula>F54&gt;0</formula>
    </cfRule>
    <cfRule type="expression" dxfId="3241" priority="44">
      <formula>F54&lt;0</formula>
    </cfRule>
  </conditionalFormatting>
  <conditionalFormatting sqref="Q7">
    <cfRule type="expression" dxfId="3240" priority="41">
      <formula>Q7&gt;0</formula>
    </cfRule>
    <cfRule type="expression" dxfId="3239" priority="42">
      <formula>Q7&lt;0</formula>
    </cfRule>
  </conditionalFormatting>
  <conditionalFormatting sqref="Q8">
    <cfRule type="expression" dxfId="3238" priority="39">
      <formula>Q8&gt;0</formula>
    </cfRule>
    <cfRule type="expression" dxfId="3237" priority="40">
      <formula>Q8&lt;0</formula>
    </cfRule>
  </conditionalFormatting>
  <conditionalFormatting sqref="F33:F36 F38:F53">
    <cfRule type="expression" dxfId="3236" priority="37">
      <formula>F33&gt;0</formula>
    </cfRule>
    <cfRule type="expression" dxfId="3235" priority="38">
      <formula>F33&lt;0</formula>
    </cfRule>
  </conditionalFormatting>
  <conditionalFormatting sqref="H33:H36 H38:H53">
    <cfRule type="expression" dxfId="3234" priority="35">
      <formula>H33&gt;0</formula>
    </cfRule>
    <cfRule type="expression" dxfId="3233" priority="36">
      <formula>H33&lt;0</formula>
    </cfRule>
  </conditionalFormatting>
  <conditionalFormatting sqref="Q10">
    <cfRule type="expression" dxfId="3232" priority="33">
      <formula>Q10&gt;0</formula>
    </cfRule>
    <cfRule type="expression" dxfId="3231" priority="34">
      <formula>Q10&lt;0</formula>
    </cfRule>
  </conditionalFormatting>
  <conditionalFormatting sqref="J25:J37">
    <cfRule type="expression" dxfId="3230" priority="31">
      <formula>J25&gt;0</formula>
    </cfRule>
    <cfRule type="expression" dxfId="3229" priority="32">
      <formula>J25&lt;0</formula>
    </cfRule>
  </conditionalFormatting>
  <conditionalFormatting sqref="K25:K38">
    <cfRule type="expression" dxfId="3228" priority="29">
      <formula>K25&gt;0</formula>
    </cfRule>
    <cfRule type="expression" dxfId="3227" priority="30">
      <formula>K25&lt;0</formula>
    </cfRule>
  </conditionalFormatting>
  <conditionalFormatting sqref="L25">
    <cfRule type="expression" dxfId="3226" priority="27">
      <formula>L25&gt;0</formula>
    </cfRule>
    <cfRule type="expression" dxfId="3225" priority="28">
      <formula>L25&lt;0</formula>
    </cfRule>
  </conditionalFormatting>
  <conditionalFormatting sqref="F89:F110">
    <cfRule type="expression" dxfId="3224" priority="25">
      <formula>F89&gt;0</formula>
    </cfRule>
    <cfRule type="expression" dxfId="3223" priority="26">
      <formula>F89&lt;0</formula>
    </cfRule>
  </conditionalFormatting>
  <conditionalFormatting sqref="H89:H110">
    <cfRule type="expression" dxfId="3222" priority="23">
      <formula>H89&gt;0</formula>
    </cfRule>
    <cfRule type="expression" dxfId="3221" priority="24">
      <formula>H89&lt;0</formula>
    </cfRule>
  </conditionalFormatting>
  <conditionalFormatting sqref="J89:J102">
    <cfRule type="expression" dxfId="3220" priority="21">
      <formula>J89&gt;0</formula>
    </cfRule>
    <cfRule type="expression" dxfId="3219" priority="22">
      <formula>J89&lt;0</formula>
    </cfRule>
  </conditionalFormatting>
  <conditionalFormatting sqref="K89:K102">
    <cfRule type="expression" dxfId="3218" priority="19">
      <formula>K89&gt;0</formula>
    </cfRule>
    <cfRule type="expression" dxfId="3217" priority="20">
      <formula>K89&lt;0</formula>
    </cfRule>
  </conditionalFormatting>
  <conditionalFormatting sqref="L89:L102">
    <cfRule type="expression" dxfId="3216" priority="17">
      <formula>L89&gt;0</formula>
    </cfRule>
    <cfRule type="expression" dxfId="3215" priority="18">
      <formula>L89&lt;0</formula>
    </cfRule>
  </conditionalFormatting>
  <conditionalFormatting sqref="F29:F32">
    <cfRule type="expression" dxfId="3214" priority="15">
      <formula>F29&gt;0</formula>
    </cfRule>
    <cfRule type="expression" dxfId="3213" priority="16">
      <formula>F29&lt;0</formula>
    </cfRule>
  </conditionalFormatting>
  <conditionalFormatting sqref="H29:H32">
    <cfRule type="expression" dxfId="3212" priority="13">
      <formula>H29&gt;0</formula>
    </cfRule>
    <cfRule type="expression" dxfId="3211" priority="14">
      <formula>H29&lt;0</formula>
    </cfRule>
  </conditionalFormatting>
  <conditionalFormatting sqref="F25:F28">
    <cfRule type="expression" dxfId="3210" priority="11">
      <formula>F25&gt;0</formula>
    </cfRule>
    <cfRule type="expression" dxfId="3209" priority="12">
      <formula>F25&lt;0</formula>
    </cfRule>
  </conditionalFormatting>
  <conditionalFormatting sqref="H25:H28">
    <cfRule type="expression" dxfId="3208" priority="9">
      <formula>H25&gt;0</formula>
    </cfRule>
    <cfRule type="expression" dxfId="3207" priority="10">
      <formula>H25&lt;0</formula>
    </cfRule>
  </conditionalFormatting>
  <conditionalFormatting sqref="F37">
    <cfRule type="expression" dxfId="3206" priority="7">
      <formula>F37&gt;0</formula>
    </cfRule>
    <cfRule type="expression" dxfId="3205" priority="8">
      <formula>F37&lt;0</formula>
    </cfRule>
  </conditionalFormatting>
  <conditionalFormatting sqref="H37">
    <cfRule type="expression" dxfId="3204" priority="5">
      <formula>H37&gt;0</formula>
    </cfRule>
    <cfRule type="expression" dxfId="3203" priority="6">
      <formula>H37&lt;0</formula>
    </cfRule>
  </conditionalFormatting>
  <conditionalFormatting sqref="J49">
    <cfRule type="expression" dxfId="3202" priority="3">
      <formula>J49&gt;0</formula>
    </cfRule>
    <cfRule type="expression" dxfId="3201" priority="4">
      <formula>J49&lt;0</formula>
    </cfRule>
  </conditionalFormatting>
  <conditionalFormatting sqref="J38:J48">
    <cfRule type="expression" dxfId="3200" priority="1">
      <formula>J38&gt;0</formula>
    </cfRule>
    <cfRule type="expression" dxfId="319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51.21</v>
      </c>
      <c r="R4" s="420">
        <v>-3.2000000000000002E-3</v>
      </c>
      <c r="T4" s="1"/>
    </row>
    <row r="5" spans="1:21" x14ac:dyDescent="0.25">
      <c r="B5" s="402"/>
      <c r="C5" s="4"/>
      <c r="D5" s="3"/>
      <c r="E5" s="3"/>
      <c r="F5" s="3"/>
      <c r="G5" s="402"/>
      <c r="H5" s="159"/>
      <c r="I5" s="3"/>
      <c r="J5" s="3"/>
      <c r="K5" s="3"/>
      <c r="L5" s="4"/>
      <c r="M5" s="4"/>
      <c r="O5" s="11" t="s">
        <v>67</v>
      </c>
      <c r="Q5" s="3">
        <f>Q4*Q2</f>
        <v>3379.86</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-50.300000000000637</v>
      </c>
      <c r="R7">
        <v>66</v>
      </c>
    </row>
    <row r="8" spans="1:21" x14ac:dyDescent="0.25">
      <c r="B8" s="402"/>
      <c r="C8" s="4"/>
      <c r="D8" s="3"/>
      <c r="E8" s="3"/>
      <c r="F8" s="3"/>
      <c r="G8" s="402"/>
      <c r="H8" s="159"/>
      <c r="I8" s="3"/>
      <c r="J8" s="3"/>
      <c r="K8" s="3"/>
      <c r="L8" s="4"/>
      <c r="M8" s="4"/>
      <c r="O8" s="11" t="s">
        <v>179</v>
      </c>
      <c r="P8" s="33"/>
      <c r="Q8" s="2">
        <f>K18+M18-F18+Q2*Q4</f>
        <v>-50.300000000000637</v>
      </c>
      <c r="T8" s="1"/>
      <c r="U8" s="736"/>
    </row>
    <row r="9" spans="1:21" x14ac:dyDescent="0.25">
      <c r="B9" s="402"/>
      <c r="C9" s="4"/>
      <c r="D9" s="3"/>
      <c r="E9" s="3"/>
      <c r="F9" s="3"/>
      <c r="G9" s="402"/>
      <c r="H9" s="159"/>
      <c r="I9" s="3"/>
      <c r="J9" s="3"/>
      <c r="K9" s="3"/>
      <c r="L9" s="4"/>
      <c r="M9" s="4"/>
      <c r="O9" s="11" t="s">
        <v>204</v>
      </c>
      <c r="Q9" s="177">
        <f>IF(Q2=0, 0, Q8/Q6)</f>
        <v>-1.4664038995265709E-2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56.331000000000003</v>
      </c>
    </row>
    <row r="20" spans="1:20" x14ac:dyDescent="0.25">
      <c r="O20" s="79">
        <v>1.0900000000000001</v>
      </c>
      <c r="P20" s="79">
        <f t="shared" ref="P20:P39" si="0">O20*$Q$4</f>
        <v>55.818900000000006</v>
      </c>
    </row>
    <row r="21" spans="1:20" x14ac:dyDescent="0.25">
      <c r="O21" s="79">
        <v>1.08</v>
      </c>
      <c r="P21" s="79">
        <f t="shared" si="0"/>
        <v>55.306800000000003</v>
      </c>
      <c r="T21" s="1"/>
    </row>
    <row r="22" spans="1:20" x14ac:dyDescent="0.25">
      <c r="O22" s="79">
        <v>1.07</v>
      </c>
      <c r="P22" s="79">
        <f t="shared" si="0"/>
        <v>54.794700000000006</v>
      </c>
    </row>
    <row r="23" spans="1:20" x14ac:dyDescent="0.25">
      <c r="O23" s="79">
        <v>1.06</v>
      </c>
      <c r="P23" s="79">
        <f t="shared" si="0"/>
        <v>54.282600000000002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53.770500000000006</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53.258400000000002</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52.746300000000005</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52.234200000000001</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51.722100000000005</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51.21</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50.697899999999997</v>
      </c>
      <c r="T30" s="154"/>
    </row>
    <row r="31" spans="1:20" x14ac:dyDescent="0.25">
      <c r="B31" s="162"/>
      <c r="C31" s="10"/>
      <c r="D31" s="39"/>
      <c r="E31" s="39"/>
      <c r="F31" s="39"/>
      <c r="G31" s="39"/>
      <c r="H31" s="177"/>
      <c r="I31" s="39"/>
      <c r="J31" s="39"/>
      <c r="K31" s="39"/>
      <c r="L31" s="39"/>
      <c r="O31" s="79">
        <v>0.98</v>
      </c>
      <c r="P31" s="79">
        <f t="shared" si="0"/>
        <v>50.1858</v>
      </c>
    </row>
    <row r="32" spans="1:20" x14ac:dyDescent="0.25">
      <c r="B32" s="162"/>
      <c r="C32" s="10"/>
      <c r="D32" s="39"/>
      <c r="E32" s="39"/>
      <c r="F32" s="39"/>
      <c r="G32" s="39"/>
      <c r="H32" s="177"/>
      <c r="I32" s="39"/>
      <c r="J32" s="39"/>
      <c r="K32" s="39"/>
      <c r="L32" s="39"/>
      <c r="O32" s="79">
        <v>0.97</v>
      </c>
      <c r="P32" s="79">
        <f t="shared" si="0"/>
        <v>49.673699999999997</v>
      </c>
    </row>
    <row r="33" spans="2:17" x14ac:dyDescent="0.25">
      <c r="B33" s="162"/>
      <c r="C33" s="10"/>
      <c r="D33" s="39"/>
      <c r="E33" s="39"/>
      <c r="F33" s="39"/>
      <c r="G33" s="39"/>
      <c r="H33" s="177"/>
      <c r="I33" s="39"/>
      <c r="J33" s="39"/>
      <c r="K33" s="39"/>
      <c r="L33" s="39"/>
      <c r="O33" s="79">
        <v>0.96</v>
      </c>
      <c r="P33" s="79">
        <f t="shared" si="0"/>
        <v>49.1616</v>
      </c>
    </row>
    <row r="34" spans="2:17" x14ac:dyDescent="0.25">
      <c r="B34" s="162"/>
      <c r="C34" s="10"/>
      <c r="D34" s="39"/>
      <c r="E34" s="39"/>
      <c r="F34" s="39"/>
      <c r="G34" s="39"/>
      <c r="H34" s="177"/>
      <c r="I34" s="39"/>
      <c r="J34" s="39"/>
      <c r="K34" s="39"/>
      <c r="L34" s="39"/>
      <c r="O34" s="79">
        <v>0.95</v>
      </c>
      <c r="P34" s="79">
        <f t="shared" si="0"/>
        <v>48.649499999999996</v>
      </c>
    </row>
    <row r="35" spans="2:17" x14ac:dyDescent="0.25">
      <c r="B35" s="162"/>
      <c r="C35" s="10"/>
      <c r="D35" s="39"/>
      <c r="E35" s="39"/>
      <c r="F35" s="39"/>
      <c r="G35" s="39"/>
      <c r="H35" s="177"/>
      <c r="I35" s="39"/>
      <c r="J35" s="39"/>
      <c r="K35" s="39"/>
      <c r="L35" s="39"/>
      <c r="O35" s="79">
        <v>0.94</v>
      </c>
      <c r="P35" s="79">
        <f t="shared" si="0"/>
        <v>48.1374</v>
      </c>
    </row>
    <row r="36" spans="2:17" x14ac:dyDescent="0.25">
      <c r="B36" s="162"/>
      <c r="C36" s="10"/>
      <c r="D36" s="39"/>
      <c r="E36" s="39"/>
      <c r="F36" s="39"/>
      <c r="G36" s="39"/>
      <c r="H36" s="177"/>
      <c r="I36" s="39"/>
      <c r="J36" s="39"/>
      <c r="K36" s="39"/>
      <c r="L36" s="39"/>
      <c r="O36" s="79">
        <v>0.93</v>
      </c>
      <c r="P36" s="79">
        <f t="shared" si="0"/>
        <v>47.625300000000003</v>
      </c>
    </row>
    <row r="37" spans="2:17" x14ac:dyDescent="0.25">
      <c r="B37" s="162"/>
      <c r="C37" s="10"/>
      <c r="D37" s="39"/>
      <c r="E37" s="39"/>
      <c r="F37" s="39"/>
      <c r="G37" s="39"/>
      <c r="H37" s="177"/>
      <c r="I37" s="39"/>
      <c r="J37" s="39"/>
      <c r="K37" s="39"/>
      <c r="L37" s="39"/>
      <c r="O37" s="79">
        <v>0.92</v>
      </c>
      <c r="P37" s="79">
        <f t="shared" si="0"/>
        <v>47.113200000000006</v>
      </c>
    </row>
    <row r="38" spans="2:17" x14ac:dyDescent="0.25">
      <c r="B38" s="162"/>
      <c r="C38" s="10"/>
      <c r="D38" s="39"/>
      <c r="E38" s="39"/>
      <c r="F38" s="39"/>
      <c r="G38" s="39"/>
      <c r="H38" s="177"/>
      <c r="I38" s="39"/>
      <c r="J38" s="39"/>
      <c r="K38" s="39"/>
      <c r="L38" s="39"/>
      <c r="O38" s="79">
        <v>0.91</v>
      </c>
      <c r="P38" s="79">
        <f t="shared" si="0"/>
        <v>46.601100000000002</v>
      </c>
    </row>
    <row r="39" spans="2:17" x14ac:dyDescent="0.25">
      <c r="B39" s="162"/>
      <c r="C39" s="10"/>
      <c r="D39" s="39"/>
      <c r="E39" s="39"/>
      <c r="F39" s="39"/>
      <c r="G39" s="39"/>
      <c r="H39" s="177"/>
      <c r="I39" s="39"/>
      <c r="J39" s="39"/>
      <c r="K39" s="39"/>
      <c r="L39" s="39"/>
      <c r="O39" s="79">
        <v>0.9</v>
      </c>
      <c r="P39" s="79">
        <f t="shared" si="0"/>
        <v>46.088999999999999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8" priority="35">
      <formula>Q7&gt;0</formula>
    </cfRule>
    <cfRule type="expression" dxfId="3197" priority="36">
      <formula>Q7&lt;0</formula>
    </cfRule>
  </conditionalFormatting>
  <conditionalFormatting sqref="Q8">
    <cfRule type="expression" dxfId="3196" priority="33">
      <formula>Q8&gt;0</formula>
    </cfRule>
    <cfRule type="expression" dxfId="3195" priority="34">
      <formula>Q8&lt;0</formula>
    </cfRule>
  </conditionalFormatting>
  <conditionalFormatting sqref="F34:F54 F58:F63">
    <cfRule type="expression" dxfId="3194" priority="31">
      <formula>F34&gt;0</formula>
    </cfRule>
    <cfRule type="expression" dxfId="3193" priority="32">
      <formula>F34&lt;0</formula>
    </cfRule>
  </conditionalFormatting>
  <conditionalFormatting sqref="H34:H54 H58:H63">
    <cfRule type="expression" dxfId="3192" priority="29">
      <formula>H34&gt;0</formula>
    </cfRule>
    <cfRule type="expression" dxfId="3191" priority="30">
      <formula>H34&lt;0</formula>
    </cfRule>
  </conditionalFormatting>
  <conditionalFormatting sqref="Q10">
    <cfRule type="expression" dxfId="3190" priority="27">
      <formula>Q10&gt;0</formula>
    </cfRule>
    <cfRule type="expression" dxfId="3189" priority="28">
      <formula>Q10&lt;0</formula>
    </cfRule>
  </conditionalFormatting>
  <conditionalFormatting sqref="J25:J38">
    <cfRule type="expression" dxfId="3188" priority="25">
      <formula>J25&gt;0</formula>
    </cfRule>
    <cfRule type="expression" dxfId="3187" priority="26">
      <formula>J25&lt;0</formula>
    </cfRule>
  </conditionalFormatting>
  <conditionalFormatting sqref="K25:K35 K37:K38">
    <cfRule type="expression" dxfId="3186" priority="23">
      <formula>K25&gt;0</formula>
    </cfRule>
    <cfRule type="expression" dxfId="3185" priority="24">
      <formula>K25&lt;0</formula>
    </cfRule>
  </conditionalFormatting>
  <conditionalFormatting sqref="F89:F110">
    <cfRule type="expression" dxfId="3184" priority="21">
      <formula>F89&gt;0</formula>
    </cfRule>
    <cfRule type="expression" dxfId="3183" priority="22">
      <formula>F89&lt;0</formula>
    </cfRule>
  </conditionalFormatting>
  <conditionalFormatting sqref="H89:H110">
    <cfRule type="expression" dxfId="3182" priority="19">
      <formula>H89&gt;0</formula>
    </cfRule>
    <cfRule type="expression" dxfId="3181" priority="20">
      <formula>H89&lt;0</formula>
    </cfRule>
  </conditionalFormatting>
  <conditionalFormatting sqref="J89:J102">
    <cfRule type="expression" dxfId="3180" priority="17">
      <formula>J89&gt;0</formula>
    </cfRule>
    <cfRule type="expression" dxfId="3179" priority="18">
      <formula>J89&lt;0</formula>
    </cfRule>
  </conditionalFormatting>
  <conditionalFormatting sqref="K89:K102">
    <cfRule type="expression" dxfId="3178" priority="15">
      <formula>K89&gt;0</formula>
    </cfRule>
    <cfRule type="expression" dxfId="3177" priority="16">
      <formula>K89&lt;0</formula>
    </cfRule>
  </conditionalFormatting>
  <conditionalFormatting sqref="L89:L102">
    <cfRule type="expression" dxfId="3176" priority="13">
      <formula>L89&gt;0</formula>
    </cfRule>
    <cfRule type="expression" dxfId="3175" priority="14">
      <formula>L89&lt;0</formula>
    </cfRule>
  </conditionalFormatting>
  <conditionalFormatting sqref="F25:F33">
    <cfRule type="expression" dxfId="3174" priority="11">
      <formula>F25&gt;0</formula>
    </cfRule>
    <cfRule type="expression" dxfId="3173" priority="12">
      <formula>F25&lt;0</formula>
    </cfRule>
  </conditionalFormatting>
  <conditionalFormatting sqref="H25:H33">
    <cfRule type="expression" dxfId="3172" priority="9">
      <formula>H25&gt;0</formula>
    </cfRule>
    <cfRule type="expression" dxfId="3171" priority="10">
      <formula>H25&lt;0</formula>
    </cfRule>
  </conditionalFormatting>
  <conditionalFormatting sqref="J54">
    <cfRule type="expression" dxfId="3170" priority="7">
      <formula>J54&gt;0</formula>
    </cfRule>
    <cfRule type="expression" dxfId="3169" priority="8">
      <formula>J54&lt;0</formula>
    </cfRule>
  </conditionalFormatting>
  <conditionalFormatting sqref="F55:F57">
    <cfRule type="expression" dxfId="3168" priority="5">
      <formula>F55&gt;0</formula>
    </cfRule>
    <cfRule type="expression" dxfId="3167" priority="6">
      <formula>F55&lt;0</formula>
    </cfRule>
  </conditionalFormatting>
  <conditionalFormatting sqref="H55:H57">
    <cfRule type="expression" dxfId="3166" priority="3">
      <formula>H55&gt;0</formula>
    </cfRule>
    <cfRule type="expression" dxfId="3165" priority="4">
      <formula>H55&lt;0</formula>
    </cfRule>
  </conditionalFormatting>
  <conditionalFormatting sqref="Q9">
    <cfRule type="expression" dxfId="3164" priority="1">
      <formula>Q9&gt;0</formula>
    </cfRule>
    <cfRule type="expression" dxfId="316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62" priority="53">
      <formula>F54&gt;0</formula>
    </cfRule>
    <cfRule type="expression" dxfId="3161" priority="54">
      <formula>F54&lt;0</formula>
    </cfRule>
  </conditionalFormatting>
  <conditionalFormatting sqref="Q7">
    <cfRule type="expression" dxfId="3160" priority="51">
      <formula>Q7&gt;0</formula>
    </cfRule>
    <cfRule type="expression" dxfId="3159" priority="52">
      <formula>Q7&lt;0</formula>
    </cfRule>
  </conditionalFormatting>
  <conditionalFormatting sqref="Q8">
    <cfRule type="expression" dxfId="3158" priority="49">
      <formula>Q8&gt;0</formula>
    </cfRule>
    <cfRule type="expression" dxfId="3157" priority="50">
      <formula>Q8&lt;0</formula>
    </cfRule>
  </conditionalFormatting>
  <conditionalFormatting sqref="F33:F36 F38:F53">
    <cfRule type="expression" dxfId="3156" priority="47">
      <formula>F33&gt;0</formula>
    </cfRule>
    <cfRule type="expression" dxfId="3155" priority="48">
      <formula>F33&lt;0</formula>
    </cfRule>
  </conditionalFormatting>
  <conditionalFormatting sqref="H38:H53 H33:H36">
    <cfRule type="expression" dxfId="3154" priority="45">
      <formula>H33&gt;0</formula>
    </cfRule>
    <cfRule type="expression" dxfId="3153" priority="46">
      <formula>H33&lt;0</formula>
    </cfRule>
  </conditionalFormatting>
  <conditionalFormatting sqref="Q10">
    <cfRule type="expression" dxfId="3152" priority="43">
      <formula>Q10&gt;0</formula>
    </cfRule>
    <cfRule type="expression" dxfId="3151" priority="44">
      <formula>Q10&lt;0</formula>
    </cfRule>
  </conditionalFormatting>
  <conditionalFormatting sqref="J25:J27 J34:J37">
    <cfRule type="expression" dxfId="3150" priority="41">
      <formula>J25&gt;0</formula>
    </cfRule>
    <cfRule type="expression" dxfId="3149" priority="42">
      <formula>J25&lt;0</formula>
    </cfRule>
  </conditionalFormatting>
  <conditionalFormatting sqref="K25:K38">
    <cfRule type="expression" dxfId="3148" priority="39">
      <formula>K25&gt;0</formula>
    </cfRule>
    <cfRule type="expression" dxfId="3147" priority="40">
      <formula>K25&lt;0</formula>
    </cfRule>
  </conditionalFormatting>
  <conditionalFormatting sqref="L25">
    <cfRule type="expression" dxfId="3146" priority="37">
      <formula>L25&gt;0</formula>
    </cfRule>
    <cfRule type="expression" dxfId="3145" priority="38">
      <formula>L25&lt;0</formula>
    </cfRule>
  </conditionalFormatting>
  <conditionalFormatting sqref="F89:F110">
    <cfRule type="expression" dxfId="3144" priority="35">
      <formula>F89&gt;0</formula>
    </cfRule>
    <cfRule type="expression" dxfId="3143" priority="36">
      <formula>F89&lt;0</formula>
    </cfRule>
  </conditionalFormatting>
  <conditionalFormatting sqref="H89:H110">
    <cfRule type="expression" dxfId="3142" priority="33">
      <formula>H89&gt;0</formula>
    </cfRule>
    <cfRule type="expression" dxfId="3141" priority="34">
      <formula>H89&lt;0</formula>
    </cfRule>
  </conditionalFormatting>
  <conditionalFormatting sqref="J89:J102">
    <cfRule type="expression" dxfId="3140" priority="31">
      <formula>J89&gt;0</formula>
    </cfRule>
    <cfRule type="expression" dxfId="3139" priority="32">
      <formula>J89&lt;0</formula>
    </cfRule>
  </conditionalFormatting>
  <conditionalFormatting sqref="K89:K102">
    <cfRule type="expression" dxfId="3138" priority="29">
      <formula>K89&gt;0</formula>
    </cfRule>
    <cfRule type="expression" dxfId="3137" priority="30">
      <formula>K89&lt;0</formula>
    </cfRule>
  </conditionalFormatting>
  <conditionalFormatting sqref="L89:L102">
    <cfRule type="expression" dxfId="3136" priority="27">
      <formula>L89&gt;0</formula>
    </cfRule>
    <cfRule type="expression" dxfId="3135" priority="28">
      <formula>L89&lt;0</formula>
    </cfRule>
  </conditionalFormatting>
  <conditionalFormatting sqref="F31:F32">
    <cfRule type="expression" dxfId="3134" priority="25">
      <formula>F31&gt;0</formula>
    </cfRule>
    <cfRule type="expression" dxfId="3133" priority="26">
      <formula>F31&lt;0</formula>
    </cfRule>
  </conditionalFormatting>
  <conditionalFormatting sqref="H31:H32">
    <cfRule type="expression" dxfId="3132" priority="23">
      <formula>H31&gt;0</formula>
    </cfRule>
    <cfRule type="expression" dxfId="3131" priority="24">
      <formula>H31&lt;0</formula>
    </cfRule>
  </conditionalFormatting>
  <conditionalFormatting sqref="F25:F26">
    <cfRule type="expression" dxfId="3130" priority="21">
      <formula>F25&gt;0</formula>
    </cfRule>
    <cfRule type="expression" dxfId="3129" priority="22">
      <formula>F25&lt;0</formula>
    </cfRule>
  </conditionalFormatting>
  <conditionalFormatting sqref="H25:H26">
    <cfRule type="expression" dxfId="3128" priority="19">
      <formula>H25&gt;0</formula>
    </cfRule>
    <cfRule type="expression" dxfId="3127" priority="20">
      <formula>H25&lt;0</formula>
    </cfRule>
  </conditionalFormatting>
  <conditionalFormatting sqref="F37">
    <cfRule type="expression" dxfId="3126" priority="17">
      <formula>F37&gt;0</formula>
    </cfRule>
    <cfRule type="expression" dxfId="3125" priority="18">
      <formula>F37&lt;0</formula>
    </cfRule>
  </conditionalFormatting>
  <conditionalFormatting sqref="H37">
    <cfRule type="expression" dxfId="3124" priority="15">
      <formula>H37&gt;0</formula>
    </cfRule>
    <cfRule type="expression" dxfId="3123" priority="16">
      <formula>H37&lt;0</formula>
    </cfRule>
  </conditionalFormatting>
  <conditionalFormatting sqref="J49">
    <cfRule type="expression" dxfId="3122" priority="13">
      <formula>J49&gt;0</formula>
    </cfRule>
    <cfRule type="expression" dxfId="3121" priority="14">
      <formula>J49&lt;0</formula>
    </cfRule>
  </conditionalFormatting>
  <conditionalFormatting sqref="J38:J48">
    <cfRule type="expression" dxfId="3120" priority="11">
      <formula>J38&gt;0</formula>
    </cfRule>
    <cfRule type="expression" dxfId="3119" priority="12">
      <formula>J38&lt;0</formula>
    </cfRule>
  </conditionalFormatting>
  <conditionalFormatting sqref="F27:F30">
    <cfRule type="expression" dxfId="3118" priority="9">
      <formula>F27&gt;0</formula>
    </cfRule>
    <cfRule type="expression" dxfId="3117" priority="10">
      <formula>F27&lt;0</formula>
    </cfRule>
  </conditionalFormatting>
  <conditionalFormatting sqref="H27:H30">
    <cfRule type="expression" dxfId="3116" priority="7">
      <formula>H27&gt;0</formula>
    </cfRule>
    <cfRule type="expression" dxfId="3115" priority="8">
      <formula>H27&lt;0</formula>
    </cfRule>
  </conditionalFormatting>
  <conditionalFormatting sqref="J33">
    <cfRule type="expression" dxfId="3114" priority="5">
      <formula>J33&gt;0</formula>
    </cfRule>
    <cfRule type="expression" dxfId="3113" priority="6">
      <formula>J33&lt;0</formula>
    </cfRule>
  </conditionalFormatting>
  <conditionalFormatting sqref="J31:J32">
    <cfRule type="expression" dxfId="3112" priority="3">
      <formula>J31&gt;0</formula>
    </cfRule>
    <cfRule type="expression" dxfId="3111" priority="4">
      <formula>J31&lt;0</formula>
    </cfRule>
  </conditionalFormatting>
  <conditionalFormatting sqref="J28:J30">
    <cfRule type="expression" dxfId="3110" priority="1">
      <formula>J28&gt;0</formula>
    </cfRule>
    <cfRule type="expression" dxfId="310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8" priority="35">
      <formula>F47&gt;0</formula>
    </cfRule>
    <cfRule type="expression" dxfId="3107" priority="36">
      <formula>F47&lt;0</formula>
    </cfRule>
  </conditionalFormatting>
  <conditionalFormatting sqref="Q7">
    <cfRule type="expression" dxfId="3106" priority="33">
      <formula>Q7&gt;0</formula>
    </cfRule>
    <cfRule type="expression" dxfId="3105" priority="34">
      <formula>Q7&lt;0</formula>
    </cfRule>
  </conditionalFormatting>
  <conditionalFormatting sqref="Q8">
    <cfRule type="expression" dxfId="3104" priority="31">
      <formula>Q8&gt;0</formula>
    </cfRule>
    <cfRule type="expression" dxfId="3103" priority="32">
      <formula>Q8&lt;0</formula>
    </cfRule>
  </conditionalFormatting>
  <conditionalFormatting sqref="F30:F46">
    <cfRule type="expression" dxfId="3102" priority="29">
      <formula>F30&gt;0</formula>
    </cfRule>
    <cfRule type="expression" dxfId="3101" priority="30">
      <formula>F30&lt;0</formula>
    </cfRule>
  </conditionalFormatting>
  <conditionalFormatting sqref="H30:H46">
    <cfRule type="expression" dxfId="3100" priority="27">
      <formula>H30&gt;0</formula>
    </cfRule>
    <cfRule type="expression" dxfId="3099" priority="28">
      <formula>H30&lt;0</formula>
    </cfRule>
  </conditionalFormatting>
  <conditionalFormatting sqref="Q10">
    <cfRule type="expression" dxfId="3098" priority="25">
      <formula>Q10&gt;0</formula>
    </cfRule>
    <cfRule type="expression" dxfId="3097" priority="26">
      <formula>Q10&lt;0</formula>
    </cfRule>
  </conditionalFormatting>
  <conditionalFormatting sqref="J25:J38">
    <cfRule type="expression" dxfId="3096" priority="23">
      <formula>J25&gt;0</formula>
    </cfRule>
    <cfRule type="expression" dxfId="3095" priority="24">
      <formula>J25&lt;0</formula>
    </cfRule>
  </conditionalFormatting>
  <conditionalFormatting sqref="K25:K38">
    <cfRule type="expression" dxfId="3094" priority="21">
      <formula>K25&gt;0</formula>
    </cfRule>
    <cfRule type="expression" dxfId="3093" priority="22">
      <formula>K25&lt;0</formula>
    </cfRule>
  </conditionalFormatting>
  <conditionalFormatting sqref="L25 L38">
    <cfRule type="expression" dxfId="3092" priority="19">
      <formula>L25&gt;0</formula>
    </cfRule>
    <cfRule type="expression" dxfId="3091" priority="20">
      <formula>L25&lt;0</formula>
    </cfRule>
  </conditionalFormatting>
  <conditionalFormatting sqref="F89:F110">
    <cfRule type="expression" dxfId="3090" priority="17">
      <formula>F89&gt;0</formula>
    </cfRule>
    <cfRule type="expression" dxfId="3089" priority="18">
      <formula>F89&lt;0</formula>
    </cfRule>
  </conditionalFormatting>
  <conditionalFormatting sqref="H89:H110">
    <cfRule type="expression" dxfId="3088" priority="15">
      <formula>H89&gt;0</formula>
    </cfRule>
    <cfRule type="expression" dxfId="3087" priority="16">
      <formula>H89&lt;0</formula>
    </cfRule>
  </conditionalFormatting>
  <conditionalFormatting sqref="J89:J102">
    <cfRule type="expression" dxfId="3086" priority="13">
      <formula>J89&gt;0</formula>
    </cfRule>
    <cfRule type="expression" dxfId="3085" priority="14">
      <formula>J89&lt;0</formula>
    </cfRule>
  </conditionalFormatting>
  <conditionalFormatting sqref="K89:K102">
    <cfRule type="expression" dxfId="3084" priority="11">
      <formula>K89&gt;0</formula>
    </cfRule>
    <cfRule type="expression" dxfId="3083" priority="12">
      <formula>K89&lt;0</formula>
    </cfRule>
  </conditionalFormatting>
  <conditionalFormatting sqref="L89:L102">
    <cfRule type="expression" dxfId="3082" priority="9">
      <formula>L89&gt;0</formula>
    </cfRule>
    <cfRule type="expression" dxfId="3081" priority="10">
      <formula>L89&lt;0</formula>
    </cfRule>
  </conditionalFormatting>
  <conditionalFormatting sqref="F29 F25:F26">
    <cfRule type="expression" dxfId="3080" priority="7">
      <formula>F25&gt;0</formula>
    </cfRule>
    <cfRule type="expression" dxfId="3079" priority="8">
      <formula>F25&lt;0</formula>
    </cfRule>
  </conditionalFormatting>
  <conditionalFormatting sqref="H29 H25:H27">
    <cfRule type="expression" dxfId="3078" priority="5">
      <formula>H25&gt;0</formula>
    </cfRule>
    <cfRule type="expression" dxfId="3077" priority="6">
      <formula>H25&lt;0</formula>
    </cfRule>
  </conditionalFormatting>
  <conditionalFormatting sqref="F27:F28">
    <cfRule type="expression" dxfId="3076" priority="3">
      <formula>F27&gt;0</formula>
    </cfRule>
    <cfRule type="expression" dxfId="3075" priority="4">
      <formula>F27&lt;0</formula>
    </cfRule>
  </conditionalFormatting>
  <conditionalFormatting sqref="H28">
    <cfRule type="expression" dxfId="3074" priority="1">
      <formula>H28&gt;0</formula>
    </cfRule>
    <cfRule type="expression" dxfId="307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72" priority="39">
      <formula>F51&gt;0</formula>
    </cfRule>
    <cfRule type="expression" dxfId="3071" priority="40">
      <formula>F51&lt;0</formula>
    </cfRule>
  </conditionalFormatting>
  <conditionalFormatting sqref="Q7">
    <cfRule type="expression" dxfId="3070" priority="37">
      <formula>Q7&gt;0</formula>
    </cfRule>
    <cfRule type="expression" dxfId="3069" priority="38">
      <formula>Q7&lt;0</formula>
    </cfRule>
  </conditionalFormatting>
  <conditionalFormatting sqref="Q8">
    <cfRule type="expression" dxfId="3068" priority="35">
      <formula>Q8&gt;0</formula>
    </cfRule>
    <cfRule type="expression" dxfId="3067" priority="36">
      <formula>Q8&lt;0</formula>
    </cfRule>
  </conditionalFormatting>
  <conditionalFormatting sqref="F31:F49">
    <cfRule type="expression" dxfId="3066" priority="33">
      <formula>F31&gt;0</formula>
    </cfRule>
    <cfRule type="expression" dxfId="3065" priority="34">
      <formula>F31&lt;0</formula>
    </cfRule>
  </conditionalFormatting>
  <conditionalFormatting sqref="H31:H49">
    <cfRule type="expression" dxfId="3064" priority="31">
      <formula>H31&gt;0</formula>
    </cfRule>
    <cfRule type="expression" dxfId="3063" priority="32">
      <formula>H31&lt;0</formula>
    </cfRule>
  </conditionalFormatting>
  <conditionalFormatting sqref="Q10">
    <cfRule type="expression" dxfId="3062" priority="29">
      <formula>Q10&gt;0</formula>
    </cfRule>
    <cfRule type="expression" dxfId="3061" priority="30">
      <formula>Q10&lt;0</formula>
    </cfRule>
  </conditionalFormatting>
  <conditionalFormatting sqref="J25:J38">
    <cfRule type="expression" dxfId="3060" priority="27">
      <formula>J25&gt;0</formula>
    </cfRule>
    <cfRule type="expression" dxfId="3059" priority="28">
      <formula>J25&lt;0</formula>
    </cfRule>
  </conditionalFormatting>
  <conditionalFormatting sqref="K38">
    <cfRule type="expression" dxfId="3058" priority="25">
      <formula>K38&gt;0</formula>
    </cfRule>
    <cfRule type="expression" dxfId="3057" priority="26">
      <formula>K38&lt;0</formula>
    </cfRule>
  </conditionalFormatting>
  <conditionalFormatting sqref="L25:L38">
    <cfRule type="expression" dxfId="3056" priority="23">
      <formula>L25&gt;0</formula>
    </cfRule>
    <cfRule type="expression" dxfId="3055" priority="24">
      <formula>L25&lt;0</formula>
    </cfRule>
  </conditionalFormatting>
  <conditionalFormatting sqref="F95:F116">
    <cfRule type="expression" dxfId="3054" priority="21">
      <formula>F95&gt;0</formula>
    </cfRule>
    <cfRule type="expression" dxfId="3053" priority="22">
      <formula>F95&lt;0</formula>
    </cfRule>
  </conditionalFormatting>
  <conditionalFormatting sqref="H95:H116">
    <cfRule type="expression" dxfId="3052" priority="19">
      <formula>H95&gt;0</formula>
    </cfRule>
    <cfRule type="expression" dxfId="3051" priority="20">
      <formula>H95&lt;0</formula>
    </cfRule>
  </conditionalFormatting>
  <conditionalFormatting sqref="J95:J108">
    <cfRule type="expression" dxfId="3050" priority="17">
      <formula>J95&gt;0</formula>
    </cfRule>
    <cfRule type="expression" dxfId="3049" priority="18">
      <formula>J95&lt;0</formula>
    </cfRule>
  </conditionalFormatting>
  <conditionalFormatting sqref="K95:K108">
    <cfRule type="expression" dxfId="3048" priority="15">
      <formula>K95&gt;0</formula>
    </cfRule>
    <cfRule type="expression" dxfId="3047" priority="16">
      <formula>K95&lt;0</formula>
    </cfRule>
  </conditionalFormatting>
  <conditionalFormatting sqref="L95:L108">
    <cfRule type="expression" dxfId="3046" priority="13">
      <formula>L95&gt;0</formula>
    </cfRule>
    <cfRule type="expression" dxfId="3045" priority="14">
      <formula>L95&lt;0</formula>
    </cfRule>
  </conditionalFormatting>
  <conditionalFormatting sqref="F25:F30">
    <cfRule type="expression" dxfId="3044" priority="11">
      <formula>F25&gt;0</formula>
    </cfRule>
    <cfRule type="expression" dxfId="3043" priority="12">
      <formula>F25&lt;0</formula>
    </cfRule>
  </conditionalFormatting>
  <conditionalFormatting sqref="H25:H30">
    <cfRule type="expression" dxfId="3042" priority="9">
      <formula>H25&gt;0</formula>
    </cfRule>
    <cfRule type="expression" dxfId="3041" priority="10">
      <formula>H25&lt;0</formula>
    </cfRule>
  </conditionalFormatting>
  <conditionalFormatting sqref="F50">
    <cfRule type="expression" dxfId="3040" priority="7">
      <formula>F50&gt;0</formula>
    </cfRule>
    <cfRule type="expression" dxfId="3039" priority="8">
      <formula>F50&lt;0</formula>
    </cfRule>
  </conditionalFormatting>
  <conditionalFormatting sqref="H50">
    <cfRule type="expression" dxfId="3038" priority="5">
      <formula>H50&gt;0</formula>
    </cfRule>
    <cfRule type="expression" dxfId="3037" priority="6">
      <formula>H50&lt;0</formula>
    </cfRule>
  </conditionalFormatting>
  <conditionalFormatting sqref="H62:H63 F62:F63">
    <cfRule type="expression" dxfId="3036" priority="3">
      <formula>F62&gt;0</formula>
    </cfRule>
    <cfRule type="expression" dxfId="3035" priority="4">
      <formula>F62&lt;0</formula>
    </cfRule>
  </conditionalFormatting>
  <conditionalFormatting sqref="J60">
    <cfRule type="expression" dxfId="3034" priority="1">
      <formula>J60&gt;0</formula>
    </cfRule>
    <cfRule type="expression" dxfId="303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5:F29">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0" priority="35">
      <formula>F47&gt;0</formula>
    </cfRule>
    <cfRule type="expression" dxfId="2999" priority="36">
      <formula>F47&lt;0</formula>
    </cfRule>
  </conditionalFormatting>
  <conditionalFormatting sqref="Q7">
    <cfRule type="expression" dxfId="2998" priority="33">
      <formula>Q7&gt;0</formula>
    </cfRule>
    <cfRule type="expression" dxfId="2997" priority="34">
      <formula>Q7&lt;0</formula>
    </cfRule>
  </conditionalFormatting>
  <conditionalFormatting sqref="Q8">
    <cfRule type="expression" dxfId="2996" priority="31">
      <formula>Q8&gt;0</formula>
    </cfRule>
    <cfRule type="expression" dxfId="2995" priority="32">
      <formula>Q8&lt;0</formula>
    </cfRule>
  </conditionalFormatting>
  <conditionalFormatting sqref="F30:F46">
    <cfRule type="expression" dxfId="2994" priority="29">
      <formula>F30&gt;0</formula>
    </cfRule>
    <cfRule type="expression" dxfId="2993" priority="30">
      <formula>F30&lt;0</formula>
    </cfRule>
  </conditionalFormatting>
  <conditionalFormatting sqref="H30:H46">
    <cfRule type="expression" dxfId="2992" priority="27">
      <formula>H30&gt;0</formula>
    </cfRule>
    <cfRule type="expression" dxfId="2991" priority="28">
      <formula>H30&lt;0</formula>
    </cfRule>
  </conditionalFormatting>
  <conditionalFormatting sqref="Q10">
    <cfRule type="expression" dxfId="2990" priority="25">
      <formula>Q10&gt;0</formula>
    </cfRule>
    <cfRule type="expression" dxfId="2989" priority="26">
      <formula>Q10&lt;0</formula>
    </cfRule>
  </conditionalFormatting>
  <conditionalFormatting sqref="J25:J38">
    <cfRule type="expression" dxfId="2988" priority="23">
      <formula>J25&gt;0</formula>
    </cfRule>
    <cfRule type="expression" dxfId="2987" priority="24">
      <formula>J25&lt;0</formula>
    </cfRule>
  </conditionalFormatting>
  <conditionalFormatting sqref="K25:K38">
    <cfRule type="expression" dxfId="2986" priority="21">
      <formula>K25&gt;0</formula>
    </cfRule>
    <cfRule type="expression" dxfId="2985" priority="22">
      <formula>K25&lt;0</formula>
    </cfRule>
  </conditionalFormatting>
  <conditionalFormatting sqref="L25 L38">
    <cfRule type="expression" dxfId="2984" priority="19">
      <formula>L25&gt;0</formula>
    </cfRule>
    <cfRule type="expression" dxfId="2983" priority="20">
      <formula>L25&lt;0</formula>
    </cfRule>
  </conditionalFormatting>
  <conditionalFormatting sqref="F89:F110">
    <cfRule type="expression" dxfId="2982" priority="17">
      <formula>F89&gt;0</formula>
    </cfRule>
    <cfRule type="expression" dxfId="2981" priority="18">
      <formula>F89&lt;0</formula>
    </cfRule>
  </conditionalFormatting>
  <conditionalFormatting sqref="H89:H110">
    <cfRule type="expression" dxfId="2980" priority="15">
      <formula>H89&gt;0</formula>
    </cfRule>
    <cfRule type="expression" dxfId="2979" priority="16">
      <formula>H89&lt;0</formula>
    </cfRule>
  </conditionalFormatting>
  <conditionalFormatting sqref="J89:J102">
    <cfRule type="expression" dxfId="2978" priority="13">
      <formula>J89&gt;0</formula>
    </cfRule>
    <cfRule type="expression" dxfId="2977" priority="14">
      <formula>J89&lt;0</formula>
    </cfRule>
  </conditionalFormatting>
  <conditionalFormatting sqref="K89:K102">
    <cfRule type="expression" dxfId="2976" priority="11">
      <formula>K89&gt;0</formula>
    </cfRule>
    <cfRule type="expression" dxfId="2975" priority="12">
      <formula>K89&lt;0</formula>
    </cfRule>
  </conditionalFormatting>
  <conditionalFormatting sqref="L89:L102">
    <cfRule type="expression" dxfId="2974" priority="9">
      <formula>L89&gt;0</formula>
    </cfRule>
    <cfRule type="expression" dxfId="2973" priority="10">
      <formula>L89&lt;0</formula>
    </cfRule>
  </conditionalFormatting>
  <conditionalFormatting sqref="F29 F25:F27">
    <cfRule type="expression" dxfId="2972" priority="7">
      <formula>F25&gt;0</formula>
    </cfRule>
    <cfRule type="expression" dxfId="2971" priority="8">
      <formula>F25&lt;0</formula>
    </cfRule>
  </conditionalFormatting>
  <conditionalFormatting sqref="H25:H29">
    <cfRule type="expression" dxfId="2970" priority="5">
      <formula>H25&gt;0</formula>
    </cfRule>
    <cfRule type="expression" dxfId="2969" priority="6">
      <formula>H25&lt;0</formula>
    </cfRule>
  </conditionalFormatting>
  <conditionalFormatting sqref="F28">
    <cfRule type="expression" dxfId="2968" priority="3">
      <formula>F28&gt;0</formula>
    </cfRule>
    <cfRule type="expression" dxfId="296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6" priority="43">
      <formula>F54&gt;0</formula>
    </cfRule>
    <cfRule type="expression" dxfId="2965" priority="44">
      <formula>F54&lt;0</formula>
    </cfRule>
  </conditionalFormatting>
  <conditionalFormatting sqref="Q7">
    <cfRule type="expression" dxfId="2964" priority="41">
      <formula>Q7&gt;0</formula>
    </cfRule>
    <cfRule type="expression" dxfId="2963" priority="42">
      <formula>Q7&lt;0</formula>
    </cfRule>
  </conditionalFormatting>
  <conditionalFormatting sqref="Q8">
    <cfRule type="expression" dxfId="2962" priority="39">
      <formula>Q8&gt;0</formula>
    </cfRule>
    <cfRule type="expression" dxfId="2961" priority="40">
      <formula>Q8&lt;0</formula>
    </cfRule>
  </conditionalFormatting>
  <conditionalFormatting sqref="F33:F36 F38:F53">
    <cfRule type="expression" dxfId="2960" priority="37">
      <formula>F33&gt;0</formula>
    </cfRule>
    <cfRule type="expression" dxfId="2959" priority="38">
      <formula>F33&lt;0</formula>
    </cfRule>
  </conditionalFormatting>
  <conditionalFormatting sqref="H33:H36 H38:H53">
    <cfRule type="expression" dxfId="2958" priority="35">
      <formula>H33&gt;0</formula>
    </cfRule>
    <cfRule type="expression" dxfId="2957" priority="36">
      <formula>H33&lt;0</formula>
    </cfRule>
  </conditionalFormatting>
  <conditionalFormatting sqref="Q10">
    <cfRule type="expression" dxfId="2956" priority="33">
      <formula>Q10&gt;0</formula>
    </cfRule>
    <cfRule type="expression" dxfId="2955" priority="34">
      <formula>Q10&lt;0</formula>
    </cfRule>
  </conditionalFormatting>
  <conditionalFormatting sqref="J25:J37">
    <cfRule type="expression" dxfId="2954" priority="31">
      <formula>J25&gt;0</formula>
    </cfRule>
    <cfRule type="expression" dxfId="2953" priority="32">
      <formula>J25&lt;0</formula>
    </cfRule>
  </conditionalFormatting>
  <conditionalFormatting sqref="K25:K38">
    <cfRule type="expression" dxfId="2952" priority="29">
      <formula>K25&gt;0</formula>
    </cfRule>
    <cfRule type="expression" dxfId="2951" priority="30">
      <formula>K25&lt;0</formula>
    </cfRule>
  </conditionalFormatting>
  <conditionalFormatting sqref="L25">
    <cfRule type="expression" dxfId="2950" priority="27">
      <formula>L25&gt;0</formula>
    </cfRule>
    <cfRule type="expression" dxfId="2949" priority="28">
      <formula>L25&lt;0</formula>
    </cfRule>
  </conditionalFormatting>
  <conditionalFormatting sqref="F89:F110">
    <cfRule type="expression" dxfId="2948" priority="25">
      <formula>F89&gt;0</formula>
    </cfRule>
    <cfRule type="expression" dxfId="2947" priority="26">
      <formula>F89&lt;0</formula>
    </cfRule>
  </conditionalFormatting>
  <conditionalFormatting sqref="H89:H110">
    <cfRule type="expression" dxfId="2946" priority="23">
      <formula>H89&gt;0</formula>
    </cfRule>
    <cfRule type="expression" dxfId="2945" priority="24">
      <formula>H89&lt;0</formula>
    </cfRule>
  </conditionalFormatting>
  <conditionalFormatting sqref="J89:J102">
    <cfRule type="expression" dxfId="2944" priority="21">
      <formula>J89&gt;0</formula>
    </cfRule>
    <cfRule type="expression" dxfId="2943" priority="22">
      <formula>J89&lt;0</formula>
    </cfRule>
  </conditionalFormatting>
  <conditionalFormatting sqref="K89:K102">
    <cfRule type="expression" dxfId="2942" priority="19">
      <formula>K89&gt;0</formula>
    </cfRule>
    <cfRule type="expression" dxfId="2941" priority="20">
      <formula>K89&lt;0</formula>
    </cfRule>
  </conditionalFormatting>
  <conditionalFormatting sqref="L89:L102">
    <cfRule type="expression" dxfId="2940" priority="17">
      <formula>L89&gt;0</formula>
    </cfRule>
    <cfRule type="expression" dxfId="2939" priority="18">
      <formula>L89&lt;0</formula>
    </cfRule>
  </conditionalFormatting>
  <conditionalFormatting sqref="F29:F32">
    <cfRule type="expression" dxfId="2938" priority="15">
      <formula>F29&gt;0</formula>
    </cfRule>
    <cfRule type="expression" dxfId="2937" priority="16">
      <formula>F29&lt;0</formula>
    </cfRule>
  </conditionalFormatting>
  <conditionalFormatting sqref="H29:H32">
    <cfRule type="expression" dxfId="2936" priority="13">
      <formula>H29&gt;0</formula>
    </cfRule>
    <cfRule type="expression" dxfId="2935" priority="14">
      <formula>H29&lt;0</formula>
    </cfRule>
  </conditionalFormatting>
  <conditionalFormatting sqref="F25:F28">
    <cfRule type="expression" dxfId="2934" priority="11">
      <formula>F25&gt;0</formula>
    </cfRule>
    <cfRule type="expression" dxfId="2933" priority="12">
      <formula>F25&lt;0</formula>
    </cfRule>
  </conditionalFormatting>
  <conditionalFormatting sqref="H25:H28">
    <cfRule type="expression" dxfId="2932" priority="9">
      <formula>H25&gt;0</formula>
    </cfRule>
    <cfRule type="expression" dxfId="2931" priority="10">
      <formula>H25&lt;0</formula>
    </cfRule>
  </conditionalFormatting>
  <conditionalFormatting sqref="F37">
    <cfRule type="expression" dxfId="2930" priority="7">
      <formula>F37&gt;0</formula>
    </cfRule>
    <cfRule type="expression" dxfId="2929" priority="8">
      <formula>F37&lt;0</formula>
    </cfRule>
  </conditionalFormatting>
  <conditionalFormatting sqref="H37">
    <cfRule type="expression" dxfId="2928" priority="5">
      <formula>H37&gt;0</formula>
    </cfRule>
    <cfRule type="expression" dxfId="2927" priority="6">
      <formula>H37&lt;0</formula>
    </cfRule>
  </conditionalFormatting>
  <conditionalFormatting sqref="J49">
    <cfRule type="expression" dxfId="2926" priority="3">
      <formula>J49&gt;0</formula>
    </cfRule>
    <cfRule type="expression" dxfId="2925" priority="4">
      <formula>J49&lt;0</formula>
    </cfRule>
  </conditionalFormatting>
  <conditionalFormatting sqref="J38:J48">
    <cfRule type="expression" dxfId="2924" priority="1">
      <formula>J38&gt;0</formula>
    </cfRule>
    <cfRule type="expression" dxfId="292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22" priority="47">
      <formula>F54&gt;0</formula>
    </cfRule>
    <cfRule type="expression" dxfId="2921" priority="48">
      <formula>F54&lt;0</formula>
    </cfRule>
  </conditionalFormatting>
  <conditionalFormatting sqref="Q7">
    <cfRule type="expression" dxfId="2920" priority="45">
      <formula>Q7&gt;0</formula>
    </cfRule>
    <cfRule type="expression" dxfId="2919" priority="46">
      <formula>Q7&lt;0</formula>
    </cfRule>
  </conditionalFormatting>
  <conditionalFormatting sqref="Q8">
    <cfRule type="expression" dxfId="2918" priority="43">
      <formula>Q8&gt;0</formula>
    </cfRule>
    <cfRule type="expression" dxfId="2917" priority="44">
      <formula>Q8&lt;0</formula>
    </cfRule>
  </conditionalFormatting>
  <conditionalFormatting sqref="F33:F36 F38:F53">
    <cfRule type="expression" dxfId="2916" priority="41">
      <formula>F33&gt;0</formula>
    </cfRule>
    <cfRule type="expression" dxfId="2915" priority="42">
      <formula>F33&lt;0</formula>
    </cfRule>
  </conditionalFormatting>
  <conditionalFormatting sqref="H33:H36 H38:H53">
    <cfRule type="expression" dxfId="2914" priority="39">
      <formula>H33&gt;0</formula>
    </cfRule>
    <cfRule type="expression" dxfId="2913" priority="40">
      <formula>H33&lt;0</formula>
    </cfRule>
  </conditionalFormatting>
  <conditionalFormatting sqref="Q10">
    <cfRule type="expression" dxfId="2912" priority="37">
      <formula>Q10&gt;0</formula>
    </cfRule>
    <cfRule type="expression" dxfId="2911" priority="38">
      <formula>Q10&lt;0</formula>
    </cfRule>
  </conditionalFormatting>
  <conditionalFormatting sqref="J25:J37">
    <cfRule type="expression" dxfId="2910" priority="35">
      <formula>J25&gt;0</formula>
    </cfRule>
    <cfRule type="expression" dxfId="2909" priority="36">
      <formula>J25&lt;0</formula>
    </cfRule>
  </conditionalFormatting>
  <conditionalFormatting sqref="K25:K38">
    <cfRule type="expression" dxfId="2908" priority="33">
      <formula>K25&gt;0</formula>
    </cfRule>
    <cfRule type="expression" dxfId="2907" priority="34">
      <formula>K25&lt;0</formula>
    </cfRule>
  </conditionalFormatting>
  <conditionalFormatting sqref="L25">
    <cfRule type="expression" dxfId="2906" priority="31">
      <formula>L25&gt;0</formula>
    </cfRule>
    <cfRule type="expression" dxfId="2905" priority="32">
      <formula>L25&lt;0</formula>
    </cfRule>
  </conditionalFormatting>
  <conditionalFormatting sqref="F89:F110">
    <cfRule type="expression" dxfId="2904" priority="29">
      <formula>F89&gt;0</formula>
    </cfRule>
    <cfRule type="expression" dxfId="2903" priority="30">
      <formula>F89&lt;0</formula>
    </cfRule>
  </conditionalFormatting>
  <conditionalFormatting sqref="H89:H110">
    <cfRule type="expression" dxfId="2902" priority="27">
      <formula>H89&gt;0</formula>
    </cfRule>
    <cfRule type="expression" dxfId="2901" priority="28">
      <formula>H89&lt;0</formula>
    </cfRule>
  </conditionalFormatting>
  <conditionalFormatting sqref="J89:J102">
    <cfRule type="expression" dxfId="2900" priority="25">
      <formula>J89&gt;0</formula>
    </cfRule>
    <cfRule type="expression" dxfId="2899" priority="26">
      <formula>J89&lt;0</formula>
    </cfRule>
  </conditionalFormatting>
  <conditionalFormatting sqref="K89:K102">
    <cfRule type="expression" dxfId="2898" priority="23">
      <formula>K89&gt;0</formula>
    </cfRule>
    <cfRule type="expression" dxfId="2897" priority="24">
      <formula>K89&lt;0</formula>
    </cfRule>
  </conditionalFormatting>
  <conditionalFormatting sqref="L89:L102">
    <cfRule type="expression" dxfId="2896" priority="21">
      <formula>L89&gt;0</formula>
    </cfRule>
    <cfRule type="expression" dxfId="2895" priority="22">
      <formula>L89&lt;0</formula>
    </cfRule>
  </conditionalFormatting>
  <conditionalFormatting sqref="F30:F32">
    <cfRule type="expression" dxfId="2894" priority="19">
      <formula>F30&gt;0</formula>
    </cfRule>
    <cfRule type="expression" dxfId="2893" priority="20">
      <formula>F30&lt;0</formula>
    </cfRule>
  </conditionalFormatting>
  <conditionalFormatting sqref="H30:H32">
    <cfRule type="expression" dxfId="2892" priority="17">
      <formula>H30&gt;0</formula>
    </cfRule>
    <cfRule type="expression" dxfId="2891" priority="18">
      <formula>H30&lt;0</formula>
    </cfRule>
  </conditionalFormatting>
  <conditionalFormatting sqref="F25:F27">
    <cfRule type="expression" dxfId="2890" priority="15">
      <formula>F25&gt;0</formula>
    </cfRule>
    <cfRule type="expression" dxfId="2889" priority="16">
      <formula>F25&lt;0</formula>
    </cfRule>
  </conditionalFormatting>
  <conditionalFormatting sqref="H25:H27">
    <cfRule type="expression" dxfId="2888" priority="13">
      <formula>H25&gt;0</formula>
    </cfRule>
    <cfRule type="expression" dxfId="2887" priority="14">
      <formula>H25&lt;0</formula>
    </cfRule>
  </conditionalFormatting>
  <conditionalFormatting sqref="F37">
    <cfRule type="expression" dxfId="2886" priority="11">
      <formula>F37&gt;0</formula>
    </cfRule>
    <cfRule type="expression" dxfId="2885" priority="12">
      <formula>F37&lt;0</formula>
    </cfRule>
  </conditionalFormatting>
  <conditionalFormatting sqref="H37">
    <cfRule type="expression" dxfId="2884" priority="9">
      <formula>H37&gt;0</formula>
    </cfRule>
    <cfRule type="expression" dxfId="2883" priority="10">
      <formula>H37&lt;0</formula>
    </cfRule>
  </conditionalFormatting>
  <conditionalFormatting sqref="J49">
    <cfRule type="expression" dxfId="2882" priority="7">
      <formula>J49&gt;0</formula>
    </cfRule>
    <cfRule type="expression" dxfId="2881" priority="8">
      <formula>J49&lt;0</formula>
    </cfRule>
  </conditionalFormatting>
  <conditionalFormatting sqref="J38:J48">
    <cfRule type="expression" dxfId="2880" priority="5">
      <formula>J38&gt;0</formula>
    </cfRule>
    <cfRule type="expression" dxfId="2879" priority="6">
      <formula>J38&lt;0</formula>
    </cfRule>
  </conditionalFormatting>
  <conditionalFormatting sqref="F28:F29">
    <cfRule type="expression" dxfId="2878" priority="3">
      <formula>F28&gt;0</formula>
    </cfRule>
    <cfRule type="expression" dxfId="2877" priority="4">
      <formula>F28&lt;0</formula>
    </cfRule>
  </conditionalFormatting>
  <conditionalFormatting sqref="H28:H29">
    <cfRule type="expression" dxfId="2876" priority="1">
      <formula>H28&gt;0</formula>
    </cfRule>
    <cfRule type="expression" dxfId="28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4" priority="35">
      <formula>F47&gt;0</formula>
    </cfRule>
    <cfRule type="expression" dxfId="2873" priority="36">
      <formula>F47&lt;0</formula>
    </cfRule>
  </conditionalFormatting>
  <conditionalFormatting sqref="Q7">
    <cfRule type="expression" dxfId="2872" priority="33">
      <formula>Q7&gt;0</formula>
    </cfRule>
    <cfRule type="expression" dxfId="2871" priority="34">
      <formula>Q7&lt;0</formula>
    </cfRule>
  </conditionalFormatting>
  <conditionalFormatting sqref="Q8">
    <cfRule type="expression" dxfId="2870" priority="31">
      <formula>Q8&gt;0</formula>
    </cfRule>
    <cfRule type="expression" dxfId="2869" priority="32">
      <formula>Q8&lt;0</formula>
    </cfRule>
  </conditionalFormatting>
  <conditionalFormatting sqref="F30:F46">
    <cfRule type="expression" dxfId="2868" priority="29">
      <formula>F30&gt;0</formula>
    </cfRule>
    <cfRule type="expression" dxfId="2867" priority="30">
      <formula>F30&lt;0</formula>
    </cfRule>
  </conditionalFormatting>
  <conditionalFormatting sqref="H30:H46">
    <cfRule type="expression" dxfId="2866" priority="27">
      <formula>H30&gt;0</formula>
    </cfRule>
    <cfRule type="expression" dxfId="2865" priority="28">
      <formula>H30&lt;0</formula>
    </cfRule>
  </conditionalFormatting>
  <conditionalFormatting sqref="Q10">
    <cfRule type="expression" dxfId="2864" priority="25">
      <formula>Q10&gt;0</formula>
    </cfRule>
    <cfRule type="expression" dxfId="2863" priority="26">
      <formula>Q10&lt;0</formula>
    </cfRule>
  </conditionalFormatting>
  <conditionalFormatting sqref="J25:J38">
    <cfRule type="expression" dxfId="2862" priority="23">
      <formula>J25&gt;0</formula>
    </cfRule>
    <cfRule type="expression" dxfId="2861" priority="24">
      <formula>J25&lt;0</formula>
    </cfRule>
  </conditionalFormatting>
  <conditionalFormatting sqref="K25:K38">
    <cfRule type="expression" dxfId="2860" priority="21">
      <formula>K25&gt;0</formula>
    </cfRule>
    <cfRule type="expression" dxfId="2859" priority="22">
      <formula>K25&lt;0</formula>
    </cfRule>
  </conditionalFormatting>
  <conditionalFormatting sqref="L25 L38">
    <cfRule type="expression" dxfId="2858" priority="19">
      <formula>L25&gt;0</formula>
    </cfRule>
    <cfRule type="expression" dxfId="2857" priority="20">
      <formula>L25&lt;0</formula>
    </cfRule>
  </conditionalFormatting>
  <conditionalFormatting sqref="F89:F110">
    <cfRule type="expression" dxfId="2856" priority="17">
      <formula>F89&gt;0</formula>
    </cfRule>
    <cfRule type="expression" dxfId="2855" priority="18">
      <formula>F89&lt;0</formula>
    </cfRule>
  </conditionalFormatting>
  <conditionalFormatting sqref="H89:H110">
    <cfRule type="expression" dxfId="2854" priority="15">
      <formula>H89&gt;0</formula>
    </cfRule>
    <cfRule type="expression" dxfId="2853" priority="16">
      <formula>H89&lt;0</formula>
    </cfRule>
  </conditionalFormatting>
  <conditionalFormatting sqref="J89:J102">
    <cfRule type="expression" dxfId="2852" priority="13">
      <formula>J89&gt;0</formula>
    </cfRule>
    <cfRule type="expression" dxfId="2851" priority="14">
      <formula>J89&lt;0</formula>
    </cfRule>
  </conditionalFormatting>
  <conditionalFormatting sqref="K89:K102">
    <cfRule type="expression" dxfId="2850" priority="11">
      <formula>K89&gt;0</formula>
    </cfRule>
    <cfRule type="expression" dxfId="2849" priority="12">
      <formula>K89&lt;0</formula>
    </cfRule>
  </conditionalFormatting>
  <conditionalFormatting sqref="L89:L102">
    <cfRule type="expression" dxfId="2848" priority="9">
      <formula>L89&gt;0</formula>
    </cfRule>
    <cfRule type="expression" dxfId="2847" priority="10">
      <formula>L89&lt;0</formula>
    </cfRule>
  </conditionalFormatting>
  <conditionalFormatting sqref="F25 F29">
    <cfRule type="expression" dxfId="2846" priority="7">
      <formula>F25&gt;0</formula>
    </cfRule>
    <cfRule type="expression" dxfId="2845" priority="8">
      <formula>F25&lt;0</formula>
    </cfRule>
  </conditionalFormatting>
  <conditionalFormatting sqref="H29 H25:H27">
    <cfRule type="expression" dxfId="2844" priority="5">
      <formula>H25&gt;0</formula>
    </cfRule>
    <cfRule type="expression" dxfId="2843" priority="6">
      <formula>H25&lt;0</formula>
    </cfRule>
  </conditionalFormatting>
  <conditionalFormatting sqref="F26:F28">
    <cfRule type="expression" dxfId="2842" priority="3">
      <formula>F26&gt;0</formula>
    </cfRule>
    <cfRule type="expression" dxfId="2841" priority="4">
      <formula>F26&lt;0</formula>
    </cfRule>
  </conditionalFormatting>
  <conditionalFormatting sqref="H28">
    <cfRule type="expression" dxfId="2840" priority="1">
      <formula>H28&gt;0</formula>
    </cfRule>
    <cfRule type="expression" dxfId="28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8" priority="31">
      <formula>Q7&gt;0</formula>
    </cfRule>
    <cfRule type="expression" dxfId="2837" priority="32">
      <formula>Q7&lt;0</formula>
    </cfRule>
  </conditionalFormatting>
  <conditionalFormatting sqref="Q8">
    <cfRule type="expression" dxfId="2836" priority="29">
      <formula>Q8&gt;0</formula>
    </cfRule>
    <cfRule type="expression" dxfId="2835" priority="30">
      <formula>Q8&lt;0</formula>
    </cfRule>
  </conditionalFormatting>
  <conditionalFormatting sqref="F62:F65">
    <cfRule type="expression" dxfId="2834" priority="21">
      <formula>F62&gt;0</formula>
    </cfRule>
    <cfRule type="expression" dxfId="2833" priority="22">
      <formula>F62&lt;0</formula>
    </cfRule>
  </conditionalFormatting>
  <conditionalFormatting sqref="F66:F74 F78:F98 F102:F106">
    <cfRule type="expression" dxfId="2832" priority="17">
      <formula>F66&gt;0</formula>
    </cfRule>
    <cfRule type="expression" dxfId="2831" priority="18">
      <formula>F66&lt;0</formula>
    </cfRule>
  </conditionalFormatting>
  <conditionalFormatting sqref="F66:F74 F78:F98 F102:F106">
    <cfRule type="expression" dxfId="2830" priority="19">
      <formula>F66&gt;0</formula>
    </cfRule>
    <cfRule type="expression" dxfId="2829" priority="20">
      <formula>F66&lt;0</formula>
    </cfRule>
  </conditionalFormatting>
  <conditionalFormatting sqref="H62:H74 H78:H98 H102:H106">
    <cfRule type="expression" dxfId="2828" priority="15">
      <formula>H62&gt;0</formula>
    </cfRule>
    <cfRule type="expression" dxfId="2827" priority="16">
      <formula>H62&lt;0</formula>
    </cfRule>
  </conditionalFormatting>
  <conditionalFormatting sqref="F57:F61">
    <cfRule type="expression" dxfId="2826" priority="13">
      <formula>F57&gt;0</formula>
    </cfRule>
    <cfRule type="expression" dxfId="2825" priority="14">
      <formula>F57&lt;0</formula>
    </cfRule>
  </conditionalFormatting>
  <conditionalFormatting sqref="H57:H61">
    <cfRule type="expression" dxfId="2824" priority="11">
      <formula>H57&gt;0</formula>
    </cfRule>
    <cfRule type="expression" dxfId="2823" priority="12">
      <formula>H57&lt;0</formula>
    </cfRule>
  </conditionalFormatting>
  <conditionalFormatting sqref="F75:F77">
    <cfRule type="expression" dxfId="2822" priority="7">
      <formula>F75&gt;0</formula>
    </cfRule>
    <cfRule type="expression" dxfId="2821" priority="8">
      <formula>F75&lt;0</formula>
    </cfRule>
  </conditionalFormatting>
  <conditionalFormatting sqref="F75:F77">
    <cfRule type="expression" dxfId="2820" priority="9">
      <formula>F75&gt;0</formula>
    </cfRule>
    <cfRule type="expression" dxfId="2819" priority="10">
      <formula>F75&lt;0</formula>
    </cfRule>
  </conditionalFormatting>
  <conditionalFormatting sqref="H75:H77">
    <cfRule type="expression" dxfId="2818" priority="5">
      <formula>H75&gt;0</formula>
    </cfRule>
    <cfRule type="expression" dxfId="2817" priority="6">
      <formula>H75&lt;0</formula>
    </cfRule>
  </conditionalFormatting>
  <conditionalFormatting sqref="F22:F30">
    <cfRule type="expression" dxfId="2816" priority="3">
      <formula>F22&gt;0</formula>
    </cfRule>
    <cfRule type="expression" dxfId="2815" priority="4">
      <formula>F22&lt;0</formula>
    </cfRule>
  </conditionalFormatting>
  <conditionalFormatting sqref="F99:F101">
    <cfRule type="expression" dxfId="2814" priority="1">
      <formula>F99&gt;0</formula>
    </cfRule>
    <cfRule type="expression" dxfId="281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12" priority="25">
      <formula>F30&gt;0</formula>
    </cfRule>
    <cfRule type="expression" dxfId="2811" priority="26">
      <formula>F30&lt;0</formula>
    </cfRule>
  </conditionalFormatting>
  <conditionalFormatting sqref="Q7">
    <cfRule type="expression" dxfId="2810" priority="23">
      <formula>Q7&gt;0</formula>
    </cfRule>
    <cfRule type="expression" dxfId="2809" priority="24">
      <formula>Q7&lt;0</formula>
    </cfRule>
  </conditionalFormatting>
  <conditionalFormatting sqref="Q8">
    <cfRule type="expression" dxfId="2808" priority="21">
      <formula>Q8&gt;0</formula>
    </cfRule>
    <cfRule type="expression" dxfId="2807" priority="22">
      <formula>Q8&lt;0</formula>
    </cfRule>
  </conditionalFormatting>
  <conditionalFormatting sqref="M74">
    <cfRule type="expression" dxfId="2806" priority="15">
      <formula>M74&gt;0</formula>
    </cfRule>
    <cfRule type="expression" dxfId="2805" priority="16">
      <formula>M74&lt;0</formula>
    </cfRule>
  </conditionalFormatting>
  <conditionalFormatting sqref="F113:F149 H113:H149">
    <cfRule type="expression" dxfId="2804" priority="13">
      <formula>F113&gt;0</formula>
    </cfRule>
    <cfRule type="expression" dxfId="2803" priority="14">
      <formula>F113&lt;0</formula>
    </cfRule>
  </conditionalFormatting>
  <conditionalFormatting sqref="F105:F112">
    <cfRule type="expression" dxfId="2802" priority="11">
      <formula>F105&gt;0</formula>
    </cfRule>
    <cfRule type="expression" dxfId="2801" priority="12">
      <formula>F105&lt;0</formula>
    </cfRule>
  </conditionalFormatting>
  <conditionalFormatting sqref="H105:H112">
    <cfRule type="expression" dxfId="2800" priority="9">
      <formula>H105&gt;0</formula>
    </cfRule>
    <cfRule type="expression" dxfId="2799" priority="10">
      <formula>H105&lt;0</formula>
    </cfRule>
  </conditionalFormatting>
  <conditionalFormatting sqref="Q10">
    <cfRule type="expression" dxfId="2798" priority="7">
      <formula>Q10&gt;0</formula>
    </cfRule>
    <cfRule type="expression" dxfId="2797" priority="8">
      <formula>Q10&lt;0</formula>
    </cfRule>
  </conditionalFormatting>
  <conditionalFormatting sqref="F25:F29">
    <cfRule type="expression" dxfId="2796" priority="5">
      <formula>F25&gt;0</formula>
    </cfRule>
    <cfRule type="expression" dxfId="2795" priority="6">
      <formula>F25&lt;0</formula>
    </cfRule>
  </conditionalFormatting>
  <conditionalFormatting sqref="H25:H29">
    <cfRule type="expression" dxfId="2794" priority="3">
      <formula>H25&gt;0</formula>
    </cfRule>
    <cfRule type="expression" dxfId="2793" priority="4">
      <formula>H25&lt;0</formula>
    </cfRule>
  </conditionalFormatting>
  <conditionalFormatting sqref="J26:J35">
    <cfRule type="expression" dxfId="2792" priority="1">
      <formula>J26&gt;0</formula>
    </cfRule>
    <cfRule type="expression" dxfId="279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90" priority="37">
      <formula>F52&gt;0</formula>
    </cfRule>
    <cfRule type="expression" dxfId="2789" priority="38">
      <formula>F52&lt;0</formula>
    </cfRule>
  </conditionalFormatting>
  <conditionalFormatting sqref="Q7">
    <cfRule type="expression" dxfId="2788" priority="35">
      <formula>Q7&gt;0</formula>
    </cfRule>
    <cfRule type="expression" dxfId="2787" priority="36">
      <formula>Q7&lt;0</formula>
    </cfRule>
  </conditionalFormatting>
  <conditionalFormatting sqref="Q8">
    <cfRule type="expression" dxfId="2786" priority="33">
      <formula>Q8&gt;0</formula>
    </cfRule>
    <cfRule type="expression" dxfId="2785" priority="34">
      <formula>Q8&lt;0</formula>
    </cfRule>
  </conditionalFormatting>
  <conditionalFormatting sqref="F25:F37 F43:F51">
    <cfRule type="expression" dxfId="2784" priority="31">
      <formula>F25&gt;0</formula>
    </cfRule>
    <cfRule type="expression" dxfId="2783" priority="32">
      <formula>F25&lt;0</formula>
    </cfRule>
  </conditionalFormatting>
  <conditionalFormatting sqref="H25:H37 H41:H51">
    <cfRule type="expression" dxfId="2782" priority="29">
      <formula>H25&gt;0</formula>
    </cfRule>
    <cfRule type="expression" dxfId="2781" priority="30">
      <formula>H25&lt;0</formula>
    </cfRule>
  </conditionalFormatting>
  <conditionalFormatting sqref="F38:F42">
    <cfRule type="expression" dxfId="2780" priority="15">
      <formula>F38&gt;0</formula>
    </cfRule>
    <cfRule type="expression" dxfId="2779" priority="16">
      <formula>F38&lt;0</formula>
    </cfRule>
  </conditionalFormatting>
  <conditionalFormatting sqref="H38:H40">
    <cfRule type="expression" dxfId="2778" priority="13">
      <formula>H38&gt;0</formula>
    </cfRule>
    <cfRule type="expression" dxfId="2777" priority="14">
      <formula>H38&lt;0</formula>
    </cfRule>
  </conditionalFormatting>
  <conditionalFormatting sqref="Q10">
    <cfRule type="expression" dxfId="2776" priority="23">
      <formula>Q10&gt;0</formula>
    </cfRule>
    <cfRule type="expression" dxfId="2775" priority="24">
      <formula>Q10&lt;0</formula>
    </cfRule>
  </conditionalFormatting>
  <conditionalFormatting sqref="J25:J38">
    <cfRule type="expression" dxfId="2774" priority="21">
      <formula>J25&gt;0</formula>
    </cfRule>
    <cfRule type="expression" dxfId="2773" priority="22">
      <formula>J25&lt;0</formula>
    </cfRule>
  </conditionalFormatting>
  <conditionalFormatting sqref="K25:K38">
    <cfRule type="expression" dxfId="2772" priority="19">
      <formula>K25&gt;0</formula>
    </cfRule>
    <cfRule type="expression" dxfId="2771" priority="20">
      <formula>K25&lt;0</formula>
    </cfRule>
  </conditionalFormatting>
  <conditionalFormatting sqref="F89:F101 F107:F115">
    <cfRule type="expression" dxfId="2770" priority="11">
      <formula>F89&gt;0</formula>
    </cfRule>
    <cfRule type="expression" dxfId="2769" priority="12">
      <formula>F89&lt;0</formula>
    </cfRule>
  </conditionalFormatting>
  <conditionalFormatting sqref="H89:H101 H105:H115">
    <cfRule type="expression" dxfId="2768" priority="9">
      <formula>H89&gt;0</formula>
    </cfRule>
    <cfRule type="expression" dxfId="2767" priority="10">
      <formula>H89&lt;0</formula>
    </cfRule>
  </conditionalFormatting>
  <conditionalFormatting sqref="J89:J102">
    <cfRule type="expression" dxfId="2766" priority="7">
      <formula>J89&gt;0</formula>
    </cfRule>
    <cfRule type="expression" dxfId="2765" priority="8">
      <formula>J89&lt;0</formula>
    </cfRule>
  </conditionalFormatting>
  <conditionalFormatting sqref="K89:K102">
    <cfRule type="expression" dxfId="2764" priority="5">
      <formula>K89&gt;0</formula>
    </cfRule>
    <cfRule type="expression" dxfId="2763" priority="6">
      <formula>K89&lt;0</formula>
    </cfRule>
  </conditionalFormatting>
  <conditionalFormatting sqref="F102:F106">
    <cfRule type="expression" dxfId="2762" priority="3">
      <formula>F102&gt;0</formula>
    </cfRule>
    <cfRule type="expression" dxfId="2761" priority="4">
      <formula>F102&lt;0</formula>
    </cfRule>
  </conditionalFormatting>
  <conditionalFormatting sqref="H102:H104">
    <cfRule type="expression" dxfId="2760" priority="1">
      <formula>H102&gt;0</formula>
    </cfRule>
    <cfRule type="expression" dxfId="275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8" priority="35">
      <formula>F62&gt;0</formula>
    </cfRule>
    <cfRule type="expression" dxfId="2757" priority="36">
      <formula>F62&lt;0</formula>
    </cfRule>
  </conditionalFormatting>
  <conditionalFormatting sqref="Q7">
    <cfRule type="expression" dxfId="2756" priority="33">
      <formula>Q7&gt;0</formula>
    </cfRule>
    <cfRule type="expression" dxfId="2755" priority="34">
      <formula>Q7&lt;0</formula>
    </cfRule>
  </conditionalFormatting>
  <conditionalFormatting sqref="Q8">
    <cfRule type="expression" dxfId="2754" priority="31">
      <formula>Q8&gt;0</formula>
    </cfRule>
    <cfRule type="expression" dxfId="2753" priority="32">
      <formula>Q8&lt;0</formula>
    </cfRule>
  </conditionalFormatting>
  <conditionalFormatting sqref="F30:F61">
    <cfRule type="expression" dxfId="2752" priority="29">
      <formula>F30&gt;0</formula>
    </cfRule>
    <cfRule type="expression" dxfId="2751" priority="30">
      <formula>F30&lt;0</formula>
    </cfRule>
  </conditionalFormatting>
  <conditionalFormatting sqref="H30:H61">
    <cfRule type="expression" dxfId="2750" priority="27">
      <formula>H30&gt;0</formula>
    </cfRule>
    <cfRule type="expression" dxfId="2749" priority="28">
      <formula>H30&lt;0</formula>
    </cfRule>
  </conditionalFormatting>
  <conditionalFormatting sqref="Q10">
    <cfRule type="expression" dxfId="2748" priority="25">
      <formula>Q10&gt;0</formula>
    </cfRule>
    <cfRule type="expression" dxfId="2747" priority="26">
      <formula>Q10&lt;0</formula>
    </cfRule>
  </conditionalFormatting>
  <conditionalFormatting sqref="J25:J38">
    <cfRule type="expression" dxfId="2746" priority="23">
      <formula>J25&gt;0</formula>
    </cfRule>
    <cfRule type="expression" dxfId="2745" priority="24">
      <formula>J25&lt;0</formula>
    </cfRule>
  </conditionalFormatting>
  <conditionalFormatting sqref="K25:K33">
    <cfRule type="expression" dxfId="2744" priority="21">
      <formula>K25&gt;0</formula>
    </cfRule>
    <cfRule type="expression" dxfId="2743" priority="22">
      <formula>K25&lt;0</formula>
    </cfRule>
  </conditionalFormatting>
  <conditionalFormatting sqref="L25:L38">
    <cfRule type="expression" dxfId="2742" priority="19">
      <formula>L25&gt;0</formula>
    </cfRule>
    <cfRule type="expression" dxfId="2741" priority="20">
      <formula>L25&lt;0</formula>
    </cfRule>
  </conditionalFormatting>
  <conditionalFormatting sqref="F89:F110">
    <cfRule type="expression" dxfId="2740" priority="17">
      <formula>F89&gt;0</formula>
    </cfRule>
    <cfRule type="expression" dxfId="2739" priority="18">
      <formula>F89&lt;0</formula>
    </cfRule>
  </conditionalFormatting>
  <conditionalFormatting sqref="H89:H110">
    <cfRule type="expression" dxfId="2738" priority="15">
      <formula>H89&gt;0</formula>
    </cfRule>
    <cfRule type="expression" dxfId="2737" priority="16">
      <formula>H89&lt;0</formula>
    </cfRule>
  </conditionalFormatting>
  <conditionalFormatting sqref="J89:J102">
    <cfRule type="expression" dxfId="2736" priority="13">
      <formula>J89&gt;0</formula>
    </cfRule>
    <cfRule type="expression" dxfId="2735" priority="14">
      <formula>J89&lt;0</formula>
    </cfRule>
  </conditionalFormatting>
  <conditionalFormatting sqref="K89:K102">
    <cfRule type="expression" dxfId="2734" priority="11">
      <formula>K89&gt;0</formula>
    </cfRule>
    <cfRule type="expression" dxfId="2733" priority="12">
      <formula>K89&lt;0</formula>
    </cfRule>
  </conditionalFormatting>
  <conditionalFormatting sqref="L89:L102">
    <cfRule type="expression" dxfId="2732" priority="9">
      <formula>L89&gt;0</formula>
    </cfRule>
    <cfRule type="expression" dxfId="2731" priority="10">
      <formula>L89&lt;0</formula>
    </cfRule>
  </conditionalFormatting>
  <conditionalFormatting sqref="F25:F29">
    <cfRule type="expression" dxfId="2730" priority="7">
      <formula>F25&gt;0</formula>
    </cfRule>
    <cfRule type="expression" dxfId="2729" priority="8">
      <formula>F25&lt;0</formula>
    </cfRule>
  </conditionalFormatting>
  <conditionalFormatting sqref="H25:H29">
    <cfRule type="expression" dxfId="2728" priority="5">
      <formula>H25&gt;0</formula>
    </cfRule>
    <cfRule type="expression" dxfId="2727" priority="6">
      <formula>H25&lt;0</formula>
    </cfRule>
  </conditionalFormatting>
  <conditionalFormatting sqref="F29">
    <cfRule type="expression" dxfId="2726" priority="3">
      <formula>F29&gt;0</formula>
    </cfRule>
    <cfRule type="expression" dxfId="2725" priority="4">
      <formula>F29&lt;0</formula>
    </cfRule>
  </conditionalFormatting>
  <conditionalFormatting sqref="J57">
    <cfRule type="expression" dxfId="2724" priority="1">
      <formula>J57&gt;0</formula>
    </cfRule>
    <cfRule type="expression" dxfId="272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22" priority="31">
      <formula>F47&gt;0</formula>
    </cfRule>
    <cfRule type="expression" dxfId="2721" priority="32">
      <formula>F47&lt;0</formula>
    </cfRule>
  </conditionalFormatting>
  <conditionalFormatting sqref="Q7">
    <cfRule type="expression" dxfId="2720" priority="29">
      <formula>Q7&gt;0</formula>
    </cfRule>
    <cfRule type="expression" dxfId="2719" priority="30">
      <formula>Q7&lt;0</formula>
    </cfRule>
  </conditionalFormatting>
  <conditionalFormatting sqref="Q8">
    <cfRule type="expression" dxfId="2718" priority="27">
      <formula>Q8&gt;0</formula>
    </cfRule>
    <cfRule type="expression" dxfId="2717" priority="28">
      <formula>Q8&lt;0</formula>
    </cfRule>
  </conditionalFormatting>
  <conditionalFormatting sqref="F30:F46">
    <cfRule type="expression" dxfId="2716" priority="25">
      <formula>F30&gt;0</formula>
    </cfRule>
    <cfRule type="expression" dxfId="2715" priority="26">
      <formula>F30&lt;0</formula>
    </cfRule>
  </conditionalFormatting>
  <conditionalFormatting sqref="H30:H46">
    <cfRule type="expression" dxfId="2714" priority="23">
      <formula>H30&gt;0</formula>
    </cfRule>
    <cfRule type="expression" dxfId="2713" priority="24">
      <formula>H30&lt;0</formula>
    </cfRule>
  </conditionalFormatting>
  <conditionalFormatting sqref="Q10">
    <cfRule type="expression" dxfId="2712" priority="21">
      <formula>Q10&gt;0</formula>
    </cfRule>
    <cfRule type="expression" dxfId="2711" priority="22">
      <formula>Q10&lt;0</formula>
    </cfRule>
  </conditionalFormatting>
  <conditionalFormatting sqref="J25:J38">
    <cfRule type="expression" dxfId="2710" priority="19">
      <formula>J25&gt;0</formula>
    </cfRule>
    <cfRule type="expression" dxfId="2709" priority="20">
      <formula>J25&lt;0</formula>
    </cfRule>
  </conditionalFormatting>
  <conditionalFormatting sqref="K25:K38">
    <cfRule type="expression" dxfId="2708" priority="17">
      <formula>K25&gt;0</formula>
    </cfRule>
    <cfRule type="expression" dxfId="2707" priority="18">
      <formula>K25&lt;0</formula>
    </cfRule>
  </conditionalFormatting>
  <conditionalFormatting sqref="L25:L38">
    <cfRule type="expression" dxfId="2706" priority="15">
      <formula>L25&gt;0</formula>
    </cfRule>
    <cfRule type="expression" dxfId="2705" priority="16">
      <formula>L25&lt;0</formula>
    </cfRule>
  </conditionalFormatting>
  <conditionalFormatting sqref="F89:F110">
    <cfRule type="expression" dxfId="2704" priority="13">
      <formula>F89&gt;0</formula>
    </cfRule>
    <cfRule type="expression" dxfId="2703" priority="14">
      <formula>F89&lt;0</formula>
    </cfRule>
  </conditionalFormatting>
  <conditionalFormatting sqref="H89:H110">
    <cfRule type="expression" dxfId="2702" priority="11">
      <formula>H89&gt;0</formula>
    </cfRule>
    <cfRule type="expression" dxfId="2701" priority="12">
      <formula>H89&lt;0</formula>
    </cfRule>
  </conditionalFormatting>
  <conditionalFormatting sqref="J89:J102">
    <cfRule type="expression" dxfId="2700" priority="9">
      <formula>J89&gt;0</formula>
    </cfRule>
    <cfRule type="expression" dxfId="2699" priority="10">
      <formula>J89&lt;0</formula>
    </cfRule>
  </conditionalFormatting>
  <conditionalFormatting sqref="K89:K102">
    <cfRule type="expression" dxfId="2698" priority="7">
      <formula>K89&gt;0</formula>
    </cfRule>
    <cfRule type="expression" dxfId="2697" priority="8">
      <formula>K89&lt;0</formula>
    </cfRule>
  </conditionalFormatting>
  <conditionalFormatting sqref="L89:L102">
    <cfRule type="expression" dxfId="2696" priority="5">
      <formula>L89&gt;0</formula>
    </cfRule>
    <cfRule type="expression" dxfId="2695" priority="6">
      <formula>L89&lt;0</formula>
    </cfRule>
  </conditionalFormatting>
  <conditionalFormatting sqref="F25:F29">
    <cfRule type="expression" dxfId="2694" priority="3">
      <formula>F25&gt;0</formula>
    </cfRule>
    <cfRule type="expression" dxfId="2693" priority="4">
      <formula>F25&lt;0</formula>
    </cfRule>
  </conditionalFormatting>
  <conditionalFormatting sqref="H25:H29">
    <cfRule type="expression" dxfId="2692" priority="1">
      <formula>H25&gt;0</formula>
    </cfRule>
    <cfRule type="expression" dxfId="269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90" priority="74">
      <formula>F12&gt;0</formula>
    </cfRule>
    <cfRule type="expression" dxfId="268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8" priority="67">
      <formula>F124&gt;0</formula>
    </cfRule>
    <cfRule type="expression" dxfId="2687" priority="68">
      <formula>F124&lt;0</formula>
    </cfRule>
  </conditionalFormatting>
  <conditionalFormatting sqref="H124:H130">
    <cfRule type="expression" dxfId="2686" priority="55">
      <formula>H124&gt;0</formula>
    </cfRule>
    <cfRule type="expression" dxfId="2685" priority="56">
      <formula>H124&lt;0</formula>
    </cfRule>
  </conditionalFormatting>
  <conditionalFormatting sqref="H131">
    <cfRule type="expression" dxfId="2684" priority="53">
      <formula>H131&gt;0</formula>
    </cfRule>
    <cfRule type="expression" dxfId="2683" priority="54">
      <formula>H131&lt;0</formula>
    </cfRule>
  </conditionalFormatting>
  <conditionalFormatting sqref="H132">
    <cfRule type="expression" dxfId="2682" priority="51">
      <formula>H132&gt;0</formula>
    </cfRule>
    <cfRule type="expression" dxfId="2681" priority="52">
      <formula>H132&lt;0</formula>
    </cfRule>
  </conditionalFormatting>
  <conditionalFormatting sqref="H133:H135">
    <cfRule type="expression" dxfId="2680" priority="49">
      <formula>H133&gt;0</formula>
    </cfRule>
    <cfRule type="expression" dxfId="2679" priority="50">
      <formula>H133&lt;0</formula>
    </cfRule>
  </conditionalFormatting>
  <conditionalFormatting sqref="H136">
    <cfRule type="expression" dxfId="2678" priority="45">
      <formula>H136&gt;0</formula>
    </cfRule>
    <cfRule type="expression" dxfId="2677" priority="46">
      <formula>H136&lt;0</formula>
    </cfRule>
  </conditionalFormatting>
  <conditionalFormatting sqref="Q7">
    <cfRule type="expression" dxfId="2676" priority="39">
      <formula>Q7&gt;0</formula>
    </cfRule>
    <cfRule type="expression" dxfId="2675" priority="40">
      <formula>Q7&lt;0</formula>
    </cfRule>
  </conditionalFormatting>
  <conditionalFormatting sqref="Q8">
    <cfRule type="expression" dxfId="2674" priority="37">
      <formula>Q8&gt;0</formula>
    </cfRule>
    <cfRule type="expression" dxfId="2673" priority="38">
      <formula>Q8&lt;0</formula>
    </cfRule>
  </conditionalFormatting>
  <conditionalFormatting sqref="F167:F178 H167:H178">
    <cfRule type="expression" dxfId="2672" priority="35">
      <formula>F167&gt;0</formula>
    </cfRule>
    <cfRule type="expression" dxfId="2671" priority="36">
      <formula>F167&lt;0</formula>
    </cfRule>
  </conditionalFormatting>
  <conditionalFormatting sqref="F183:F197 H183:H197">
    <cfRule type="expression" dxfId="2670" priority="33">
      <formula>F183&gt;0</formula>
    </cfRule>
    <cfRule type="expression" dxfId="2669" priority="34">
      <formula>F183&lt;0</formula>
    </cfRule>
  </conditionalFormatting>
  <conditionalFormatting sqref="F198:F206 H198:H206">
    <cfRule type="expression" dxfId="2668" priority="31">
      <formula>F198&gt;0</formula>
    </cfRule>
    <cfRule type="expression" dxfId="2667" priority="32">
      <formula>F198&lt;0</formula>
    </cfRule>
  </conditionalFormatting>
  <conditionalFormatting sqref="F141:F147 H141:H147">
    <cfRule type="expression" dxfId="2666" priority="29">
      <formula>F141&gt;0</formula>
    </cfRule>
    <cfRule type="expression" dxfId="2665" priority="30">
      <formula>F141&lt;0</formula>
    </cfRule>
  </conditionalFormatting>
  <conditionalFormatting sqref="H149:H152 F149:F152">
    <cfRule type="expression" dxfId="2664" priority="27">
      <formula>F149&gt;0</formula>
    </cfRule>
    <cfRule type="expression" dxfId="2663" priority="28">
      <formula>F149&lt;0</formula>
    </cfRule>
  </conditionalFormatting>
  <conditionalFormatting sqref="F226 H215:H218 H257:H260 F257:F260 H226 H231:H233 F231:F233 F235:F244 H235:H244">
    <cfRule type="expression" dxfId="2662" priority="25">
      <formula>F215&gt;0</formula>
    </cfRule>
    <cfRule type="expression" dxfId="2661" priority="26">
      <formula>F215&lt;0</formula>
    </cfRule>
  </conditionalFormatting>
  <conditionalFormatting sqref="F207:F218">
    <cfRule type="expression" dxfId="2660" priority="23">
      <formula>F207&gt;0</formula>
    </cfRule>
    <cfRule type="expression" dxfId="2659" priority="24">
      <formula>F207&lt;0</formula>
    </cfRule>
  </conditionalFormatting>
  <conditionalFormatting sqref="H207:H208">
    <cfRule type="expression" dxfId="2658" priority="21">
      <formula>H207&gt;0</formula>
    </cfRule>
    <cfRule type="expression" dxfId="2657" priority="22">
      <formula>H207&lt;0</formula>
    </cfRule>
  </conditionalFormatting>
  <conditionalFormatting sqref="H209">
    <cfRule type="expression" dxfId="2656" priority="19">
      <formula>H209&gt;0</formula>
    </cfRule>
    <cfRule type="expression" dxfId="2655" priority="20">
      <formula>H209&lt;0</formula>
    </cfRule>
  </conditionalFormatting>
  <conditionalFormatting sqref="H210">
    <cfRule type="expression" dxfId="2654" priority="17">
      <formula>H210&gt;0</formula>
    </cfRule>
    <cfRule type="expression" dxfId="2653" priority="18">
      <formula>H210&lt;0</formula>
    </cfRule>
  </conditionalFormatting>
  <conditionalFormatting sqref="H211:H213">
    <cfRule type="expression" dxfId="2652" priority="15">
      <formula>H211&gt;0</formula>
    </cfRule>
    <cfRule type="expression" dxfId="2651" priority="16">
      <formula>H211&lt;0</formula>
    </cfRule>
  </conditionalFormatting>
  <conditionalFormatting sqref="H214">
    <cfRule type="expression" dxfId="2650" priority="13">
      <formula>H214&gt;0</formula>
    </cfRule>
    <cfRule type="expression" dxfId="2649" priority="14">
      <formula>H214&lt;0</formula>
    </cfRule>
  </conditionalFormatting>
  <conditionalFormatting sqref="F245:F256 H245:H256">
    <cfRule type="expression" dxfId="2648" priority="11">
      <formula>F245&gt;0</formula>
    </cfRule>
    <cfRule type="expression" dxfId="2647" priority="12">
      <formula>F245&lt;0</formula>
    </cfRule>
  </conditionalFormatting>
  <conditionalFormatting sqref="F261:F275 H261:H275">
    <cfRule type="expression" dxfId="2646" priority="9">
      <formula>F261&gt;0</formula>
    </cfRule>
    <cfRule type="expression" dxfId="2645" priority="10">
      <formula>F261&lt;0</formula>
    </cfRule>
  </conditionalFormatting>
  <conditionalFormatting sqref="F276:F283 H276:H283">
    <cfRule type="expression" dxfId="2644" priority="7">
      <formula>F276&gt;0</formula>
    </cfRule>
    <cfRule type="expression" dxfId="2643" priority="8">
      <formula>F276&lt;0</formula>
    </cfRule>
  </conditionalFormatting>
  <conditionalFormatting sqref="F219:F225 H219:H225">
    <cfRule type="expression" dxfId="2642" priority="5">
      <formula>F219&gt;0</formula>
    </cfRule>
    <cfRule type="expression" dxfId="2641" priority="6">
      <formula>F219&lt;0</formula>
    </cfRule>
  </conditionalFormatting>
  <conditionalFormatting sqref="H227:H230 F227:F230">
    <cfRule type="expression" dxfId="2640" priority="3">
      <formula>F227&gt;0</formula>
    </cfRule>
    <cfRule type="expression" dxfId="2639" priority="4">
      <formula>F227&lt;0</formula>
    </cfRule>
  </conditionalFormatting>
  <conditionalFormatting sqref="H234 F234">
    <cfRule type="expression" dxfId="2638" priority="1">
      <formula>F234&gt;0</formula>
    </cfRule>
    <cfRule type="expression" dxfId="263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6" priority="31">
      <formula>F60&gt;0</formula>
    </cfRule>
    <cfRule type="expression" dxfId="2635" priority="32">
      <formula>F60&lt;0</formula>
    </cfRule>
  </conditionalFormatting>
  <conditionalFormatting sqref="Q7">
    <cfRule type="expression" dxfId="2634" priority="29">
      <formula>Q7&gt;0</formula>
    </cfRule>
    <cfRule type="expression" dxfId="2633" priority="30">
      <formula>Q7&lt;0</formula>
    </cfRule>
  </conditionalFormatting>
  <conditionalFormatting sqref="Q8">
    <cfRule type="expression" dxfId="2632" priority="27">
      <formula>Q8&gt;0</formula>
    </cfRule>
    <cfRule type="expression" dxfId="2631" priority="28">
      <formula>Q8&lt;0</formula>
    </cfRule>
  </conditionalFormatting>
  <conditionalFormatting sqref="F32:F59">
    <cfRule type="expression" dxfId="2630" priority="25">
      <formula>F32&gt;0</formula>
    </cfRule>
    <cfRule type="expression" dxfId="2629" priority="26">
      <formula>F32&lt;0</formula>
    </cfRule>
  </conditionalFormatting>
  <conditionalFormatting sqref="H32:H59">
    <cfRule type="expression" dxfId="2628" priority="23">
      <formula>H32&gt;0</formula>
    </cfRule>
    <cfRule type="expression" dxfId="2627" priority="24">
      <formula>H32&lt;0</formula>
    </cfRule>
  </conditionalFormatting>
  <conditionalFormatting sqref="Q10">
    <cfRule type="expression" dxfId="2626" priority="21">
      <formula>Q10&gt;0</formula>
    </cfRule>
    <cfRule type="expression" dxfId="2625" priority="22">
      <formula>Q10&lt;0</formula>
    </cfRule>
  </conditionalFormatting>
  <conditionalFormatting sqref="J25:J38">
    <cfRule type="expression" dxfId="2624" priority="19">
      <formula>J25&gt;0</formula>
    </cfRule>
    <cfRule type="expression" dxfId="2623" priority="20">
      <formula>J25&lt;0</formula>
    </cfRule>
  </conditionalFormatting>
  <conditionalFormatting sqref="K25:K38">
    <cfRule type="expression" dxfId="2622" priority="17">
      <formula>K25&gt;0</formula>
    </cfRule>
    <cfRule type="expression" dxfId="2621" priority="18">
      <formula>K25&lt;0</formula>
    </cfRule>
  </conditionalFormatting>
  <conditionalFormatting sqref="L25:L38">
    <cfRule type="expression" dxfId="2620" priority="15">
      <formula>L25&gt;0</formula>
    </cfRule>
    <cfRule type="expression" dxfId="2619" priority="16">
      <formula>L25&lt;0</formula>
    </cfRule>
  </conditionalFormatting>
  <conditionalFormatting sqref="F89:F110">
    <cfRule type="expression" dxfId="2618" priority="13">
      <formula>F89&gt;0</formula>
    </cfRule>
    <cfRule type="expression" dxfId="2617" priority="14">
      <formula>F89&lt;0</formula>
    </cfRule>
  </conditionalFormatting>
  <conditionalFormatting sqref="H89:H110">
    <cfRule type="expression" dxfId="2616" priority="11">
      <formula>H89&gt;0</formula>
    </cfRule>
    <cfRule type="expression" dxfId="2615" priority="12">
      <formula>H89&lt;0</formula>
    </cfRule>
  </conditionalFormatting>
  <conditionalFormatting sqref="J89:J102">
    <cfRule type="expression" dxfId="2614" priority="9">
      <formula>J89&gt;0</formula>
    </cfRule>
    <cfRule type="expression" dxfId="2613" priority="10">
      <formula>J89&lt;0</formula>
    </cfRule>
  </conditionalFormatting>
  <conditionalFormatting sqref="K89:K102">
    <cfRule type="expression" dxfId="2612" priority="7">
      <formula>K89&gt;0</formula>
    </cfRule>
    <cfRule type="expression" dxfId="2611" priority="8">
      <formula>K89&lt;0</formula>
    </cfRule>
  </conditionalFormatting>
  <conditionalFormatting sqref="L89:L102">
    <cfRule type="expression" dxfId="2610" priority="5">
      <formula>L89&gt;0</formula>
    </cfRule>
    <cfRule type="expression" dxfId="2609" priority="6">
      <formula>L89&lt;0</formula>
    </cfRule>
  </conditionalFormatting>
  <conditionalFormatting sqref="F25:F31">
    <cfRule type="expression" dxfId="2608" priority="3">
      <formula>F25&gt;0</formula>
    </cfRule>
    <cfRule type="expression" dxfId="2607" priority="4">
      <formula>F25&lt;0</formula>
    </cfRule>
  </conditionalFormatting>
  <conditionalFormatting sqref="H25:H31">
    <cfRule type="expression" dxfId="2606" priority="1">
      <formula>H25&gt;0</formula>
    </cfRule>
    <cfRule type="expression" dxfId="260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4" priority="43">
      <formula>F33&gt;0</formula>
    </cfRule>
    <cfRule type="expression" dxfId="2603" priority="44">
      <formula>F33&lt;0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29 F32">
    <cfRule type="expression" dxfId="2598" priority="37">
      <formula>F29&gt;0</formula>
    </cfRule>
    <cfRule type="expression" dxfId="2597" priority="38">
      <formula>F29&lt;0</formula>
    </cfRule>
  </conditionalFormatting>
  <conditionalFormatting sqref="H29 H32">
    <cfRule type="expression" dxfId="2596" priority="35">
      <formula>H29&gt;0</formula>
    </cfRule>
    <cfRule type="expression" dxfId="2595" priority="36">
      <formula>H29&lt;0</formula>
    </cfRule>
  </conditionalFormatting>
  <conditionalFormatting sqref="F30:F31">
    <cfRule type="expression" dxfId="2594" priority="33">
      <formula>F30&gt;0</formula>
    </cfRule>
    <cfRule type="expression" dxfId="2593" priority="34">
      <formula>F30&lt;0</formula>
    </cfRule>
  </conditionalFormatting>
  <conditionalFormatting sqref="H30:H31">
    <cfRule type="expression" dxfId="2592" priority="31">
      <formula>H30&gt;0</formula>
    </cfRule>
    <cfRule type="expression" dxfId="2591" priority="32">
      <formula>H30&lt;0</formula>
    </cfRule>
  </conditionalFormatting>
  <conditionalFormatting sqref="F105:F140 H105:H140">
    <cfRule type="expression" dxfId="2590" priority="29">
      <formula>F105&gt;0</formula>
    </cfRule>
    <cfRule type="expression" dxfId="2589" priority="30">
      <formula>F105&lt;0</formula>
    </cfRule>
  </conditionalFormatting>
  <conditionalFormatting sqref="F96:F99">
    <cfRule type="expression" dxfId="2588" priority="27">
      <formula>F96&gt;0</formula>
    </cfRule>
    <cfRule type="expression" dxfId="2587" priority="28">
      <formula>F96&lt;0</formula>
    </cfRule>
  </conditionalFormatting>
  <conditionalFormatting sqref="H96:H99">
    <cfRule type="expression" dxfId="2586" priority="25">
      <formula>H96&gt;0</formula>
    </cfRule>
    <cfRule type="expression" dxfId="2585" priority="26">
      <formula>H96&lt;0</formula>
    </cfRule>
  </conditionalFormatting>
  <conditionalFormatting sqref="F25:F28">
    <cfRule type="expression" dxfId="2584" priority="19">
      <formula>F25&gt;0</formula>
    </cfRule>
    <cfRule type="expression" dxfId="2583" priority="20">
      <formula>F25&lt;0</formula>
    </cfRule>
  </conditionalFormatting>
  <conditionalFormatting sqref="H25:H28">
    <cfRule type="expression" dxfId="2582" priority="17">
      <formula>H25&gt;0</formula>
    </cfRule>
    <cfRule type="expression" dxfId="2581" priority="18">
      <formula>H25&lt;0</formula>
    </cfRule>
  </conditionalFormatting>
  <conditionalFormatting sqref="J27">
    <cfRule type="expression" dxfId="2580" priority="15">
      <formula>J27&gt;0</formula>
    </cfRule>
    <cfRule type="expression" dxfId="2579" priority="16">
      <formula>J27&lt;0</formula>
    </cfRule>
  </conditionalFormatting>
  <conditionalFormatting sqref="F104">
    <cfRule type="expression" dxfId="2578" priority="13">
      <formula>F104&gt;0</formula>
    </cfRule>
    <cfRule type="expression" dxfId="2577" priority="14">
      <formula>F104&lt;0</formula>
    </cfRule>
  </conditionalFormatting>
  <conditionalFormatting sqref="H104">
    <cfRule type="expression" dxfId="2576" priority="11">
      <formula>H104&gt;0</formula>
    </cfRule>
    <cfRule type="expression" dxfId="2575" priority="12">
      <formula>H104&lt;0</formula>
    </cfRule>
  </conditionalFormatting>
  <conditionalFormatting sqref="F100:F103">
    <cfRule type="expression" dxfId="2574" priority="9">
      <formula>F100&gt;0</formula>
    </cfRule>
    <cfRule type="expression" dxfId="2573" priority="10">
      <formula>F100&lt;0</formula>
    </cfRule>
  </conditionalFormatting>
  <conditionalFormatting sqref="H100:H103">
    <cfRule type="expression" dxfId="2572" priority="7">
      <formula>H100&gt;0</formula>
    </cfRule>
    <cfRule type="expression" dxfId="2571" priority="8">
      <formula>H100&lt;0</formula>
    </cfRule>
  </conditionalFormatting>
  <conditionalFormatting sqref="J102">
    <cfRule type="expression" dxfId="2570" priority="5">
      <formula>J102&gt;0</formula>
    </cfRule>
    <cfRule type="expression" dxfId="2569" priority="6">
      <formula>J102&lt;0</formula>
    </cfRule>
  </conditionalFormatting>
  <conditionalFormatting sqref="Q10">
    <cfRule type="expression" dxfId="2568" priority="3">
      <formula>Q10&gt;0</formula>
    </cfRule>
    <cfRule type="expression" dxfId="2567" priority="4">
      <formula>Q10&lt;0</formula>
    </cfRule>
  </conditionalFormatting>
  <conditionalFormatting sqref="M71">
    <cfRule type="expression" dxfId="2566" priority="1">
      <formula>M71&gt;0</formula>
    </cfRule>
    <cfRule type="expression" dxfId="256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4" priority="33">
      <formula>F34&gt;0</formula>
    </cfRule>
    <cfRule type="expression" dxfId="2563" priority="34">
      <formula>F34&lt;0</formula>
    </cfRule>
  </conditionalFormatting>
  <conditionalFormatting sqref="Q7">
    <cfRule type="expression" dxfId="2562" priority="31">
      <formula>Q7&gt;0</formula>
    </cfRule>
    <cfRule type="expression" dxfId="2561" priority="32">
      <formula>Q7&lt;0</formula>
    </cfRule>
  </conditionalFormatting>
  <conditionalFormatting sqref="Q8">
    <cfRule type="expression" dxfId="2560" priority="29">
      <formula>Q8&gt;0</formula>
    </cfRule>
    <cfRule type="expression" dxfId="2559" priority="30">
      <formula>Q8&lt;0</formula>
    </cfRule>
  </conditionalFormatting>
  <conditionalFormatting sqref="F27:F33">
    <cfRule type="expression" dxfId="2558" priority="27">
      <formula>F27&gt;0</formula>
    </cfRule>
    <cfRule type="expression" dxfId="2557" priority="28">
      <formula>F27&lt;0</formula>
    </cfRule>
  </conditionalFormatting>
  <conditionalFormatting sqref="H27:H33">
    <cfRule type="expression" dxfId="2556" priority="25">
      <formula>H27&gt;0</formula>
    </cfRule>
    <cfRule type="expression" dxfId="2555" priority="26">
      <formula>H27&lt;0</formula>
    </cfRule>
  </conditionalFormatting>
  <conditionalFormatting sqref="M46">
    <cfRule type="expression" dxfId="2554" priority="23">
      <formula>M46&gt;0</formula>
    </cfRule>
    <cfRule type="expression" dxfId="2553" priority="24">
      <formula>M46&lt;0</formula>
    </cfRule>
  </conditionalFormatting>
  <conditionalFormatting sqref="F79:F87 H79:H87">
    <cfRule type="expression" dxfId="2552" priority="21">
      <formula>F79&gt;0</formula>
    </cfRule>
    <cfRule type="expression" dxfId="2551" priority="22">
      <formula>F79&lt;0</formula>
    </cfRule>
  </conditionalFormatting>
  <conditionalFormatting sqref="F73 F77:F78">
    <cfRule type="expression" dxfId="2550" priority="19">
      <formula>F73&gt;0</formula>
    </cfRule>
    <cfRule type="expression" dxfId="2549" priority="20">
      <formula>F73&lt;0</formula>
    </cfRule>
  </conditionalFormatting>
  <conditionalFormatting sqref="H73 H77:H78">
    <cfRule type="expression" dxfId="2548" priority="17">
      <formula>H73&gt;0</formula>
    </cfRule>
    <cfRule type="expression" dxfId="2547" priority="18">
      <formula>H73&lt;0</formula>
    </cfRule>
  </conditionalFormatting>
  <conditionalFormatting sqref="F70:F72">
    <cfRule type="expression" dxfId="2546" priority="15">
      <formula>F70&gt;0</formula>
    </cfRule>
    <cfRule type="expression" dxfId="2545" priority="16">
      <formula>F70&lt;0</formula>
    </cfRule>
  </conditionalFormatting>
  <conditionalFormatting sqref="H70:H72">
    <cfRule type="expression" dxfId="2544" priority="13">
      <formula>H70&gt;0</formula>
    </cfRule>
    <cfRule type="expression" dxfId="2543" priority="14">
      <formula>H70&lt;0</formula>
    </cfRule>
  </conditionalFormatting>
  <conditionalFormatting sqref="F25:F26">
    <cfRule type="expression" dxfId="2542" priority="11">
      <formula>F25&gt;0</formula>
    </cfRule>
    <cfRule type="expression" dxfId="2541" priority="12">
      <formula>F25&lt;0</formula>
    </cfRule>
  </conditionalFormatting>
  <conditionalFormatting sqref="H25:H26">
    <cfRule type="expression" dxfId="2540" priority="9">
      <formula>H25&gt;0</formula>
    </cfRule>
    <cfRule type="expression" dxfId="2539" priority="10">
      <formula>H25&lt;0</formula>
    </cfRule>
  </conditionalFormatting>
  <conditionalFormatting sqref="F76">
    <cfRule type="expression" dxfId="2538" priority="7">
      <formula>F76&gt;0</formula>
    </cfRule>
    <cfRule type="expression" dxfId="2537" priority="8">
      <formula>F76&lt;0</formula>
    </cfRule>
  </conditionalFormatting>
  <conditionalFormatting sqref="H76">
    <cfRule type="expression" dxfId="2536" priority="5">
      <formula>H76&gt;0</formula>
    </cfRule>
    <cfRule type="expression" dxfId="2535" priority="6">
      <formula>H76&lt;0</formula>
    </cfRule>
  </conditionalFormatting>
  <conditionalFormatting sqref="F74:F75">
    <cfRule type="expression" dxfId="2534" priority="3">
      <formula>F74&gt;0</formula>
    </cfRule>
    <cfRule type="expression" dxfId="2533" priority="4">
      <formula>F74&lt;0</formula>
    </cfRule>
  </conditionalFormatting>
  <conditionalFormatting sqref="H74:H75">
    <cfRule type="expression" dxfId="2532" priority="1">
      <formula>H74&gt;0</formula>
    </cfRule>
    <cfRule type="expression" dxfId="253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0" priority="43">
      <formula>F54&gt;0</formula>
    </cfRule>
    <cfRule type="expression" dxfId="2529" priority="44">
      <formula>F54&lt;0</formula>
    </cfRule>
  </conditionalFormatting>
  <conditionalFormatting sqref="Q7">
    <cfRule type="expression" dxfId="2528" priority="41">
      <formula>Q7&gt;0</formula>
    </cfRule>
    <cfRule type="expression" dxfId="2527" priority="42">
      <formula>Q7&lt;0</formula>
    </cfRule>
  </conditionalFormatting>
  <conditionalFormatting sqref="Q8">
    <cfRule type="expression" dxfId="2526" priority="39">
      <formula>Q8&gt;0</formula>
    </cfRule>
    <cfRule type="expression" dxfId="2525" priority="40">
      <formula>Q8&lt;0</formula>
    </cfRule>
  </conditionalFormatting>
  <conditionalFormatting sqref="F33:F36 F38:F53">
    <cfRule type="expression" dxfId="2524" priority="37">
      <formula>F33&gt;0</formula>
    </cfRule>
    <cfRule type="expression" dxfId="2523" priority="38">
      <formula>F33&lt;0</formula>
    </cfRule>
  </conditionalFormatting>
  <conditionalFormatting sqref="H33:H36 H38:H53">
    <cfRule type="expression" dxfId="2522" priority="35">
      <formula>H33&gt;0</formula>
    </cfRule>
    <cfRule type="expression" dxfId="2521" priority="36">
      <formula>H33&lt;0</formula>
    </cfRule>
  </conditionalFormatting>
  <conditionalFormatting sqref="Q10">
    <cfRule type="expression" dxfId="2520" priority="33">
      <formula>Q10&gt;0</formula>
    </cfRule>
    <cfRule type="expression" dxfId="2519" priority="34">
      <formula>Q10&lt;0</formula>
    </cfRule>
  </conditionalFormatting>
  <conditionalFormatting sqref="J25:J37">
    <cfRule type="expression" dxfId="2518" priority="31">
      <formula>J25&gt;0</formula>
    </cfRule>
    <cfRule type="expression" dxfId="2517" priority="32">
      <formula>J25&lt;0</formula>
    </cfRule>
  </conditionalFormatting>
  <conditionalFormatting sqref="K25:K38">
    <cfRule type="expression" dxfId="2516" priority="29">
      <formula>K25&gt;0</formula>
    </cfRule>
    <cfRule type="expression" dxfId="2515" priority="30">
      <formula>K25&lt;0</formula>
    </cfRule>
  </conditionalFormatting>
  <conditionalFormatting sqref="L25">
    <cfRule type="expression" dxfId="2514" priority="27">
      <formula>L25&gt;0</formula>
    </cfRule>
    <cfRule type="expression" dxfId="2513" priority="28">
      <formula>L25&lt;0</formula>
    </cfRule>
  </conditionalFormatting>
  <conditionalFormatting sqref="F89:F110">
    <cfRule type="expression" dxfId="2512" priority="25">
      <formula>F89&gt;0</formula>
    </cfRule>
    <cfRule type="expression" dxfId="2511" priority="26">
      <formula>F89&lt;0</formula>
    </cfRule>
  </conditionalFormatting>
  <conditionalFormatting sqref="H89:H110">
    <cfRule type="expression" dxfId="2510" priority="23">
      <formula>H89&gt;0</formula>
    </cfRule>
    <cfRule type="expression" dxfId="2509" priority="24">
      <formula>H89&lt;0</formula>
    </cfRule>
  </conditionalFormatting>
  <conditionalFormatting sqref="J89:J102">
    <cfRule type="expression" dxfId="2508" priority="21">
      <formula>J89&gt;0</formula>
    </cfRule>
    <cfRule type="expression" dxfId="2507" priority="22">
      <formula>J89&lt;0</formula>
    </cfRule>
  </conditionalFormatting>
  <conditionalFormatting sqref="K89:K102">
    <cfRule type="expression" dxfId="2506" priority="19">
      <formula>K89&gt;0</formula>
    </cfRule>
    <cfRule type="expression" dxfId="2505" priority="20">
      <formula>K89&lt;0</formula>
    </cfRule>
  </conditionalFormatting>
  <conditionalFormatting sqref="L89:L102">
    <cfRule type="expression" dxfId="2504" priority="17">
      <formula>L89&gt;0</formula>
    </cfRule>
    <cfRule type="expression" dxfId="2503" priority="18">
      <formula>L89&lt;0</formula>
    </cfRule>
  </conditionalFormatting>
  <conditionalFormatting sqref="F29:F32">
    <cfRule type="expression" dxfId="2502" priority="15">
      <formula>F29&gt;0</formula>
    </cfRule>
    <cfRule type="expression" dxfId="2501" priority="16">
      <formula>F29&lt;0</formula>
    </cfRule>
  </conditionalFormatting>
  <conditionalFormatting sqref="H29:H32">
    <cfRule type="expression" dxfId="2500" priority="13">
      <formula>H29&gt;0</formula>
    </cfRule>
    <cfRule type="expression" dxfId="2499" priority="14">
      <formula>H29&lt;0</formula>
    </cfRule>
  </conditionalFormatting>
  <conditionalFormatting sqref="F25:F28">
    <cfRule type="expression" dxfId="2498" priority="11">
      <formula>F25&gt;0</formula>
    </cfRule>
    <cfRule type="expression" dxfId="2497" priority="12">
      <formula>F25&lt;0</formula>
    </cfRule>
  </conditionalFormatting>
  <conditionalFormatting sqref="H25:H28">
    <cfRule type="expression" dxfId="2496" priority="9">
      <formula>H25&gt;0</formula>
    </cfRule>
    <cfRule type="expression" dxfId="2495" priority="10">
      <formula>H25&lt;0</formula>
    </cfRule>
  </conditionalFormatting>
  <conditionalFormatting sqref="F37">
    <cfRule type="expression" dxfId="2494" priority="7">
      <formula>F37&gt;0</formula>
    </cfRule>
    <cfRule type="expression" dxfId="2493" priority="8">
      <formula>F37&lt;0</formula>
    </cfRule>
  </conditionalFormatting>
  <conditionalFormatting sqref="H37">
    <cfRule type="expression" dxfId="2492" priority="5">
      <formula>H37&gt;0</formula>
    </cfRule>
    <cfRule type="expression" dxfId="2491" priority="6">
      <formula>H37&lt;0</formula>
    </cfRule>
  </conditionalFormatting>
  <conditionalFormatting sqref="J49">
    <cfRule type="expression" dxfId="2490" priority="3">
      <formula>J49&gt;0</formula>
    </cfRule>
    <cfRule type="expression" dxfId="2489" priority="4">
      <formula>J49&lt;0</formula>
    </cfRule>
  </conditionalFormatting>
  <conditionalFormatting sqref="J38:J48">
    <cfRule type="expression" dxfId="2488" priority="1">
      <formula>J38&gt;0</formula>
    </cfRule>
    <cfRule type="expression" dxfId="2487"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6" priority="96">
      <formula>F24&gt;0</formula>
    </cfRule>
    <cfRule type="expression" dxfId="248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4" priority="79">
      <formula>F30&gt;0</formula>
    </cfRule>
    <cfRule type="expression" dxfId="2483" priority="80">
      <formula>F30&lt;0</formula>
    </cfRule>
  </conditionalFormatting>
  <conditionalFormatting sqref="H43 H30:H33">
    <cfRule type="expression" dxfId="2482" priority="77">
      <formula>H30&gt;0</formula>
    </cfRule>
    <cfRule type="expression" dxfId="2481"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0" priority="59">
      <formula>F115&gt;0</formula>
    </cfRule>
    <cfRule type="expression" dxfId="2479" priority="60">
      <formula>F115&lt;0</formula>
    </cfRule>
  </conditionalFormatting>
  <conditionalFormatting sqref="F112:F114">
    <cfRule type="expression" dxfId="2478" priority="57">
      <formula>F112&gt;0</formula>
    </cfRule>
    <cfRule type="expression" dxfId="2477" priority="58">
      <formula>F112&lt;0</formula>
    </cfRule>
  </conditionalFormatting>
  <conditionalFormatting sqref="H112:I112">
    <cfRule type="expression" dxfId="2476" priority="55">
      <formula>H112&gt;0</formula>
    </cfRule>
    <cfRule type="expression" dxfId="2475" priority="56">
      <formula>H112&lt;0</formula>
    </cfRule>
  </conditionalFormatting>
  <conditionalFormatting sqref="H113:I113">
    <cfRule type="expression" dxfId="2474" priority="53">
      <formula>H113&gt;0</formula>
    </cfRule>
    <cfRule type="expression" dxfId="2473" priority="54">
      <formula>H113&lt;0</formula>
    </cfRule>
  </conditionalFormatting>
  <conditionalFormatting sqref="H114:I114">
    <cfRule type="expression" dxfId="2472" priority="51">
      <formula>H114&gt;0</formula>
    </cfRule>
    <cfRule type="expression" dxfId="2471" priority="52">
      <formula>H114&lt;0</formula>
    </cfRule>
  </conditionalFormatting>
  <conditionalFormatting sqref="F105:F111">
    <cfRule type="expression" dxfId="2470" priority="49">
      <formula>F105&gt;0</formula>
    </cfRule>
    <cfRule type="expression" dxfId="2469" priority="50">
      <formula>F105&lt;0</formula>
    </cfRule>
  </conditionalFormatting>
  <conditionalFormatting sqref="H105:I111">
    <cfRule type="expression" dxfId="2468" priority="47">
      <formula>H105&gt;0</formula>
    </cfRule>
    <cfRule type="expression" dxfId="2467" priority="48">
      <formula>H105&lt;0</formula>
    </cfRule>
  </conditionalFormatting>
  <conditionalFormatting sqref="I117 F117:F119">
    <cfRule type="expression" dxfId="2466" priority="45">
      <formula>F117&gt;0</formula>
    </cfRule>
    <cfRule type="expression" dxfId="2465" priority="46">
      <formula>F117&lt;0</formula>
    </cfRule>
  </conditionalFormatting>
  <conditionalFormatting sqref="F189:F196 H189:H196">
    <cfRule type="expression" dxfId="2464" priority="43">
      <formula>F189&gt;0</formula>
    </cfRule>
    <cfRule type="expression" dxfId="2463" priority="44">
      <formula>F189&lt;0</formula>
    </cfRule>
  </conditionalFormatting>
  <conditionalFormatting sqref="H202 F202">
    <cfRule type="expression" dxfId="2462" priority="41">
      <formula>F202&gt;0</formula>
    </cfRule>
    <cfRule type="expression" dxfId="2461" priority="42">
      <formula>F202&lt;0</formula>
    </cfRule>
  </conditionalFormatting>
  <conditionalFormatting sqref="I204">
    <cfRule type="expression" dxfId="2460" priority="39">
      <formula>I204&gt;0</formula>
    </cfRule>
    <cfRule type="expression" dxfId="2459" priority="40">
      <formula>I204&lt;0</formula>
    </cfRule>
  </conditionalFormatting>
  <conditionalFormatting sqref="H204 F204">
    <cfRule type="expression" dxfId="2458" priority="37">
      <formula>F204&gt;0</formula>
    </cfRule>
    <cfRule type="expression" dxfId="2457" priority="38">
      <formula>F204&lt;0</formula>
    </cfRule>
  </conditionalFormatting>
  <conditionalFormatting sqref="M54">
    <cfRule type="expression" dxfId="2456" priority="35">
      <formula>M54&gt;0</formula>
    </cfRule>
    <cfRule type="expression" dxfId="2455" priority="36">
      <formula>M54&lt;0</formula>
    </cfRule>
  </conditionalFormatting>
  <conditionalFormatting sqref="K39:K49">
    <cfRule type="expression" dxfId="2454" priority="33">
      <formula>K39&gt;0</formula>
    </cfRule>
    <cfRule type="expression" dxfId="2453" priority="34">
      <formula>K39&lt;0</formula>
    </cfRule>
  </conditionalFormatting>
  <conditionalFormatting sqref="Q10">
    <cfRule type="expression" dxfId="2452" priority="31">
      <formula>Q10&gt;0</formula>
    </cfRule>
    <cfRule type="expression" dxfId="2451" priority="32">
      <formula>Q10&lt;0</formula>
    </cfRule>
  </conditionalFormatting>
  <conditionalFormatting sqref="Z10">
    <cfRule type="expression" dxfId="2450" priority="29">
      <formula>Z10&gt;0</formula>
    </cfRule>
    <cfRule type="expression" dxfId="2449" priority="30">
      <formula>Z10&lt;0</formula>
    </cfRule>
  </conditionalFormatting>
  <conditionalFormatting sqref="AA10:AE10">
    <cfRule type="expression" dxfId="2448" priority="27">
      <formula>AA10&gt;0</formula>
    </cfRule>
    <cfRule type="expression" dxfId="2447" priority="28">
      <formula>AA10&lt;0</formula>
    </cfRule>
  </conditionalFormatting>
  <conditionalFormatting sqref="Z24">
    <cfRule type="expression" dxfId="2446" priority="25">
      <formula>Z24&gt;0</formula>
    </cfRule>
    <cfRule type="expression" dxfId="2445" priority="26">
      <formula>Z24&lt;0</formula>
    </cfRule>
  </conditionalFormatting>
  <conditionalFormatting sqref="AF10:AG10">
    <cfRule type="expression" dxfId="2444" priority="17">
      <formula>AF10&gt;0</formula>
    </cfRule>
    <cfRule type="expression" dxfId="2443" priority="18">
      <formula>AF10&lt;0</formula>
    </cfRule>
  </conditionalFormatting>
  <conditionalFormatting sqref="H222:I222 H225:I225 I208:I209 H211 H212:I212 H214:I214 H213 H215:H216 F211:F219 H217:I218 H219 H221 H223:H224 F221:F225">
    <cfRule type="expression" dxfId="2442" priority="15">
      <formula>F208&gt;0</formula>
    </cfRule>
    <cfRule type="expression" dxfId="2441" priority="16">
      <formula>F208&lt;0</formula>
    </cfRule>
  </conditionalFormatting>
  <conditionalFormatting sqref="F220 F207:F210">
    <cfRule type="expression" dxfId="2440" priority="13">
      <formula>F207&gt;0</formula>
    </cfRule>
    <cfRule type="expression" dxfId="2439" priority="14">
      <formula>F207&lt;0</formula>
    </cfRule>
  </conditionalFormatting>
  <conditionalFormatting sqref="H207:I207 H220 H208:H210">
    <cfRule type="expression" dxfId="2438" priority="11">
      <formula>H207&gt;0</formula>
    </cfRule>
    <cfRule type="expression" dxfId="2437" priority="12">
      <formula>H207&lt;0</formula>
    </cfRule>
  </conditionalFormatting>
  <conditionalFormatting sqref="K210:K225">
    <cfRule type="expression" dxfId="2436" priority="9">
      <formula>K210&gt;0</formula>
    </cfRule>
    <cfRule type="expression" dxfId="2435" priority="10">
      <formula>K210&lt;0</formula>
    </cfRule>
  </conditionalFormatting>
  <conditionalFormatting sqref="K31">
    <cfRule type="expression" dxfId="2434" priority="7">
      <formula>K31&gt;0</formula>
    </cfRule>
    <cfRule type="expression" dxfId="2433" priority="8">
      <formula>K31&lt;0</formula>
    </cfRule>
  </conditionalFormatting>
  <conditionalFormatting sqref="K32:K38">
    <cfRule type="expression" dxfId="2432" priority="5">
      <formula>K32&gt;0</formula>
    </cfRule>
    <cfRule type="expression" dxfId="2431" priority="6">
      <formula>K32&lt;0</formula>
    </cfRule>
  </conditionalFormatting>
  <conditionalFormatting sqref="Q7">
    <cfRule type="expression" dxfId="2430" priority="3">
      <formula>Q7&gt;0</formula>
    </cfRule>
    <cfRule type="expression" dxfId="2429" priority="4">
      <formula>Q7&lt;0</formula>
    </cfRule>
  </conditionalFormatting>
  <conditionalFormatting sqref="Q8">
    <cfRule type="expression" dxfId="2428" priority="1">
      <formula>Q8&gt;0</formula>
    </cfRule>
    <cfRule type="expression" dxfId="242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6" priority="41">
      <formula>F60&gt;0</formula>
    </cfRule>
    <cfRule type="expression" dxfId="2425" priority="42">
      <formula>F60&lt;0</formula>
    </cfRule>
  </conditionalFormatting>
  <conditionalFormatting sqref="Q7">
    <cfRule type="expression" dxfId="2424" priority="39">
      <formula>Q7&gt;0</formula>
    </cfRule>
    <cfRule type="expression" dxfId="2423" priority="40">
      <formula>Q7&lt;0</formula>
    </cfRule>
  </conditionalFormatting>
  <conditionalFormatting sqref="Q8">
    <cfRule type="expression" dxfId="2422" priority="37">
      <formula>Q8&gt;0</formula>
    </cfRule>
    <cfRule type="expression" dxfId="2421" priority="38">
      <formula>Q8&lt;0</formula>
    </cfRule>
  </conditionalFormatting>
  <conditionalFormatting sqref="F25:F29 F34:F59">
    <cfRule type="expression" dxfId="2420" priority="35">
      <formula>F25&gt;0</formula>
    </cfRule>
    <cfRule type="expression" dxfId="2419" priority="36">
      <formula>F25&lt;0</formula>
    </cfRule>
  </conditionalFormatting>
  <conditionalFormatting sqref="H25:H29 H34:H59">
    <cfRule type="expression" dxfId="2418" priority="33">
      <formula>H25&gt;0</formula>
    </cfRule>
    <cfRule type="expression" dxfId="2417" priority="34">
      <formula>H25&lt;0</formula>
    </cfRule>
  </conditionalFormatting>
  <conditionalFormatting sqref="F89:F110">
    <cfRule type="expression" dxfId="2416" priority="31">
      <formula>F89&gt;0</formula>
    </cfRule>
    <cfRule type="expression" dxfId="2415" priority="32">
      <formula>F89&lt;0</formula>
    </cfRule>
  </conditionalFormatting>
  <conditionalFormatting sqref="H89:H110">
    <cfRule type="expression" dxfId="2414" priority="29">
      <formula>H89&gt;0</formula>
    </cfRule>
    <cfRule type="expression" dxfId="2413" priority="30">
      <formula>H89&lt;0</formula>
    </cfRule>
  </conditionalFormatting>
  <conditionalFormatting sqref="Q10">
    <cfRule type="expression" dxfId="2412" priority="27">
      <formula>Q10&gt;0</formula>
    </cfRule>
    <cfRule type="expression" dxfId="2411" priority="28">
      <formula>Q10&lt;0</formula>
    </cfRule>
  </conditionalFormatting>
  <conditionalFormatting sqref="J25:J32 J34:J38">
    <cfRule type="expression" dxfId="2410" priority="25">
      <formula>J25&gt;0</formula>
    </cfRule>
    <cfRule type="expression" dxfId="2409" priority="26">
      <formula>J25&lt;0</formula>
    </cfRule>
  </conditionalFormatting>
  <conditionalFormatting sqref="K25:K30">
    <cfRule type="expression" dxfId="2408" priority="23">
      <formula>K25&gt;0</formula>
    </cfRule>
    <cfRule type="expression" dxfId="2407" priority="24">
      <formula>K25&lt;0</formula>
    </cfRule>
  </conditionalFormatting>
  <conditionalFormatting sqref="L25:L38">
    <cfRule type="expression" dxfId="2406" priority="21">
      <formula>L25&gt;0</formula>
    </cfRule>
    <cfRule type="expression" dxfId="2405" priority="22">
      <formula>L25&lt;0</formula>
    </cfRule>
  </conditionalFormatting>
  <conditionalFormatting sqref="F30:F33">
    <cfRule type="expression" dxfId="2404" priority="19">
      <formula>F30&gt;0</formula>
    </cfRule>
    <cfRule type="expression" dxfId="2403" priority="20">
      <formula>F30&lt;0</formula>
    </cfRule>
  </conditionalFormatting>
  <conditionalFormatting sqref="H30:H33">
    <cfRule type="expression" dxfId="2402" priority="17">
      <formula>H30&gt;0</formula>
    </cfRule>
    <cfRule type="expression" dxfId="2401" priority="18">
      <formula>H30&lt;0</formula>
    </cfRule>
  </conditionalFormatting>
  <conditionalFormatting sqref="L39:L44">
    <cfRule type="expression" dxfId="2400" priority="9">
      <formula>L39&gt;0</formula>
    </cfRule>
    <cfRule type="expression" dxfId="2399" priority="10">
      <formula>L39&lt;0</formula>
    </cfRule>
  </conditionalFormatting>
  <conditionalFormatting sqref="L45:L46">
    <cfRule type="expression" dxfId="2398" priority="7">
      <formula>L45&gt;0</formula>
    </cfRule>
    <cfRule type="expression" dxfId="2397" priority="8">
      <formula>L45&lt;0</formula>
    </cfRule>
  </conditionalFormatting>
  <conditionalFormatting sqref="L47">
    <cfRule type="expression" dxfId="2396" priority="5">
      <formula>L47&gt;0</formula>
    </cfRule>
    <cfRule type="expression" dxfId="2395" priority="6">
      <formula>L47&lt;0</formula>
    </cfRule>
  </conditionalFormatting>
  <conditionalFormatting sqref="L51">
    <cfRule type="expression" dxfId="2394" priority="3">
      <formula>L51&gt;0</formula>
    </cfRule>
    <cfRule type="expression" dxfId="2393" priority="4">
      <formula>L51&lt;0</formula>
    </cfRule>
  </conditionalFormatting>
  <conditionalFormatting sqref="L54">
    <cfRule type="expression" dxfId="2392" priority="1">
      <formula>L54&gt;0</formula>
    </cfRule>
    <cfRule type="expression" dxfId="239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671</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2" t="s">
        <v>78</v>
      </c>
      <c r="P20" s="892"/>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0" priority="35">
      <formula>F7&gt;0</formula>
    </cfRule>
    <cfRule type="expression" dxfId="2389" priority="36">
      <formula>F7&lt;0</formula>
    </cfRule>
  </conditionalFormatting>
  <conditionalFormatting sqref="Q8">
    <cfRule type="expression" dxfId="2388" priority="33">
      <formula>Q8&gt;0</formula>
    </cfRule>
    <cfRule type="expression" dxfId="2387" priority="34">
      <formula>Q8&lt;0</formula>
    </cfRule>
  </conditionalFormatting>
  <conditionalFormatting sqref="F31:F36">
    <cfRule type="expression" dxfId="2386" priority="31">
      <formula>F31&gt;0</formula>
    </cfRule>
    <cfRule type="expression" dxfId="2385" priority="32">
      <formula>F31&lt;0</formula>
    </cfRule>
  </conditionalFormatting>
  <conditionalFormatting sqref="H31:H36">
    <cfRule type="expression" dxfId="2384" priority="29">
      <formula>H31&gt;0</formula>
    </cfRule>
    <cfRule type="expression" dxfId="2383" priority="30">
      <formula>H31&lt;0</formula>
    </cfRule>
  </conditionalFormatting>
  <conditionalFormatting sqref="F99:F120">
    <cfRule type="expression" dxfId="2382" priority="27">
      <formula>F99&gt;0</formula>
    </cfRule>
    <cfRule type="expression" dxfId="2381" priority="28">
      <formula>F99&lt;0</formula>
    </cfRule>
  </conditionalFormatting>
  <conditionalFormatting sqref="H99:H120">
    <cfRule type="expression" dxfId="2380" priority="25">
      <formula>H99&gt;0</formula>
    </cfRule>
    <cfRule type="expression" dxfId="2379" priority="26">
      <formula>H99&lt;0</formula>
    </cfRule>
  </conditionalFormatting>
  <conditionalFormatting sqref="Q10">
    <cfRule type="expression" dxfId="2378" priority="23">
      <formula>Q10&gt;0</formula>
    </cfRule>
    <cfRule type="expression" dxfId="2377" priority="24">
      <formula>Q10&lt;0</formula>
    </cfRule>
  </conditionalFormatting>
  <conditionalFormatting sqref="J31:J71">
    <cfRule type="expression" dxfId="2376" priority="21">
      <formula>J31&gt;0</formula>
    </cfRule>
    <cfRule type="expression" dxfId="2375" priority="22">
      <formula>J31&lt;0</formula>
    </cfRule>
  </conditionalFormatting>
  <conditionalFormatting sqref="K31:K44">
    <cfRule type="expression" dxfId="2374" priority="19">
      <formula>K31&gt;0</formula>
    </cfRule>
    <cfRule type="expression" dxfId="2373" priority="20">
      <formula>K31&lt;0</formula>
    </cfRule>
  </conditionalFormatting>
  <conditionalFormatting sqref="L31:L44">
    <cfRule type="expression" dxfId="2372" priority="17">
      <formula>L31&gt;0</formula>
    </cfRule>
    <cfRule type="expression" dxfId="237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0" priority="15">
      <formula>F37&gt;0</formula>
    </cfRule>
    <cfRule type="expression" dxfId="2369" priority="16">
      <formula>F37&lt;0</formula>
    </cfRule>
  </conditionalFormatting>
  <conditionalFormatting sqref="H37:H39">
    <cfRule type="expression" dxfId="2368" priority="13">
      <formula>H37&gt;0</formula>
    </cfRule>
    <cfRule type="expression" dxfId="2367" priority="14">
      <formula>H37&lt;0</formula>
    </cfRule>
  </conditionalFormatting>
  <conditionalFormatting sqref="H72 F72">
    <cfRule type="expression" dxfId="2366" priority="7">
      <formula>F72&gt;0</formula>
    </cfRule>
    <cfRule type="expression" dxfId="2365" priority="8">
      <formula>F72&lt;0</formula>
    </cfRule>
  </conditionalFormatting>
  <conditionalFormatting sqref="F69:F71 H69:H71">
    <cfRule type="expression" dxfId="2364" priority="3">
      <formula>F69&gt;0</formula>
    </cfRule>
    <cfRule type="expression" dxfId="2363" priority="4">
      <formula>F69&lt;0</formula>
    </cfRule>
  </conditionalFormatting>
  <conditionalFormatting sqref="J72">
    <cfRule type="expression" dxfId="2362" priority="1">
      <formula>J72&gt;0</formula>
    </cfRule>
    <cfRule type="expression" dxfId="236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62.12</v>
      </c>
      <c r="R4" s="420">
        <v>5.4199999999999998E-2</v>
      </c>
      <c r="W4" s="132"/>
    </row>
    <row r="5" spans="1:23" x14ac:dyDescent="0.25">
      <c r="B5" s="70"/>
      <c r="C5" s="4"/>
      <c r="D5" s="3"/>
      <c r="E5" s="3"/>
      <c r="F5" s="3"/>
      <c r="G5" s="70"/>
      <c r="H5" s="159"/>
      <c r="I5" s="3"/>
      <c r="J5" s="3"/>
      <c r="K5" s="3"/>
      <c r="L5" s="4"/>
      <c r="M5" s="4"/>
      <c r="O5" s="11" t="s">
        <v>67</v>
      </c>
      <c r="Q5" s="3">
        <f>Q4*Q2</f>
        <v>6212</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2056.4999999999927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1015.7799999999988</v>
      </c>
      <c r="T8" s="1"/>
      <c r="U8" t="s">
        <v>791</v>
      </c>
      <c r="W8" s="132"/>
    </row>
    <row r="9" spans="1:23" x14ac:dyDescent="0.25">
      <c r="G9" s="4"/>
      <c r="H9" s="159"/>
      <c r="I9" s="3"/>
      <c r="J9" s="3"/>
      <c r="K9" s="3"/>
      <c r="L9" s="4"/>
      <c r="M9" s="4"/>
      <c r="O9" s="11" t="s">
        <v>204</v>
      </c>
      <c r="Q9" s="132">
        <f>IF(Q2=0, 0, Q8/Q6)</f>
        <v>0.195484409820985</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18.163742690058481</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68.332000000000008</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67.710800000000006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67.089600000000004</v>
      </c>
      <c r="Q19" s="2"/>
      <c r="T19" s="1">
        <v>43228</v>
      </c>
      <c r="U19" t="s">
        <v>82</v>
      </c>
      <c r="W19" s="132"/>
    </row>
    <row r="20" spans="1:23" x14ac:dyDescent="0.25">
      <c r="O20" s="79">
        <v>1.07</v>
      </c>
      <c r="P20" s="79">
        <f t="shared" si="0"/>
        <v>66.468400000000003</v>
      </c>
      <c r="Q20" s="2"/>
      <c r="W20" s="132"/>
    </row>
    <row r="21" spans="1:23" x14ac:dyDescent="0.25">
      <c r="O21" s="79">
        <v>1.06</v>
      </c>
      <c r="P21" s="79">
        <f t="shared" si="0"/>
        <v>65.847200000000001</v>
      </c>
      <c r="Q21" s="2"/>
      <c r="T21" s="1">
        <v>43283</v>
      </c>
      <c r="U21" t="s">
        <v>1118</v>
      </c>
      <c r="W21" s="132"/>
    </row>
    <row r="22" spans="1:23" x14ac:dyDescent="0.25">
      <c r="O22" s="79">
        <v>1.05</v>
      </c>
      <c r="P22" s="79">
        <f t="shared" si="0"/>
        <v>65.225999999999999</v>
      </c>
      <c r="Q22" s="2"/>
      <c r="W22" s="132"/>
    </row>
    <row r="23" spans="1:23" x14ac:dyDescent="0.25">
      <c r="O23" s="79">
        <v>1.04</v>
      </c>
      <c r="P23" s="79">
        <f t="shared" si="0"/>
        <v>64.604799999999997</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63.983599999999996</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63.362400000000001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62.741199999999999</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62.12</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61.498799999999996</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60.877599999999994</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60.256399999999999</v>
      </c>
      <c r="W30" s="132"/>
    </row>
    <row r="31" spans="1:23" x14ac:dyDescent="0.25">
      <c r="A31" s="4"/>
      <c r="B31" s="162"/>
      <c r="C31" s="10"/>
      <c r="D31" s="39"/>
      <c r="E31" s="39"/>
      <c r="F31" s="39"/>
      <c r="G31" s="39"/>
      <c r="H31" s="177"/>
      <c r="I31" s="39"/>
      <c r="J31" s="39"/>
      <c r="K31" s="39"/>
      <c r="L31" s="39"/>
      <c r="M31" s="39"/>
      <c r="O31" s="79">
        <v>0.96</v>
      </c>
      <c r="P31" s="79">
        <f t="shared" si="0"/>
        <v>59.635199999999998</v>
      </c>
      <c r="W31" s="132"/>
    </row>
    <row r="32" spans="1:23" x14ac:dyDescent="0.25">
      <c r="A32" s="4"/>
      <c r="B32" s="162"/>
      <c r="C32" s="10"/>
      <c r="D32" s="39"/>
      <c r="E32" s="39"/>
      <c r="F32" s="39"/>
      <c r="G32" s="39"/>
      <c r="H32" s="177"/>
      <c r="I32" s="39"/>
      <c r="J32" s="39"/>
      <c r="K32" s="39"/>
      <c r="L32" s="39"/>
      <c r="M32" s="39"/>
      <c r="O32" s="79">
        <v>0.95</v>
      </c>
      <c r="P32" s="79">
        <f t="shared" si="0"/>
        <v>59.013999999999996</v>
      </c>
      <c r="W32" s="132"/>
    </row>
    <row r="33" spans="1:23" x14ac:dyDescent="0.25">
      <c r="A33" s="4"/>
      <c r="B33" s="162"/>
      <c r="C33" s="10"/>
      <c r="D33" s="39"/>
      <c r="E33" s="39"/>
      <c r="F33" s="39"/>
      <c r="G33" s="39"/>
      <c r="H33" s="177"/>
      <c r="I33" s="39"/>
      <c r="J33" s="39"/>
      <c r="K33" s="39"/>
      <c r="L33" s="39"/>
      <c r="M33" s="39"/>
      <c r="O33" s="79">
        <v>0.94</v>
      </c>
      <c r="P33" s="79">
        <f t="shared" si="0"/>
        <v>58.392799999999994</v>
      </c>
      <c r="W33" s="132"/>
    </row>
    <row r="34" spans="1:23" x14ac:dyDescent="0.25">
      <c r="A34" s="4"/>
      <c r="B34" s="162"/>
      <c r="C34" s="10"/>
      <c r="D34" s="39"/>
      <c r="E34" s="39"/>
      <c r="F34" s="39"/>
      <c r="G34" s="39"/>
      <c r="H34" s="177"/>
      <c r="I34" s="39"/>
      <c r="J34" s="39"/>
      <c r="K34" s="39"/>
      <c r="L34" s="39"/>
      <c r="M34" s="39"/>
      <c r="O34" s="79">
        <v>0.93</v>
      </c>
      <c r="P34" s="79">
        <f t="shared" si="0"/>
        <v>57.771599999999999</v>
      </c>
      <c r="W34" s="132"/>
    </row>
    <row r="35" spans="1:23" x14ac:dyDescent="0.25">
      <c r="A35" s="4"/>
      <c r="B35" s="162"/>
      <c r="C35" s="10"/>
      <c r="D35" s="39"/>
      <c r="E35" s="39"/>
      <c r="F35" s="39"/>
      <c r="G35" s="39"/>
      <c r="H35" s="177"/>
      <c r="I35" s="39"/>
      <c r="J35" s="39"/>
      <c r="K35" s="39"/>
      <c r="L35" s="39"/>
      <c r="M35" s="39"/>
      <c r="O35" s="79">
        <v>0.92</v>
      </c>
      <c r="P35" s="79">
        <f t="shared" si="0"/>
        <v>57.150399999999998</v>
      </c>
      <c r="W35" s="132"/>
    </row>
    <row r="36" spans="1:23" x14ac:dyDescent="0.25">
      <c r="A36" s="4"/>
      <c r="B36" s="162"/>
      <c r="C36" s="10"/>
      <c r="D36" s="39"/>
      <c r="E36" s="39"/>
      <c r="F36" s="39"/>
      <c r="G36" s="39"/>
      <c r="H36" s="177"/>
      <c r="I36" s="39"/>
      <c r="J36" s="39"/>
      <c r="K36" s="39"/>
      <c r="L36" s="39"/>
      <c r="M36" s="39"/>
      <c r="O36" s="79">
        <v>0.91</v>
      </c>
      <c r="P36" s="79">
        <f t="shared" si="0"/>
        <v>56.529200000000003</v>
      </c>
      <c r="W36" s="132"/>
    </row>
    <row r="37" spans="1:23" x14ac:dyDescent="0.25">
      <c r="A37" s="4"/>
      <c r="B37" s="162"/>
      <c r="C37" s="10"/>
      <c r="D37" s="39"/>
      <c r="E37" s="39"/>
      <c r="F37" s="39"/>
      <c r="G37" s="39"/>
      <c r="H37" s="177"/>
      <c r="I37" s="39"/>
      <c r="J37" s="39"/>
      <c r="K37" s="39"/>
      <c r="L37" s="39"/>
      <c r="M37" s="39"/>
      <c r="O37" s="79">
        <v>0.9</v>
      </c>
      <c r="P37" s="79">
        <f t="shared" si="0"/>
        <v>55.908000000000001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0" priority="71">
      <formula>Q7&gt;0</formula>
    </cfRule>
    <cfRule type="expression" dxfId="2359" priority="72">
      <formula>Q7&lt;0</formula>
    </cfRule>
  </conditionalFormatting>
  <conditionalFormatting sqref="Q8">
    <cfRule type="expression" dxfId="2358" priority="69">
      <formula>Q8&gt;0</formula>
    </cfRule>
    <cfRule type="expression" dxfId="2357" priority="70">
      <formula>Q8&lt;0</formula>
    </cfRule>
  </conditionalFormatting>
  <conditionalFormatting sqref="F27 F29 F31:F38">
    <cfRule type="expression" dxfId="2356" priority="67">
      <formula>F27&gt;0</formula>
    </cfRule>
    <cfRule type="expression" dxfId="2355" priority="68">
      <formula>F27&lt;0</formula>
    </cfRule>
  </conditionalFormatting>
  <conditionalFormatting sqref="H29:H38">
    <cfRule type="expression" dxfId="2354" priority="65">
      <formula>H29&gt;0</formula>
    </cfRule>
    <cfRule type="expression" dxfId="2353" priority="66">
      <formula>H29&lt;0</formula>
    </cfRule>
  </conditionalFormatting>
  <conditionalFormatting sqref="H25:H27">
    <cfRule type="expression" dxfId="2352" priority="45">
      <formula>H25&gt;0</formula>
    </cfRule>
    <cfRule type="expression" dxfId="2351" priority="46">
      <formula>H25&lt;0</formula>
    </cfRule>
  </conditionalFormatting>
  <conditionalFormatting sqref="Q10">
    <cfRule type="expression" dxfId="2350" priority="59">
      <formula>Q10&gt;0</formula>
    </cfRule>
    <cfRule type="expression" dxfId="2349" priority="60">
      <formula>Q10&lt;0</formula>
    </cfRule>
  </conditionalFormatting>
  <conditionalFormatting sqref="F25:F26">
    <cfRule type="expression" dxfId="2348" priority="47">
      <formula>F25&gt;0</formula>
    </cfRule>
    <cfRule type="expression" dxfId="2347" priority="48">
      <formula>F25&lt;0</formula>
    </cfRule>
  </conditionalFormatting>
  <conditionalFormatting sqref="J65:K72">
    <cfRule type="expression" dxfId="2346" priority="41">
      <formula>J65&gt;0</formula>
    </cfRule>
    <cfRule type="expression" dxfId="2345" priority="42">
      <formula>J65&lt;0</formula>
    </cfRule>
  </conditionalFormatting>
  <conditionalFormatting sqref="F65:F83 F89">
    <cfRule type="expression" dxfId="2344" priority="39">
      <formula>F65&gt;0</formula>
    </cfRule>
    <cfRule type="expression" dxfId="2343" priority="40">
      <formula>F65&lt;0</formula>
    </cfRule>
  </conditionalFormatting>
  <conditionalFormatting sqref="H65:H83 H89">
    <cfRule type="expression" dxfId="2342" priority="37">
      <formula>H65&gt;0</formula>
    </cfRule>
    <cfRule type="expression" dxfId="2341" priority="38">
      <formula>H65&lt;0</formula>
    </cfRule>
  </conditionalFormatting>
  <conditionalFormatting sqref="J76:J78">
    <cfRule type="expression" dxfId="2340" priority="35">
      <formula>J76&gt;0</formula>
    </cfRule>
    <cfRule type="expression" dxfId="2339" priority="36">
      <formula>J76&lt;0</formula>
    </cfRule>
  </conditionalFormatting>
  <conditionalFormatting sqref="K76:K78">
    <cfRule type="expression" dxfId="2338" priority="33">
      <formula>K76&gt;0</formula>
    </cfRule>
    <cfRule type="expression" dxfId="2337" priority="34">
      <formula>K76&lt;0</formula>
    </cfRule>
  </conditionalFormatting>
  <conditionalFormatting sqref="L65:L78">
    <cfRule type="expression" dxfId="2336" priority="31">
      <formula>L65&gt;0</formula>
    </cfRule>
    <cfRule type="expression" dxfId="2335" priority="32">
      <formula>L65&lt;0</formula>
    </cfRule>
  </conditionalFormatting>
  <conditionalFormatting sqref="F84:F88">
    <cfRule type="expression" dxfId="2334" priority="29">
      <formula>F84&gt;0</formula>
    </cfRule>
    <cfRule type="expression" dxfId="2333" priority="30">
      <formula>F84&lt;0</formula>
    </cfRule>
  </conditionalFormatting>
  <conditionalFormatting sqref="H84:H88">
    <cfRule type="expression" dxfId="2332" priority="27">
      <formula>H84&gt;0</formula>
    </cfRule>
    <cfRule type="expression" dxfId="2331" priority="28">
      <formula>H84&lt;0</formula>
    </cfRule>
  </conditionalFormatting>
  <conditionalFormatting sqref="M65:M78">
    <cfRule type="expression" dxfId="2330" priority="25">
      <formula>M65&gt;0</formula>
    </cfRule>
    <cfRule type="expression" dxfId="2329" priority="26">
      <formula>M65&lt;0</formula>
    </cfRule>
  </conditionalFormatting>
  <conditionalFormatting sqref="M26:M31">
    <cfRule type="expression" dxfId="2328" priority="23">
      <formula>M26&gt;0</formula>
    </cfRule>
    <cfRule type="expression" dxfId="2327" priority="24">
      <formula>M26&lt;0</formula>
    </cfRule>
  </conditionalFormatting>
  <conditionalFormatting sqref="F93:F105">
    <cfRule type="expression" dxfId="2326" priority="21">
      <formula>F93&gt;0</formula>
    </cfRule>
    <cfRule type="expression" dxfId="2325" priority="22">
      <formula>F93&lt;0</formula>
    </cfRule>
  </conditionalFormatting>
  <conditionalFormatting sqref="H93:H105">
    <cfRule type="expression" dxfId="2324" priority="19">
      <formula>H93&gt;0</formula>
    </cfRule>
    <cfRule type="expression" dxfId="2323" priority="20">
      <formula>H93&lt;0</formula>
    </cfRule>
  </conditionalFormatting>
  <conditionalFormatting sqref="H92">
    <cfRule type="expression" dxfId="2322" priority="15">
      <formula>H92&gt;0</formula>
    </cfRule>
    <cfRule type="expression" dxfId="2321" priority="16">
      <formula>H92&lt;0</formula>
    </cfRule>
  </conditionalFormatting>
  <conditionalFormatting sqref="F92">
    <cfRule type="expression" dxfId="2320" priority="17">
      <formula>F92&gt;0</formula>
    </cfRule>
    <cfRule type="expression" dxfId="2319" priority="18">
      <formula>F92&lt;0</formula>
    </cfRule>
  </conditionalFormatting>
  <conditionalFormatting sqref="M93:M98">
    <cfRule type="expression" dxfId="2318" priority="13">
      <formula>M93&gt;0</formula>
    </cfRule>
    <cfRule type="expression" dxfId="2317" priority="14">
      <formula>M93&lt;0</formula>
    </cfRule>
  </conditionalFormatting>
  <conditionalFormatting sqref="K25:K27">
    <cfRule type="expression" dxfId="2316" priority="11">
      <formula>K25&gt;0</formula>
    </cfRule>
    <cfRule type="expression" dxfId="2315" priority="12">
      <formula>K25&lt;0</formula>
    </cfRule>
  </conditionalFormatting>
  <conditionalFormatting sqref="K28">
    <cfRule type="expression" dxfId="2314" priority="9">
      <formula>K28&gt;0</formula>
    </cfRule>
    <cfRule type="expression" dxfId="2313" priority="10">
      <formula>K28&lt;0</formula>
    </cfRule>
  </conditionalFormatting>
  <conditionalFormatting sqref="H28">
    <cfRule type="expression" dxfId="2312" priority="5">
      <formula>H28&gt;0</formula>
    </cfRule>
    <cfRule type="expression" dxfId="2311" priority="6">
      <formula>H28&lt;0</formula>
    </cfRule>
  </conditionalFormatting>
  <conditionalFormatting sqref="F28">
    <cfRule type="expression" dxfId="2310" priority="7">
      <formula>F28&gt;0</formula>
    </cfRule>
    <cfRule type="expression" dxfId="2309" priority="8">
      <formula>F28&lt;0</formula>
    </cfRule>
  </conditionalFormatting>
  <conditionalFormatting sqref="K29:K30">
    <cfRule type="expression" dxfId="2308" priority="3">
      <formula>K29&gt;0</formula>
    </cfRule>
    <cfRule type="expression" dxfId="2307" priority="4">
      <formula>K29&lt;0</formula>
    </cfRule>
  </conditionalFormatting>
  <conditionalFormatting sqref="F30">
    <cfRule type="expression" dxfId="2306" priority="1">
      <formula>F30&gt;0</formula>
    </cfRule>
    <cfRule type="expression" dxfId="230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51.63</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10326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1511.7400000000052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1511.7400000000052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0.17151071105231813</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2.5179159403447608E-2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56.793000000000006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56.276700000000005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55.760400000000004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55.244100000000003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54.727800000000002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54.211500000000008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53.695200000000007</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53.178900000000006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52.662600000000005</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52.146300000000004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51.63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51.113700000000001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50.5974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50.081099999999999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49.564799999999998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49.048499999999997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48.532200000000003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48.015900000000002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47.499600000000001</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46.983300000000007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46.467000000000006</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4" priority="39">
      <formula>F7&gt;0</formula>
    </cfRule>
    <cfRule type="expression" dxfId="2303" priority="40">
      <formula>F7&lt;0</formula>
    </cfRule>
  </conditionalFormatting>
  <conditionalFormatting sqref="Q8">
    <cfRule type="expression" dxfId="2302" priority="37">
      <formula>Q8&gt;0</formula>
    </cfRule>
    <cfRule type="expression" dxfId="2301" priority="38">
      <formula>Q8&lt;0</formula>
    </cfRule>
  </conditionalFormatting>
  <conditionalFormatting sqref="Q10">
    <cfRule type="expression" dxfId="2300" priority="31">
      <formula>Q10&gt;0</formula>
    </cfRule>
    <cfRule type="expression" dxfId="2299" priority="32">
      <formula>Q10&lt;0</formula>
    </cfRule>
  </conditionalFormatting>
  <conditionalFormatting sqref="J27:J35">
    <cfRule type="expression" dxfId="2298" priority="29">
      <formula>J27&gt;0</formula>
    </cfRule>
    <cfRule type="expression" dxfId="2297" priority="30">
      <formula>J27&lt;0</formula>
    </cfRule>
  </conditionalFormatting>
  <conditionalFormatting sqref="K27:K38">
    <cfRule type="expression" dxfId="2296" priority="27">
      <formula>K27&gt;0</formula>
    </cfRule>
    <cfRule type="expression" dxfId="2295" priority="28">
      <formula>K27&lt;0</formula>
    </cfRule>
  </conditionalFormatting>
  <conditionalFormatting sqref="L27:L38">
    <cfRule type="expression" dxfId="2294" priority="25">
      <formula>L27&gt;0</formula>
    </cfRule>
    <cfRule type="expression" dxfId="2293" priority="26">
      <formula>L27&lt;0</formula>
    </cfRule>
  </conditionalFormatting>
  <conditionalFormatting sqref="F95:F116">
    <cfRule type="expression" dxfId="2292" priority="23">
      <formula>F95&gt;0</formula>
    </cfRule>
    <cfRule type="expression" dxfId="2291" priority="24">
      <formula>F95&lt;0</formula>
    </cfRule>
  </conditionalFormatting>
  <conditionalFormatting sqref="H95:H116">
    <cfRule type="expression" dxfId="2290" priority="21">
      <formula>H95&gt;0</formula>
    </cfRule>
    <cfRule type="expression" dxfId="2289" priority="22">
      <formula>H95&lt;0</formula>
    </cfRule>
  </conditionalFormatting>
  <conditionalFormatting sqref="J95:J108">
    <cfRule type="expression" dxfId="2288" priority="19">
      <formula>J95&gt;0</formula>
    </cfRule>
    <cfRule type="expression" dxfId="2287" priority="20">
      <formula>J95&lt;0</formula>
    </cfRule>
  </conditionalFormatting>
  <conditionalFormatting sqref="K95:K108">
    <cfRule type="expression" dxfId="2286" priority="17">
      <formula>K95&gt;0</formula>
    </cfRule>
    <cfRule type="expression" dxfId="2285" priority="18">
      <formula>K95&lt;0</formula>
    </cfRule>
  </conditionalFormatting>
  <conditionalFormatting sqref="L95:L108">
    <cfRule type="expression" dxfId="2284" priority="15">
      <formula>L95&gt;0</formula>
    </cfRule>
    <cfRule type="expression" dxfId="2283" priority="16">
      <formula>L95&lt;0</formula>
    </cfRule>
  </conditionalFormatting>
  <conditionalFormatting sqref="F29">
    <cfRule type="expression" dxfId="2282" priority="13">
      <formula>F29&gt;0</formula>
    </cfRule>
    <cfRule type="expression" dxfId="2281" priority="14">
      <formula>F29&lt;0</formula>
    </cfRule>
  </conditionalFormatting>
  <conditionalFormatting sqref="H29">
    <cfRule type="expression" dxfId="2280" priority="11">
      <formula>H29&gt;0</formula>
    </cfRule>
    <cfRule type="expression" dxfId="2279" priority="12">
      <formula>H29&lt;0</formula>
    </cfRule>
  </conditionalFormatting>
  <conditionalFormatting sqref="F25:F28 H25:H28">
    <cfRule type="expression" dxfId="2278" priority="7">
      <formula>F25&gt;0</formula>
    </cfRule>
    <cfRule type="expression" dxfId="2277" priority="8">
      <formula>F25&lt;0</formula>
    </cfRule>
  </conditionalFormatting>
  <conditionalFormatting sqref="H67:H68 F67:F68">
    <cfRule type="expression" dxfId="2276" priority="5">
      <formula>F67&gt;0</formula>
    </cfRule>
    <cfRule type="expression" dxfId="2275" priority="6">
      <formula>F67&lt;0</formula>
    </cfRule>
  </conditionalFormatting>
  <conditionalFormatting sqref="H65:H66 F65:F66">
    <cfRule type="expression" dxfId="2274" priority="3">
      <formula>F65&gt;0</formula>
    </cfRule>
    <cfRule type="expression" dxfId="2273" priority="4">
      <formula>F65&lt;0</formula>
    </cfRule>
  </conditionalFormatting>
  <conditionalFormatting sqref="H64 F64">
    <cfRule type="expression" dxfId="2272" priority="1">
      <formula>F64&gt;0</formula>
    </cfRule>
    <cfRule type="expression" dxfId="227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28.37</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17022</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-14410.099999999999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-14410.099999999999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-0.45845171019435543</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8.8121254846669009E-2</v>
      </c>
      <c r="R11">
        <f>0.625</f>
        <v>0.625</v>
      </c>
    </row>
    <row r="12" spans="1:21" x14ac:dyDescent="0.25">
      <c r="B12" s="70">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10.09608540925267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31.207000000000004</v>
      </c>
    </row>
    <row r="23" spans="1:16" x14ac:dyDescent="0.25">
      <c r="O23" s="79">
        <v>1.0900000000000001</v>
      </c>
      <c r="P23" s="79">
        <f t="shared" ref="P23:P42" si="1">O23*$Q$4</f>
        <v>30.923300000000005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30.639600000000002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30.355900000000002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30.072200000000002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29.788500000000003</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29.504800000000003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29.221100000000003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28.9374</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28.653700000000001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28.37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28.086300000000001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27.802600000000002</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27.518899999999999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27.235199999999999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26.951499999999999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26.6678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26.384100000000004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26.1004</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25.816700000000001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25.533000000000001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45.99</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4599</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-136.22999999999593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-136.22999999999593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-2.8769457872161657E-2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6.0882800608828003E-2</v>
      </c>
      <c r="R11">
        <v>0.7</v>
      </c>
      <c r="T11" s="1">
        <v>43285</v>
      </c>
      <c r="U11" t="s">
        <v>1130</v>
      </c>
    </row>
    <row r="12" spans="1:21" x14ac:dyDescent="0.25">
      <c r="H12" s="68"/>
      <c r="O12" s="11" t="s">
        <v>921</v>
      </c>
      <c r="Q12" s="1" t="s">
        <v>1401</v>
      </c>
    </row>
    <row r="13" spans="1:21" x14ac:dyDescent="0.25">
      <c r="H13" s="68"/>
      <c r="O13" s="11" t="s">
        <v>947</v>
      </c>
      <c r="Q13" s="2">
        <f>Q4/(3.94+4.03)*2</f>
        <v>11.540777917189461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50.589000000000006</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50.129100000000008</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49.669200000000004</v>
      </c>
    </row>
    <row r="20" spans="1:21" x14ac:dyDescent="0.25">
      <c r="O20" s="79">
        <v>1.07</v>
      </c>
      <c r="P20" s="79">
        <f t="shared" si="2"/>
        <v>49.209300000000006</v>
      </c>
      <c r="T20" s="1">
        <v>43416</v>
      </c>
      <c r="U20" t="s">
        <v>1296</v>
      </c>
    </row>
    <row r="21" spans="1:21" x14ac:dyDescent="0.25">
      <c r="O21" s="79">
        <v>1.06</v>
      </c>
      <c r="P21" s="79">
        <f t="shared" si="2"/>
        <v>48.749400000000001</v>
      </c>
    </row>
    <row r="22" spans="1:21" x14ac:dyDescent="0.25">
      <c r="O22" s="79">
        <v>1.05</v>
      </c>
      <c r="P22" s="79">
        <f t="shared" si="2"/>
        <v>48.289500000000004</v>
      </c>
    </row>
    <row r="23" spans="1:21" x14ac:dyDescent="0.25">
      <c r="O23" s="79">
        <v>1.04</v>
      </c>
      <c r="P23" s="79">
        <f t="shared" si="2"/>
        <v>47.829600000000006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47.369700000000002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46.909800000000004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46.4499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45.99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45.530100000000004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45.0702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44.610300000000002</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44.150399999999998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43.6905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43.230600000000003</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42.770700000000005</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42.3108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41.850900000000003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41.391000000000005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20.58</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12347.999999999998</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7501.8200000000234</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6049.560000000025</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0.96048545354088499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4.8590864917395539E-3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11.76</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22.638000000000002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22.432199999999998</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22.226399999999998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22.020599999999998</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21.814799999999998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21.608999999999998</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21.403199999999998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21.197399999999998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20.991599999999998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20.785799999999998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20.58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20.374199999999998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20.168399999999998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19.962599999999998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19.756799999999998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19.550999999999998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19.345199999999998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19.139399999999998</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18.933599999999998</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18.727799999999998</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18.521999999999998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8" priority="200">
      <formula>F118&gt;0</formula>
    </cfRule>
    <cfRule type="expression" dxfId="1767" priority="201">
      <formula>F118&lt;0</formula>
    </cfRule>
  </conditionalFormatting>
  <conditionalFormatting sqref="Q7">
    <cfRule type="expression" dxfId="1766" priority="188">
      <formula>Q7&gt;0</formula>
    </cfRule>
    <cfRule type="expression" dxfId="1765" priority="189">
      <formula>Q7&lt;0</formula>
    </cfRule>
  </conditionalFormatting>
  <conditionalFormatting sqref="Q8">
    <cfRule type="expression" dxfId="1764" priority="186">
      <formula>Q8&gt;0</formula>
    </cfRule>
    <cfRule type="expression" dxfId="1763" priority="187">
      <formula>Q8&lt;0</formula>
    </cfRule>
  </conditionalFormatting>
  <conditionalFormatting sqref="F218:F230">
    <cfRule type="expression" dxfId="1762" priority="184">
      <formula>F218&gt;0</formula>
    </cfRule>
    <cfRule type="expression" dxfId="1761" priority="185">
      <formula>F218&lt;0</formula>
    </cfRule>
  </conditionalFormatting>
  <conditionalFormatting sqref="H218:H230">
    <cfRule type="expression" dxfId="1760" priority="182">
      <formula>H218&gt;0</formula>
    </cfRule>
    <cfRule type="expression" dxfId="1759" priority="183">
      <formula>H218&lt;0</formula>
    </cfRule>
  </conditionalFormatting>
  <conditionalFormatting sqref="H234:H237">
    <cfRule type="expression" dxfId="1758" priority="178">
      <formula>H234&gt;0</formula>
    </cfRule>
    <cfRule type="expression" dxfId="1757" priority="179">
      <formula>H234&lt;0</formula>
    </cfRule>
  </conditionalFormatting>
  <conditionalFormatting sqref="F234:F237">
    <cfRule type="expression" dxfId="1756" priority="180">
      <formula>F234&gt;0</formula>
    </cfRule>
    <cfRule type="expression" dxfId="1755" priority="181">
      <formula>F234&lt;0</formula>
    </cfRule>
  </conditionalFormatting>
  <conditionalFormatting sqref="M260">
    <cfRule type="expression" dxfId="1754" priority="176">
      <formula>M260&gt;0</formula>
    </cfRule>
    <cfRule type="expression" dxfId="1753" priority="177">
      <formula>M260&lt;0</formula>
    </cfRule>
  </conditionalFormatting>
  <conditionalFormatting sqref="F70:F71 F78:F115">
    <cfRule type="expression" dxfId="1752" priority="174">
      <formula>F70&gt;0</formula>
    </cfRule>
    <cfRule type="expression" dxfId="1751" priority="175">
      <formula>F70&lt;0</formula>
    </cfRule>
  </conditionalFormatting>
  <conditionalFormatting sqref="H70:H71 H78:H115">
    <cfRule type="expression" dxfId="1750" priority="172">
      <formula>H70&gt;0</formula>
    </cfRule>
    <cfRule type="expression" dxfId="1749" priority="173">
      <formula>H70&lt;0</formula>
    </cfRule>
  </conditionalFormatting>
  <conditionalFormatting sqref="Q10">
    <cfRule type="expression" dxfId="1748" priority="170">
      <formula>Q10&gt;0</formula>
    </cfRule>
    <cfRule type="expression" dxfId="1747" priority="171">
      <formula>Q10&lt;0</formula>
    </cfRule>
  </conditionalFormatting>
  <conditionalFormatting sqref="F72:F77">
    <cfRule type="expression" dxfId="1746" priority="168">
      <formula>F72&gt;0</formula>
    </cfRule>
    <cfRule type="expression" dxfId="1745" priority="169">
      <formula>F72&lt;0</formula>
    </cfRule>
  </conditionalFormatting>
  <conditionalFormatting sqref="H72:H77">
    <cfRule type="expression" dxfId="1744" priority="166">
      <formula>H72&gt;0</formula>
    </cfRule>
    <cfRule type="expression" dxfId="1743" priority="167">
      <formula>H72&lt;0</formula>
    </cfRule>
  </conditionalFormatting>
  <conditionalFormatting sqref="K75:K82">
    <cfRule type="expression" dxfId="1742" priority="164">
      <formula>K75&gt;0</formula>
    </cfRule>
    <cfRule type="expression" dxfId="1741" priority="165">
      <formula>K75&lt;0</formula>
    </cfRule>
  </conditionalFormatting>
  <conditionalFormatting sqref="K83:K115">
    <cfRule type="expression" dxfId="1740" priority="162">
      <formula>K83&gt;0</formula>
    </cfRule>
    <cfRule type="expression" dxfId="1739" priority="163">
      <formula>K83&lt;0</formula>
    </cfRule>
  </conditionalFormatting>
  <conditionalFormatting sqref="F116:F117">
    <cfRule type="expression" dxfId="1738" priority="159">
      <formula>F116&gt;0</formula>
    </cfRule>
    <cfRule type="expression" dxfId="1737" priority="160">
      <formula>F116&lt;0</formula>
    </cfRule>
  </conditionalFormatting>
  <conditionalFormatting sqref="H116:H117">
    <cfRule type="expression" dxfId="1736" priority="157">
      <formula>H116&gt;0</formula>
    </cfRule>
    <cfRule type="expression" dxfId="1735" priority="158">
      <formula>H116&lt;0</formula>
    </cfRule>
  </conditionalFormatting>
  <conditionalFormatting sqref="K116:K117">
    <cfRule type="expression" dxfId="1734" priority="155">
      <formula>K116&gt;0</formula>
    </cfRule>
    <cfRule type="expression" dxfId="1733" priority="156">
      <formula>K116&lt;0</formula>
    </cfRule>
  </conditionalFormatting>
  <conditionalFormatting sqref="F126:F128 H126:H128 K126:K128">
    <cfRule type="expression" dxfId="1732" priority="151">
      <formula>F126&gt;0</formula>
    </cfRule>
    <cfRule type="expression" dxfId="1731" priority="152">
      <formula>F126&lt;0</formula>
    </cfRule>
  </conditionalFormatting>
  <conditionalFormatting sqref="L118:L124 L215">
    <cfRule type="expression" dxfId="1730" priority="149">
      <formula>L118&gt;0</formula>
    </cfRule>
    <cfRule type="expression" dxfId="1729" priority="150">
      <formula>L118&lt;0</formula>
    </cfRule>
  </conditionalFormatting>
  <conditionalFormatting sqref="L75:L82">
    <cfRule type="expression" dxfId="1728" priority="147">
      <formula>L75&gt;0</formula>
    </cfRule>
    <cfRule type="expression" dxfId="1727" priority="148">
      <formula>L75&lt;0</formula>
    </cfRule>
  </conditionalFormatting>
  <conditionalFormatting sqref="L83:L115">
    <cfRule type="expression" dxfId="1726" priority="145">
      <formula>L83&gt;0</formula>
    </cfRule>
    <cfRule type="expression" dxfId="1725" priority="146">
      <formula>L83&lt;0</formula>
    </cfRule>
  </conditionalFormatting>
  <conditionalFormatting sqref="L116:L117">
    <cfRule type="expression" dxfId="1724" priority="143">
      <formula>L116&gt;0</formula>
    </cfRule>
    <cfRule type="expression" dxfId="1723" priority="144">
      <formula>L116&lt;0</formula>
    </cfRule>
  </conditionalFormatting>
  <conditionalFormatting sqref="L126:L128">
    <cfRule type="expression" dxfId="1722" priority="141">
      <formula>L126&gt;0</formula>
    </cfRule>
    <cfRule type="expression" dxfId="1721" priority="142">
      <formula>L126&lt;0</formula>
    </cfRule>
  </conditionalFormatting>
  <conditionalFormatting sqref="F135:F138 H135:H138">
    <cfRule type="expression" dxfId="1720" priority="139">
      <formula>F135&gt;0</formula>
    </cfRule>
    <cfRule type="expression" dxfId="1719" priority="140">
      <formula>F135&lt;0</formula>
    </cfRule>
  </conditionalFormatting>
  <conditionalFormatting sqref="K132:K134 F132:F134 H132:H134">
    <cfRule type="expression" dxfId="1718" priority="135">
      <formula>F132&gt;0</formula>
    </cfRule>
    <cfRule type="expression" dxfId="1717" priority="136">
      <formula>F132&lt;0</formula>
    </cfRule>
  </conditionalFormatting>
  <conditionalFormatting sqref="L132:L133">
    <cfRule type="expression" dxfId="1716" priority="133">
      <formula>L132&gt;0</formula>
    </cfRule>
    <cfRule type="expression" dxfId="1715" priority="134">
      <formula>L132&lt;0</formula>
    </cfRule>
  </conditionalFormatting>
  <conditionalFormatting sqref="K129:K131 F129:F131 H129:H131">
    <cfRule type="expression" dxfId="1714" priority="131">
      <formula>F129&gt;0</formula>
    </cfRule>
    <cfRule type="expression" dxfId="1713" priority="132">
      <formula>F129&lt;0</formula>
    </cfRule>
  </conditionalFormatting>
  <conditionalFormatting sqref="L130:L131">
    <cfRule type="expression" dxfId="1712" priority="129">
      <formula>L130&gt;0</formula>
    </cfRule>
    <cfRule type="expression" dxfId="1711" priority="130">
      <formula>L130&lt;0</formula>
    </cfRule>
  </conditionalFormatting>
  <conditionalFormatting sqref="H140:H143 F140:F143">
    <cfRule type="expression" dxfId="1710" priority="123">
      <formula>F140&gt;0</formula>
    </cfRule>
    <cfRule type="expression" dxfId="1709" priority="124">
      <formula>F140&lt;0</formula>
    </cfRule>
  </conditionalFormatting>
  <conditionalFormatting sqref="H144:H147 F144:F147">
    <cfRule type="expression" dxfId="1708" priority="119">
      <formula>F144&gt;0</formula>
    </cfRule>
    <cfRule type="expression" dxfId="1707" priority="120">
      <formula>F144&lt;0</formula>
    </cfRule>
  </conditionalFormatting>
  <conditionalFormatting sqref="F149:F154 H149:H154 K149:K154">
    <cfRule type="expression" dxfId="1706" priority="115">
      <formula>F149&gt;0</formula>
    </cfRule>
    <cfRule type="expression" dxfId="1705" priority="116">
      <formula>F149&lt;0</formula>
    </cfRule>
  </conditionalFormatting>
  <conditionalFormatting sqref="L153:L154">
    <cfRule type="expression" dxfId="1704" priority="109">
      <formula>L153&gt;0</formula>
    </cfRule>
    <cfRule type="expression" dxfId="1703" priority="110">
      <formula>L153&lt;0</formula>
    </cfRule>
  </conditionalFormatting>
  <conditionalFormatting sqref="F155:F157 H155:H157 K155:K158">
    <cfRule type="expression" dxfId="1702" priority="107">
      <formula>F155&gt;0</formula>
    </cfRule>
    <cfRule type="expression" dxfId="1701" priority="108">
      <formula>F155&lt;0</formula>
    </cfRule>
  </conditionalFormatting>
  <conditionalFormatting sqref="F158:F160 H158:H160 K159:K160">
    <cfRule type="expression" dxfId="1700" priority="103">
      <formula>F158&gt;0</formula>
    </cfRule>
    <cfRule type="expression" dxfId="1699" priority="104">
      <formula>F158&lt;0</formula>
    </cfRule>
  </conditionalFormatting>
  <conditionalFormatting sqref="F161:F163 H161:H163 K161:K163">
    <cfRule type="expression" dxfId="1698" priority="99">
      <formula>F161&gt;0</formula>
    </cfRule>
    <cfRule type="expression" dxfId="1697" priority="100">
      <formula>F161&lt;0</formula>
    </cfRule>
  </conditionalFormatting>
  <conditionalFormatting sqref="F164:F166 H164:H166 K164:K166">
    <cfRule type="expression" dxfId="1696" priority="95">
      <formula>F164&gt;0</formula>
    </cfRule>
    <cfRule type="expression" dxfId="1695" priority="96">
      <formula>F164&lt;0</formula>
    </cfRule>
  </conditionalFormatting>
  <conditionalFormatting sqref="F167:F169 H167:H169 K167:K169">
    <cfRule type="expression" dxfId="1694" priority="91">
      <formula>F167&gt;0</formula>
    </cfRule>
    <cfRule type="expression" dxfId="1693" priority="92">
      <formula>F167&lt;0</formula>
    </cfRule>
  </conditionalFormatting>
  <conditionalFormatting sqref="K171:K173 H171:H173 F171:F173">
    <cfRule type="expression" dxfId="1692" priority="87">
      <formula>F171&gt;0</formula>
    </cfRule>
    <cfRule type="expression" dxfId="1691" priority="88">
      <formula>F171&lt;0</formula>
    </cfRule>
  </conditionalFormatting>
  <conditionalFormatting sqref="K174 H174 F174">
    <cfRule type="expression" dxfId="1690" priority="83">
      <formula>F174&gt;0</formula>
    </cfRule>
    <cfRule type="expression" dxfId="1689" priority="84">
      <formula>F174&lt;0</formula>
    </cfRule>
  </conditionalFormatting>
  <conditionalFormatting sqref="H175:H177 F175:F177 K175:K177">
    <cfRule type="expression" dxfId="1688" priority="79">
      <formula>F175&gt;0</formula>
    </cfRule>
    <cfRule type="expression" dxfId="1687" priority="80">
      <formula>F175&lt;0</formula>
    </cfRule>
  </conditionalFormatting>
  <conditionalFormatting sqref="H179:H181 F179:F181 K179:K181">
    <cfRule type="expression" dxfId="1686" priority="71">
      <formula>F179&gt;0</formula>
    </cfRule>
    <cfRule type="expression" dxfId="1685" priority="72">
      <formula>F179&lt;0</formula>
    </cfRule>
  </conditionalFormatting>
  <conditionalFormatting sqref="K178 H178 F178">
    <cfRule type="expression" dxfId="1684" priority="67">
      <formula>F178&gt;0</formula>
    </cfRule>
    <cfRule type="expression" dxfId="1683" priority="68">
      <formula>F178&lt;0</formula>
    </cfRule>
  </conditionalFormatting>
  <conditionalFormatting sqref="K182:K183 H182:H183 F182:F183">
    <cfRule type="expression" dxfId="1682" priority="63">
      <formula>F182&gt;0</formula>
    </cfRule>
    <cfRule type="expression" dxfId="1681" priority="64">
      <formula>F182&lt;0</formula>
    </cfRule>
  </conditionalFormatting>
  <conditionalFormatting sqref="L183">
    <cfRule type="expression" dxfId="1680" priority="61">
      <formula>L183&gt;0</formula>
    </cfRule>
    <cfRule type="expression" dxfId="1679" priority="62">
      <formula>L183&lt;0</formula>
    </cfRule>
  </conditionalFormatting>
  <conditionalFormatting sqref="K184:K186 H184:H186 F184:F186">
    <cfRule type="expression" dxfId="1678" priority="59">
      <formula>F184&gt;0</formula>
    </cfRule>
    <cfRule type="expression" dxfId="1677" priority="60">
      <formula>F184&lt;0</formula>
    </cfRule>
  </conditionalFormatting>
  <conditionalFormatting sqref="L185">
    <cfRule type="expression" dxfId="1676" priority="57">
      <formula>L185&gt;0</formula>
    </cfRule>
    <cfRule type="expression" dxfId="1675" priority="58">
      <formula>L185&lt;0</formula>
    </cfRule>
  </conditionalFormatting>
  <conditionalFormatting sqref="K187 H187 F187">
    <cfRule type="expression" dxfId="1674" priority="55">
      <formula>F187&gt;0</formula>
    </cfRule>
    <cfRule type="expression" dxfId="1673" priority="56">
      <formula>F187&lt;0</formula>
    </cfRule>
  </conditionalFormatting>
  <conditionalFormatting sqref="L187">
    <cfRule type="expression" dxfId="1672" priority="53">
      <formula>L187&gt;0</formula>
    </cfRule>
    <cfRule type="expression" dxfId="1671" priority="54">
      <formula>L187&lt;0</formula>
    </cfRule>
  </conditionalFormatting>
  <conditionalFormatting sqref="H192:H194 F192:F194 K192:K194">
    <cfRule type="expression" dxfId="1670" priority="51">
      <formula>F192&gt;0</formula>
    </cfRule>
    <cfRule type="expression" dxfId="1669" priority="52">
      <formula>F192&lt;0</formula>
    </cfRule>
  </conditionalFormatting>
  <conditionalFormatting sqref="L193">
    <cfRule type="expression" dxfId="1668" priority="49">
      <formula>L193&gt;0</formula>
    </cfRule>
    <cfRule type="expression" dxfId="1667" priority="50">
      <formula>L193&lt;0</formula>
    </cfRule>
  </conditionalFormatting>
  <conditionalFormatting sqref="K191 H191 F191">
    <cfRule type="expression" dxfId="1666" priority="47">
      <formula>F191&gt;0</formula>
    </cfRule>
    <cfRule type="expression" dxfId="1665" priority="48">
      <formula>F191&lt;0</formula>
    </cfRule>
  </conditionalFormatting>
  <conditionalFormatting sqref="L191">
    <cfRule type="expression" dxfId="1664" priority="45">
      <formula>L191&gt;0</formula>
    </cfRule>
    <cfRule type="expression" dxfId="1663" priority="46">
      <formula>L191&lt;0</formula>
    </cfRule>
  </conditionalFormatting>
  <conditionalFormatting sqref="K188:K190 H188:H190 F188:F190">
    <cfRule type="expression" dxfId="1662" priority="43">
      <formula>F188&gt;0</formula>
    </cfRule>
    <cfRule type="expression" dxfId="1661" priority="44">
      <formula>F188&lt;0</formula>
    </cfRule>
  </conditionalFormatting>
  <conditionalFormatting sqref="L189">
    <cfRule type="expression" dxfId="1660" priority="41">
      <formula>L189&gt;0</formula>
    </cfRule>
    <cfRule type="expression" dxfId="1659" priority="42">
      <formula>L189&lt;0</formula>
    </cfRule>
  </conditionalFormatting>
  <conditionalFormatting sqref="K199 H199 F199">
    <cfRule type="expression" dxfId="1658" priority="39">
      <formula>F199&gt;0</formula>
    </cfRule>
    <cfRule type="expression" dxfId="1657" priority="40">
      <formula>F199&lt;0</formula>
    </cfRule>
  </conditionalFormatting>
  <conditionalFormatting sqref="L199">
    <cfRule type="expression" dxfId="1656" priority="37">
      <formula>L199&gt;0</formula>
    </cfRule>
    <cfRule type="expression" dxfId="1655" priority="38">
      <formula>L199&lt;0</formula>
    </cfRule>
  </conditionalFormatting>
  <conditionalFormatting sqref="K196:K198 H196:H198 F196:F198">
    <cfRule type="expression" dxfId="1654" priority="35">
      <formula>F196&gt;0</formula>
    </cfRule>
    <cfRule type="expression" dxfId="1653" priority="36">
      <formula>F196&lt;0</formula>
    </cfRule>
  </conditionalFormatting>
  <conditionalFormatting sqref="K195 H195 F195">
    <cfRule type="expression" dxfId="1652" priority="31">
      <formula>F195&gt;0</formula>
    </cfRule>
    <cfRule type="expression" dxfId="1651" priority="32">
      <formula>F195&lt;0</formula>
    </cfRule>
  </conditionalFormatting>
  <conditionalFormatting sqref="L195">
    <cfRule type="expression" dxfId="1650" priority="29">
      <formula>L195&gt;0</formula>
    </cfRule>
    <cfRule type="expression" dxfId="1649" priority="30">
      <formula>L195&lt;0</formula>
    </cfRule>
  </conditionalFormatting>
  <conditionalFormatting sqref="L207">
    <cfRule type="expression" dxfId="1648" priority="25">
      <formula>L207&gt;0</formula>
    </cfRule>
    <cfRule type="expression" dxfId="1647" priority="26">
      <formula>L207&lt;0</formula>
    </cfRule>
  </conditionalFormatting>
  <conditionalFormatting sqref="F201 H201 K201">
    <cfRule type="expression" dxfId="1646" priority="23">
      <formula>F201&gt;0</formula>
    </cfRule>
    <cfRule type="expression" dxfId="1645" priority="24">
      <formula>F201&lt;0</formula>
    </cfRule>
  </conditionalFormatting>
  <conditionalFormatting sqref="L203">
    <cfRule type="expression" dxfId="1644" priority="21">
      <formula>L203&gt;0</formula>
    </cfRule>
    <cfRule type="expression" dxfId="1643" priority="22">
      <formula>L203&lt;0</formula>
    </cfRule>
  </conditionalFormatting>
  <conditionalFormatting sqref="L201">
    <cfRule type="expression" dxfId="1642" priority="19">
      <formula>L201&gt;0</formula>
    </cfRule>
    <cfRule type="expression" dxfId="1641" priority="20">
      <formula>L201&lt;0</formula>
    </cfRule>
  </conditionalFormatting>
  <conditionalFormatting sqref="K204:K206 F204:F206 H204:H206">
    <cfRule type="expression" dxfId="1640" priority="17">
      <formula>F204&gt;0</formula>
    </cfRule>
    <cfRule type="expression" dxfId="1639" priority="18">
      <formula>F204&lt;0</formula>
    </cfRule>
  </conditionalFormatting>
  <conditionalFormatting sqref="L206">
    <cfRule type="expression" dxfId="1638" priority="15">
      <formula>L206&gt;0</formula>
    </cfRule>
    <cfRule type="expression" dxfId="1637" priority="16">
      <formula>L206&lt;0</formula>
    </cfRule>
  </conditionalFormatting>
  <conditionalFormatting sqref="L204">
    <cfRule type="expression" dxfId="1636" priority="13">
      <formula>L204&gt;0</formula>
    </cfRule>
    <cfRule type="expression" dxfId="1635" priority="14">
      <formula>L204&lt;0</formula>
    </cfRule>
  </conditionalFormatting>
  <conditionalFormatting sqref="K212:K213 H212:H213 F212:F213">
    <cfRule type="expression" dxfId="1634" priority="11">
      <formula>F212&gt;0</formula>
    </cfRule>
    <cfRule type="expression" dxfId="1633" priority="12">
      <formula>F212&lt;0</formula>
    </cfRule>
  </conditionalFormatting>
  <conditionalFormatting sqref="L213">
    <cfRule type="expression" dxfId="1632" priority="9">
      <formula>L213&gt;0</formula>
    </cfRule>
    <cfRule type="expression" dxfId="1631" priority="10">
      <formula>L213&lt;0</formula>
    </cfRule>
  </conditionalFormatting>
  <conditionalFormatting sqref="K211 H211 F211">
    <cfRule type="expression" dxfId="1630" priority="7">
      <formula>F211&gt;0</formula>
    </cfRule>
    <cfRule type="expression" dxfId="1629" priority="8">
      <formula>F211&lt;0</formula>
    </cfRule>
  </conditionalFormatting>
  <conditionalFormatting sqref="L211">
    <cfRule type="expression" dxfId="1628" priority="5">
      <formula>L211&gt;0</formula>
    </cfRule>
    <cfRule type="expression" dxfId="1627" priority="6">
      <formula>L211&lt;0</formula>
    </cfRule>
  </conditionalFormatting>
  <conditionalFormatting sqref="K208:K210 H208:H210 F208:F210">
    <cfRule type="expression" dxfId="1626" priority="3">
      <formula>F208&gt;0</formula>
    </cfRule>
    <cfRule type="expression" dxfId="1625" priority="4">
      <formula>F208&lt;0</formula>
    </cfRule>
  </conditionalFormatting>
  <conditionalFormatting sqref="L209">
    <cfRule type="expression" dxfId="1624" priority="1">
      <formula>L209&gt;0</formula>
    </cfRule>
    <cfRule type="expression" dxfId="1623"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11.94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83580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22073.011000001687</v>
      </c>
      <c r="R7">
        <v>7000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7457.4400000000605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9.79662270948332E-2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1.6750418760469014E-2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18.952380952380953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14.566799999999999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14.447399999999998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14.327999999999999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14.208599999999999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14.089199999999998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13.969799999999999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13.850399999999999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13.730999999999998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13.611599999999997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13.492199999999999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13.372800000000002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13.253400000000001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13.134</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13.0146</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12.895200000000001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12.7758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12.6564</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12.537000000000001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12.4176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12.2982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12.178799999999999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12.0594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11.94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11.820599999999999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11.7012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11.581799999999999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11.462399999999999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11.342999999999998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11.223599999999999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11.104200000000001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10.9848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10.865399999999999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10.746</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10.6266</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10.507199999999999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10.3878</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10.2684</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10.148999999999999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22" priority="269">
      <formula>F160&gt;0</formula>
    </cfRule>
    <cfRule type="expression" dxfId="1621"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20" priority="262">
      <formula>F440&gt;0</formula>
    </cfRule>
    <cfRule type="expression" dxfId="1619" priority="263">
      <formula>F440&lt;0</formula>
    </cfRule>
  </conditionalFormatting>
  <conditionalFormatting sqref="H440:H446">
    <cfRule type="expression" dxfId="1618" priority="258">
      <formula>H440&gt;0</formula>
    </cfRule>
    <cfRule type="expression" dxfId="1617" priority="259">
      <formula>H440&lt;0</formula>
    </cfRule>
  </conditionalFormatting>
  <conditionalFormatting sqref="Q8">
    <cfRule type="expression" dxfId="1616" priority="244">
      <formula>Q8&gt;0</formula>
    </cfRule>
    <cfRule type="expression" dxfId="1615" priority="245">
      <formula>Q8&lt;0</formula>
    </cfRule>
  </conditionalFormatting>
  <conditionalFormatting sqref="Q7">
    <cfRule type="expression" dxfId="1614" priority="246">
      <formula>Q7&gt;0</formula>
    </cfRule>
    <cfRule type="expression" dxfId="1613" priority="247">
      <formula>Q7&lt;0</formula>
    </cfRule>
  </conditionalFormatting>
  <conditionalFormatting sqref="F548:F554">
    <cfRule type="expression" dxfId="1612" priority="218">
      <formula>F548&gt;0</formula>
    </cfRule>
    <cfRule type="expression" dxfId="1611" priority="219">
      <formula>F548&lt;0</formula>
    </cfRule>
  </conditionalFormatting>
  <conditionalFormatting sqref="F473:F491 H473:H491">
    <cfRule type="expression" dxfId="1610" priority="240">
      <formula>F473&gt;0</formula>
    </cfRule>
    <cfRule type="expression" dxfId="1609" priority="241">
      <formula>F473&lt;0</formula>
    </cfRule>
  </conditionalFormatting>
  <conditionalFormatting sqref="F466:F472">
    <cfRule type="expression" dxfId="1608" priority="238">
      <formula>F466&gt;0</formula>
    </cfRule>
    <cfRule type="expression" dxfId="1607" priority="239">
      <formula>F466&lt;0</formula>
    </cfRule>
  </conditionalFormatting>
  <conditionalFormatting sqref="H466:H472">
    <cfRule type="expression" dxfId="1606" priority="236">
      <formula>H466&gt;0</formula>
    </cfRule>
    <cfRule type="expression" dxfId="1605" priority="237">
      <formula>H466&lt;0</formula>
    </cfRule>
  </conditionalFormatting>
  <conditionalFormatting sqref="F499:F517 H499:H517">
    <cfRule type="expression" dxfId="1604" priority="234">
      <formula>F499&gt;0</formula>
    </cfRule>
    <cfRule type="expression" dxfId="1603" priority="235">
      <formula>F499&lt;0</formula>
    </cfRule>
  </conditionalFormatting>
  <conditionalFormatting sqref="F492:F498">
    <cfRule type="expression" dxfId="1602" priority="232">
      <formula>F492&gt;0</formula>
    </cfRule>
    <cfRule type="expression" dxfId="1601" priority="233">
      <formula>F492&lt;0</formula>
    </cfRule>
  </conditionalFormatting>
  <conditionalFormatting sqref="H492:H498">
    <cfRule type="expression" dxfId="1600" priority="230">
      <formula>H492&gt;0</formula>
    </cfRule>
    <cfRule type="expression" dxfId="1599" priority="231">
      <formula>H492&lt;0</formula>
    </cfRule>
  </conditionalFormatting>
  <conditionalFormatting sqref="F525:F542 H525:H542">
    <cfRule type="expression" dxfId="1598" priority="228">
      <formula>F525&gt;0</formula>
    </cfRule>
    <cfRule type="expression" dxfId="1597" priority="229">
      <formula>F525&lt;0</formula>
    </cfRule>
  </conditionalFormatting>
  <conditionalFormatting sqref="F518:F524">
    <cfRule type="expression" dxfId="1596" priority="226">
      <formula>F518&gt;0</formula>
    </cfRule>
    <cfRule type="expression" dxfId="1595" priority="227">
      <formula>F518&lt;0</formula>
    </cfRule>
  </conditionalFormatting>
  <conditionalFormatting sqref="H518:H524">
    <cfRule type="expression" dxfId="1594" priority="224">
      <formula>H518&gt;0</formula>
    </cfRule>
    <cfRule type="expression" dxfId="1593" priority="225">
      <formula>H518&lt;0</formula>
    </cfRule>
  </conditionalFormatting>
  <conditionalFormatting sqref="F543:F547 H543:H547">
    <cfRule type="expression" dxfId="1592" priority="222">
      <formula>F543&gt;0</formula>
    </cfRule>
    <cfRule type="expression" dxfId="1591" priority="223">
      <formula>F543&lt;0</formula>
    </cfRule>
  </conditionalFormatting>
  <conditionalFormatting sqref="F555:F570 H555:H570">
    <cfRule type="expression" dxfId="1590" priority="220">
      <formula>F555&gt;0</formula>
    </cfRule>
    <cfRule type="expression" dxfId="1589" priority="221">
      <formula>F555&lt;0</formula>
    </cfRule>
  </conditionalFormatting>
  <conditionalFormatting sqref="H548:H554">
    <cfRule type="expression" dxfId="1588" priority="216">
      <formula>H548&gt;0</formula>
    </cfRule>
    <cfRule type="expression" dxfId="1587" priority="217">
      <formula>H548&lt;0</formula>
    </cfRule>
  </conditionalFormatting>
  <conditionalFormatting sqref="F571 H571">
    <cfRule type="expression" dxfId="1586" priority="214">
      <formula>F571&gt;0</formula>
    </cfRule>
    <cfRule type="expression" dxfId="1585" priority="215">
      <formula>F571&lt;0</formula>
    </cfRule>
  </conditionalFormatting>
  <conditionalFormatting sqref="F572:F576 H572:H576">
    <cfRule type="expression" dxfId="1584" priority="212">
      <formula>F572&gt;0</formula>
    </cfRule>
    <cfRule type="expression" dxfId="1583" priority="213">
      <formula>F572&lt;0</formula>
    </cfRule>
  </conditionalFormatting>
  <conditionalFormatting sqref="F584:F599 H584:H599">
    <cfRule type="expression" dxfId="1582" priority="210">
      <formula>F584&gt;0</formula>
    </cfRule>
    <cfRule type="expression" dxfId="1581" priority="211">
      <formula>F584&lt;0</formula>
    </cfRule>
  </conditionalFormatting>
  <conditionalFormatting sqref="F577:F583">
    <cfRule type="expression" dxfId="1580" priority="208">
      <formula>F577&gt;0</formula>
    </cfRule>
    <cfRule type="expression" dxfId="1579" priority="209">
      <formula>F577&lt;0</formula>
    </cfRule>
  </conditionalFormatting>
  <conditionalFormatting sqref="H577:H583">
    <cfRule type="expression" dxfId="1578" priority="206">
      <formula>H577&gt;0</formula>
    </cfRule>
    <cfRule type="expression" dxfId="1577" priority="207">
      <formula>H577&lt;0</formula>
    </cfRule>
  </conditionalFormatting>
  <conditionalFormatting sqref="F601:F606 H601:H606">
    <cfRule type="expression" dxfId="1576" priority="204">
      <formula>F601&gt;0</formula>
    </cfRule>
    <cfRule type="expression" dxfId="1575" priority="205">
      <formula>F601&lt;0</formula>
    </cfRule>
  </conditionalFormatting>
  <conditionalFormatting sqref="F607 H607">
    <cfRule type="expression" dxfId="1574" priority="202">
      <formula>F607&gt;0</formula>
    </cfRule>
    <cfRule type="expression" dxfId="1573" priority="203">
      <formula>F607&lt;0</formula>
    </cfRule>
  </conditionalFormatting>
  <conditionalFormatting sqref="F608:F612 H608:H612">
    <cfRule type="expression" dxfId="1572" priority="200">
      <formula>F608&gt;0</formula>
    </cfRule>
    <cfRule type="expression" dxfId="1571" priority="201">
      <formula>F608&lt;0</formula>
    </cfRule>
  </conditionalFormatting>
  <conditionalFormatting sqref="F620:F635 H620:H635">
    <cfRule type="expression" dxfId="1570" priority="198">
      <formula>F620&gt;0</formula>
    </cfRule>
    <cfRule type="expression" dxfId="1569" priority="199">
      <formula>F620&lt;0</formula>
    </cfRule>
  </conditionalFormatting>
  <conditionalFormatting sqref="F613:F619">
    <cfRule type="expression" dxfId="1568" priority="196">
      <formula>F613&gt;0</formula>
    </cfRule>
    <cfRule type="expression" dxfId="1567" priority="197">
      <formula>F613&lt;0</formula>
    </cfRule>
  </conditionalFormatting>
  <conditionalFormatting sqref="H613:H619">
    <cfRule type="expression" dxfId="1566" priority="194">
      <formula>H613&gt;0</formula>
    </cfRule>
    <cfRule type="expression" dxfId="1565" priority="195">
      <formula>H613&lt;0</formula>
    </cfRule>
  </conditionalFormatting>
  <conditionalFormatting sqref="F636:F641 H636:H641">
    <cfRule type="expression" dxfId="1564" priority="192">
      <formula>F636&gt;0</formula>
    </cfRule>
    <cfRule type="expression" dxfId="1563" priority="193">
      <formula>F636&lt;0</formula>
    </cfRule>
  </conditionalFormatting>
  <conditionalFormatting sqref="F642 H642">
    <cfRule type="expression" dxfId="1562" priority="190">
      <formula>F642&gt;0</formula>
    </cfRule>
    <cfRule type="expression" dxfId="1561" priority="191">
      <formula>F642&lt;0</formula>
    </cfRule>
  </conditionalFormatting>
  <conditionalFormatting sqref="F643:F647 H643:H647">
    <cfRule type="expression" dxfId="1560" priority="188">
      <formula>F643&gt;0</formula>
    </cfRule>
    <cfRule type="expression" dxfId="1559" priority="189">
      <formula>F643&lt;0</formula>
    </cfRule>
  </conditionalFormatting>
  <conditionalFormatting sqref="F655:F670 H655:H670">
    <cfRule type="expression" dxfId="1558" priority="186">
      <formula>F655&gt;0</formula>
    </cfRule>
    <cfRule type="expression" dxfId="1557" priority="187">
      <formula>F655&lt;0</formula>
    </cfRule>
  </conditionalFormatting>
  <conditionalFormatting sqref="F648:F654">
    <cfRule type="expression" dxfId="1556" priority="184">
      <formula>F648&gt;0</formula>
    </cfRule>
    <cfRule type="expression" dxfId="1555" priority="185">
      <formula>F648&lt;0</formula>
    </cfRule>
  </conditionalFormatting>
  <conditionalFormatting sqref="H648:H654">
    <cfRule type="expression" dxfId="1554" priority="182">
      <formula>H648&gt;0</formula>
    </cfRule>
    <cfRule type="expression" dxfId="1553" priority="183">
      <formula>H648&lt;0</formula>
    </cfRule>
  </conditionalFormatting>
  <conditionalFormatting sqref="M699">
    <cfRule type="expression" dxfId="1552" priority="180">
      <formula>M699&gt;0</formula>
    </cfRule>
    <cfRule type="expression" dxfId="1551" priority="181">
      <formula>M699&lt;0</formula>
    </cfRule>
  </conditionalFormatting>
  <conditionalFormatting sqref="F166:F177">
    <cfRule type="expression" dxfId="1550" priority="176">
      <formula>F166&gt;0</formula>
    </cfRule>
    <cfRule type="expression" dxfId="1549" priority="177">
      <formula>F166&lt;0</formula>
    </cfRule>
  </conditionalFormatting>
  <conditionalFormatting sqref="H166:H177">
    <cfRule type="expression" dxfId="1548" priority="174">
      <formula>H166&gt;0</formula>
    </cfRule>
    <cfRule type="expression" dxfId="1547" priority="175">
      <formula>H166&lt;0</formula>
    </cfRule>
  </conditionalFormatting>
  <conditionalFormatting sqref="F160:F165 H160:H165">
    <cfRule type="expression" dxfId="1546" priority="172">
      <formula>F160&gt;0</formula>
    </cfRule>
    <cfRule type="expression" dxfId="1545" priority="173">
      <formula>F160&lt;0</formula>
    </cfRule>
  </conditionalFormatting>
  <conditionalFormatting sqref="J162">
    <cfRule type="expression" dxfId="1544" priority="170">
      <formula>J162&gt;0</formula>
    </cfRule>
    <cfRule type="expression" dxfId="1543" priority="171">
      <formula>J162&lt;0</formula>
    </cfRule>
  </conditionalFormatting>
  <conditionalFormatting sqref="J163:J169">
    <cfRule type="expression" dxfId="1542" priority="168">
      <formula>J163&gt;0</formula>
    </cfRule>
    <cfRule type="expression" dxfId="1541" priority="169">
      <formula>J163&lt;0</formula>
    </cfRule>
  </conditionalFormatting>
  <conditionalFormatting sqref="L162:L244 L251 L253">
    <cfRule type="expression" dxfId="1540" priority="164">
      <formula>L162&gt;0</formula>
    </cfRule>
    <cfRule type="expression" dxfId="1539" priority="165">
      <formula>L162&lt;0</formula>
    </cfRule>
  </conditionalFormatting>
  <conditionalFormatting sqref="Q10">
    <cfRule type="expression" dxfId="1538" priority="162">
      <formula>Q10&gt;0</formula>
    </cfRule>
    <cfRule type="expression" dxfId="1537" priority="163">
      <formula>Q10&lt;0</formula>
    </cfRule>
  </conditionalFormatting>
  <conditionalFormatting sqref="H273:H275 F273:F275">
    <cfRule type="expression" dxfId="1536" priority="159">
      <formula>F273&gt;0</formula>
    </cfRule>
    <cfRule type="expression" dxfId="1535" priority="160">
      <formula>F273&lt;0</formula>
    </cfRule>
  </conditionalFormatting>
  <conditionalFormatting sqref="H269:H271 F269:F271">
    <cfRule type="expression" dxfId="1534" priority="157">
      <formula>F269&gt;0</formula>
    </cfRule>
    <cfRule type="expression" dxfId="1533" priority="158">
      <formula>F269&lt;0</formula>
    </cfRule>
  </conditionalFormatting>
  <conditionalFormatting sqref="H268 F268">
    <cfRule type="expression" dxfId="1532" priority="155">
      <formula>F268&gt;0</formula>
    </cfRule>
    <cfRule type="expression" dxfId="1531" priority="156">
      <formula>F268&lt;0</formula>
    </cfRule>
  </conditionalFormatting>
  <conditionalFormatting sqref="H272 F272">
    <cfRule type="expression" dxfId="1530" priority="153">
      <formula>F272&gt;0</formula>
    </cfRule>
    <cfRule type="expression" dxfId="1529" priority="154">
      <formula>F272&lt;0</formula>
    </cfRule>
  </conditionalFormatting>
  <conditionalFormatting sqref="H278:H281 F278:F281">
    <cfRule type="expression" dxfId="1528" priority="149">
      <formula>F278&gt;0</formula>
    </cfRule>
    <cfRule type="expression" dxfId="1527" priority="150">
      <formula>F278&lt;0</formula>
    </cfRule>
  </conditionalFormatting>
  <conditionalFormatting sqref="H276:H277 F276:F277">
    <cfRule type="expression" dxfId="1526" priority="147">
      <formula>F276&gt;0</formula>
    </cfRule>
    <cfRule type="expression" dxfId="1525" priority="148">
      <formula>F276&lt;0</formula>
    </cfRule>
  </conditionalFormatting>
  <conditionalFormatting sqref="H303 F303">
    <cfRule type="expression" dxfId="1524" priority="145">
      <formula>F303&gt;0</formula>
    </cfRule>
    <cfRule type="expression" dxfId="1523" priority="146">
      <formula>F303&lt;0</formula>
    </cfRule>
  </conditionalFormatting>
  <conditionalFormatting sqref="H284:H286 F284:F286">
    <cfRule type="expression" dxfId="1522" priority="143">
      <formula>F284&gt;0</formula>
    </cfRule>
    <cfRule type="expression" dxfId="1521" priority="144">
      <formula>F284&lt;0</formula>
    </cfRule>
  </conditionalFormatting>
  <conditionalFormatting sqref="H282:H283 F282:F283">
    <cfRule type="expression" dxfId="1520" priority="141">
      <formula>F282&gt;0</formula>
    </cfRule>
    <cfRule type="expression" dxfId="1519" priority="142">
      <formula>F282&lt;0</formula>
    </cfRule>
  </conditionalFormatting>
  <conditionalFormatting sqref="H296:H298 F296:F298">
    <cfRule type="expression" dxfId="1518" priority="139">
      <formula>F296&gt;0</formula>
    </cfRule>
    <cfRule type="expression" dxfId="1517" priority="140">
      <formula>F296&lt;0</formula>
    </cfRule>
  </conditionalFormatting>
  <conditionalFormatting sqref="H295 F295">
    <cfRule type="expression" dxfId="1516" priority="137">
      <formula>F295&gt;0</formula>
    </cfRule>
    <cfRule type="expression" dxfId="1515" priority="138">
      <formula>F295&lt;0</formula>
    </cfRule>
  </conditionalFormatting>
  <conditionalFormatting sqref="H292:H294 F292:F294">
    <cfRule type="expression" dxfId="1514" priority="135">
      <formula>F292&gt;0</formula>
    </cfRule>
    <cfRule type="expression" dxfId="1513" priority="136">
      <formula>F292&lt;0</formula>
    </cfRule>
  </conditionalFormatting>
  <conditionalFormatting sqref="H291 F291">
    <cfRule type="expression" dxfId="1512" priority="133">
      <formula>F291&gt;0</formula>
    </cfRule>
    <cfRule type="expression" dxfId="1511" priority="134">
      <formula>F291&lt;0</formula>
    </cfRule>
  </conditionalFormatting>
  <conditionalFormatting sqref="H288:H290 F288:F290">
    <cfRule type="expression" dxfId="1510" priority="131">
      <formula>F288&gt;0</formula>
    </cfRule>
    <cfRule type="expression" dxfId="1509" priority="132">
      <formula>F288&lt;0</formula>
    </cfRule>
  </conditionalFormatting>
  <conditionalFormatting sqref="H287 F287">
    <cfRule type="expression" dxfId="1508" priority="129">
      <formula>F287&gt;0</formula>
    </cfRule>
    <cfRule type="expression" dxfId="1507" priority="130">
      <formula>F287&lt;0</formula>
    </cfRule>
  </conditionalFormatting>
  <conditionalFormatting sqref="H300:H302 F300:F302">
    <cfRule type="expression" dxfId="1506" priority="127">
      <formula>F300&gt;0</formula>
    </cfRule>
    <cfRule type="expression" dxfId="1505" priority="128">
      <formula>F300&lt;0</formula>
    </cfRule>
  </conditionalFormatting>
  <conditionalFormatting sqref="H299 F299">
    <cfRule type="expression" dxfId="1504" priority="125">
      <formula>F299&gt;0</formula>
    </cfRule>
    <cfRule type="expression" dxfId="1503" priority="126">
      <formula>F299&lt;0</formula>
    </cfRule>
  </conditionalFormatting>
  <conditionalFormatting sqref="H307 F307">
    <cfRule type="expression" dxfId="1502" priority="121">
      <formula>F307&gt;0</formula>
    </cfRule>
    <cfRule type="expression" dxfId="1501" priority="122">
      <formula>F307&lt;0</formula>
    </cfRule>
  </conditionalFormatting>
  <conditionalFormatting sqref="H304:H306 F304:F306">
    <cfRule type="expression" dxfId="1500" priority="119">
      <formula>F304&gt;0</formula>
    </cfRule>
    <cfRule type="expression" dxfId="1499" priority="120">
      <formula>F304&lt;0</formula>
    </cfRule>
  </conditionalFormatting>
  <conditionalFormatting sqref="H318:H319 F318:F319">
    <cfRule type="expression" dxfId="1498" priority="117">
      <formula>F318&gt;0</formula>
    </cfRule>
    <cfRule type="expression" dxfId="1497" priority="118">
      <formula>F318&lt;0</formula>
    </cfRule>
  </conditionalFormatting>
  <conditionalFormatting sqref="H314:H317 F314:F317">
    <cfRule type="expression" dxfId="1496" priority="113">
      <formula>F314&gt;0</formula>
    </cfRule>
    <cfRule type="expression" dxfId="1495" priority="114">
      <formula>F314&lt;0</formula>
    </cfRule>
  </conditionalFormatting>
  <conditionalFormatting sqref="H312:H313 F312:F313">
    <cfRule type="expression" dxfId="1494" priority="111">
      <formula>F312&gt;0</formula>
    </cfRule>
    <cfRule type="expression" dxfId="1493" priority="112">
      <formula>F312&lt;0</formula>
    </cfRule>
  </conditionalFormatting>
  <conditionalFormatting sqref="H308:H311 F308:F311">
    <cfRule type="expression" dxfId="1492" priority="107">
      <formula>F308&gt;0</formula>
    </cfRule>
    <cfRule type="expression" dxfId="1491" priority="108">
      <formula>F308&lt;0</formula>
    </cfRule>
  </conditionalFormatting>
  <conditionalFormatting sqref="F327:F330 H327:H330">
    <cfRule type="expression" dxfId="1490" priority="105">
      <formula>F327&gt;0</formula>
    </cfRule>
    <cfRule type="expression" dxfId="1489" priority="106">
      <formula>F327&lt;0</formula>
    </cfRule>
  </conditionalFormatting>
  <conditionalFormatting sqref="F325:F326 H325:H326">
    <cfRule type="expression" dxfId="1488" priority="103">
      <formula>F325&gt;0</formula>
    </cfRule>
    <cfRule type="expression" dxfId="1487" priority="104">
      <formula>F325&lt;0</formula>
    </cfRule>
  </conditionalFormatting>
  <conditionalFormatting sqref="F331:F333 H331:H333 K331:K334">
    <cfRule type="expression" dxfId="1486" priority="97">
      <formula>F331&gt;0</formula>
    </cfRule>
    <cfRule type="expression" dxfId="1485" priority="98">
      <formula>F331&lt;0</formula>
    </cfRule>
  </conditionalFormatting>
  <conditionalFormatting sqref="H338:H340 F338:F340 K338:K341">
    <cfRule type="expression" dxfId="1484" priority="93">
      <formula>F338&gt;0</formula>
    </cfRule>
    <cfRule type="expression" dxfId="1483" priority="94">
      <formula>F338&lt;0</formula>
    </cfRule>
  </conditionalFormatting>
  <conditionalFormatting sqref="H341:H344 F341:F344 K342:K344">
    <cfRule type="expression" dxfId="1482" priority="91">
      <formula>F341&gt;0</formula>
    </cfRule>
    <cfRule type="expression" dxfId="1481" priority="92">
      <formula>F341&lt;0</formula>
    </cfRule>
  </conditionalFormatting>
  <conditionalFormatting sqref="H345:H346 F345:F346 K345:K346">
    <cfRule type="expression" dxfId="1480" priority="89">
      <formula>F345&gt;0</formula>
    </cfRule>
    <cfRule type="expression" dxfId="1479" priority="90">
      <formula>F345&lt;0</formula>
    </cfRule>
  </conditionalFormatting>
  <conditionalFormatting sqref="K362 F362 H362">
    <cfRule type="expression" dxfId="1478" priority="87">
      <formula>F362&gt;0</formula>
    </cfRule>
    <cfRule type="expression" dxfId="1477" priority="88">
      <formula>F362&lt;0</formula>
    </cfRule>
  </conditionalFormatting>
  <conditionalFormatting sqref="K350:K352 F350:F352 H350:H352">
    <cfRule type="expression" dxfId="1476" priority="85">
      <formula>F350&gt;0</formula>
    </cfRule>
    <cfRule type="expression" dxfId="1475" priority="86">
      <formula>F350&lt;0</formula>
    </cfRule>
  </conditionalFormatting>
  <conditionalFormatting sqref="F354:F356 H354:H356 K354:K356">
    <cfRule type="expression" dxfId="1474" priority="81">
      <formula>F354&gt;0</formula>
    </cfRule>
    <cfRule type="expression" dxfId="1473" priority="82">
      <formula>F354&lt;0</formula>
    </cfRule>
  </conditionalFormatting>
  <conditionalFormatting sqref="K353 F353 H353">
    <cfRule type="expression" dxfId="1472" priority="79">
      <formula>F353&gt;0</formula>
    </cfRule>
    <cfRule type="expression" dxfId="1471" priority="80">
      <formula>F353&lt;0</formula>
    </cfRule>
  </conditionalFormatting>
  <conditionalFormatting sqref="K357:K358 F357:F358 H357:H358">
    <cfRule type="expression" dxfId="1470" priority="77">
      <formula>F357&gt;0</formula>
    </cfRule>
    <cfRule type="expression" dxfId="1469" priority="78">
      <formula>F357&lt;0</formula>
    </cfRule>
  </conditionalFormatting>
  <conditionalFormatting sqref="K359:K361 F359:F361 H359:H361">
    <cfRule type="expression" dxfId="1468" priority="71">
      <formula>F359&gt;0</formula>
    </cfRule>
    <cfRule type="expression" dxfId="1467" priority="72">
      <formula>F359&lt;0</formula>
    </cfRule>
  </conditionalFormatting>
  <conditionalFormatting sqref="F367:F369 H367:H369">
    <cfRule type="expression" dxfId="1466" priority="69">
      <formula>F367&gt;0</formula>
    </cfRule>
    <cfRule type="expression" dxfId="1465" priority="70">
      <formula>F367&lt;0</formula>
    </cfRule>
  </conditionalFormatting>
  <conditionalFormatting sqref="F366 H366">
    <cfRule type="expression" dxfId="1464" priority="67">
      <formula>F366&gt;0</formula>
    </cfRule>
    <cfRule type="expression" dxfId="1463" priority="68">
      <formula>F366&lt;0</formula>
    </cfRule>
  </conditionalFormatting>
  <conditionalFormatting sqref="F363:F365 H363:H365 K363:K369">
    <cfRule type="expression" dxfId="1462" priority="65">
      <formula>F363&gt;0</formula>
    </cfRule>
    <cfRule type="expression" dxfId="1461" priority="66">
      <formula>F363&lt;0</formula>
    </cfRule>
  </conditionalFormatting>
  <conditionalFormatting sqref="K370 F370 H370">
    <cfRule type="expression" dxfId="1460" priority="63">
      <formula>F370&gt;0</formula>
    </cfRule>
    <cfRule type="expression" dxfId="1459" priority="64">
      <formula>F370&lt;0</formula>
    </cfRule>
  </conditionalFormatting>
  <conditionalFormatting sqref="K371:K373 F371:F373 H371:H373">
    <cfRule type="expression" dxfId="1458" priority="61">
      <formula>F371&gt;0</formula>
    </cfRule>
    <cfRule type="expression" dxfId="1457" priority="62">
      <formula>F371&lt;0</formula>
    </cfRule>
  </conditionalFormatting>
  <conditionalFormatting sqref="K378 F378 H378">
    <cfRule type="expression" dxfId="1456" priority="59">
      <formula>F378&gt;0</formula>
    </cfRule>
    <cfRule type="expression" dxfId="1455" priority="60">
      <formula>F378&lt;0</formula>
    </cfRule>
  </conditionalFormatting>
  <conditionalFormatting sqref="F375:F377 H375:H377 K375:K377">
    <cfRule type="expression" dxfId="1454" priority="57">
      <formula>F375&gt;0</formula>
    </cfRule>
    <cfRule type="expression" dxfId="1453" priority="58">
      <formula>F375&lt;0</formula>
    </cfRule>
  </conditionalFormatting>
  <conditionalFormatting sqref="K374 F374 H374">
    <cfRule type="expression" dxfId="1452" priority="55">
      <formula>F374&gt;0</formula>
    </cfRule>
    <cfRule type="expression" dxfId="1451" priority="56">
      <formula>F374&lt;0</formula>
    </cfRule>
  </conditionalFormatting>
  <conditionalFormatting sqref="F383:F385 H383:H385 K383:K385">
    <cfRule type="expression" dxfId="1450" priority="53">
      <formula>F383&gt;0</formula>
    </cfRule>
    <cfRule type="expression" dxfId="1449" priority="54">
      <formula>F383&lt;0</formula>
    </cfRule>
  </conditionalFormatting>
  <conditionalFormatting sqref="K382 F382 H382">
    <cfRule type="expression" dxfId="1448" priority="51">
      <formula>F382&gt;0</formula>
    </cfRule>
    <cfRule type="expression" dxfId="1447" priority="52">
      <formula>F382&lt;0</formula>
    </cfRule>
  </conditionalFormatting>
  <conditionalFormatting sqref="K379:K381 F379:F381 H379:H381">
    <cfRule type="expression" dxfId="1446" priority="49">
      <formula>F379&gt;0</formula>
    </cfRule>
    <cfRule type="expression" dxfId="1445" priority="50">
      <formula>F379&lt;0</formula>
    </cfRule>
  </conditionalFormatting>
  <conditionalFormatting sqref="K392 F392 H392">
    <cfRule type="expression" dxfId="1444" priority="47">
      <formula>F392&gt;0</formula>
    </cfRule>
    <cfRule type="expression" dxfId="1443" priority="48">
      <formula>F392&lt;0</formula>
    </cfRule>
  </conditionalFormatting>
  <conditionalFormatting sqref="K387 F387 H387">
    <cfRule type="expression" dxfId="1442" priority="45">
      <formula>F387&gt;0</formula>
    </cfRule>
    <cfRule type="expression" dxfId="1441" priority="46">
      <formula>F387&lt;0</formula>
    </cfRule>
  </conditionalFormatting>
  <conditionalFormatting sqref="K386 F386 H386">
    <cfRule type="expression" dxfId="1440" priority="43">
      <formula>F386&gt;0</formula>
    </cfRule>
    <cfRule type="expression" dxfId="1439" priority="44">
      <formula>F386&lt;0</formula>
    </cfRule>
  </conditionalFormatting>
  <conditionalFormatting sqref="F388:F390 H388:H390 K388:K390">
    <cfRule type="expression" dxfId="1438" priority="41">
      <formula>F388&gt;0</formula>
    </cfRule>
    <cfRule type="expression" dxfId="1437" priority="42">
      <formula>F388&lt;0</formula>
    </cfRule>
  </conditionalFormatting>
  <conditionalFormatting sqref="K391 F391 H391">
    <cfRule type="expression" dxfId="1436" priority="39">
      <formula>F391&gt;0</formula>
    </cfRule>
    <cfRule type="expression" dxfId="1435" priority="40">
      <formula>F391&lt;0</formula>
    </cfRule>
  </conditionalFormatting>
  <conditionalFormatting sqref="H396 F396 K396">
    <cfRule type="expression" dxfId="1434" priority="33">
      <formula>F396&gt;0</formula>
    </cfRule>
    <cfRule type="expression" dxfId="1433" priority="34">
      <formula>F396&lt;0</formula>
    </cfRule>
  </conditionalFormatting>
  <conditionalFormatting sqref="H397:H399 F397:F399 K397:K399">
    <cfRule type="expression" dxfId="1432" priority="31">
      <formula>F397&gt;0</formula>
    </cfRule>
    <cfRule type="expression" dxfId="1431" priority="32">
      <formula>F397&lt;0</formula>
    </cfRule>
  </conditionalFormatting>
  <conditionalFormatting sqref="K404 F404 H404">
    <cfRule type="expression" dxfId="1430" priority="27">
      <formula>F404&gt;0</formula>
    </cfRule>
    <cfRule type="expression" dxfId="1429" priority="28">
      <formula>F404&lt;0</formula>
    </cfRule>
  </conditionalFormatting>
  <conditionalFormatting sqref="K401:K403 F401:F403 H401:H403">
    <cfRule type="expression" dxfId="1428" priority="25">
      <formula>F401&gt;0</formula>
    </cfRule>
    <cfRule type="expression" dxfId="1427" priority="26">
      <formula>F401&lt;0</formula>
    </cfRule>
  </conditionalFormatting>
  <conditionalFormatting sqref="H406:H408 F406:F408 K406:K408">
    <cfRule type="expression" dxfId="1426" priority="23">
      <formula>F406&gt;0</formula>
    </cfRule>
    <cfRule type="expression" dxfId="1425" priority="24">
      <formula>F406&lt;0</formula>
    </cfRule>
  </conditionalFormatting>
  <conditionalFormatting sqref="K414:K416 F414:F416 H414:H416">
    <cfRule type="expression" dxfId="1424" priority="21">
      <formula>F414&gt;0</formula>
    </cfRule>
    <cfRule type="expression" dxfId="1423" priority="22">
      <formula>F414&lt;0</formula>
    </cfRule>
  </conditionalFormatting>
  <conditionalFormatting sqref="K413 F413 H413">
    <cfRule type="expression" dxfId="1422" priority="19">
      <formula>F413&gt;0</formula>
    </cfRule>
    <cfRule type="expression" dxfId="1421" priority="20">
      <formula>F413&lt;0</formula>
    </cfRule>
  </conditionalFormatting>
  <conditionalFormatting sqref="K410:K412 F410:F412 H410:H412">
    <cfRule type="expression" dxfId="1420" priority="17">
      <formula>F410&gt;0</formula>
    </cfRule>
    <cfRule type="expression" dxfId="1419" priority="18">
      <formula>F410&lt;0</formula>
    </cfRule>
  </conditionalFormatting>
  <conditionalFormatting sqref="K421 F421 H421">
    <cfRule type="expression" dxfId="1418" priority="15">
      <formula>F421&gt;0</formula>
    </cfRule>
    <cfRule type="expression" dxfId="1417" priority="16">
      <formula>F421&lt;0</formula>
    </cfRule>
  </conditionalFormatting>
  <conditionalFormatting sqref="K418:K420 F418:F420 H418:H420">
    <cfRule type="expression" dxfId="1416" priority="13">
      <formula>F418&gt;0</formula>
    </cfRule>
    <cfRule type="expression" dxfId="1415" priority="14">
      <formula>F418&lt;0</formula>
    </cfRule>
  </conditionalFormatting>
  <conditionalFormatting sqref="K417 F417 H417">
    <cfRule type="expression" dxfId="1414" priority="11">
      <formula>F417&gt;0</formula>
    </cfRule>
    <cfRule type="expression" dxfId="1413" priority="12">
      <formula>F417&lt;0</formula>
    </cfRule>
  </conditionalFormatting>
  <conditionalFormatting sqref="K422:K424 F422:F424 H422:H424">
    <cfRule type="expression" dxfId="1412" priority="9">
      <formula>F422&gt;0</formula>
    </cfRule>
    <cfRule type="expression" dxfId="1411" priority="10">
      <formula>F422&lt;0</formula>
    </cfRule>
  </conditionalFormatting>
  <conditionalFormatting sqref="H432:H434 F432:F434 K432:K434">
    <cfRule type="expression" dxfId="1410" priority="5">
      <formula>F432&gt;0</formula>
    </cfRule>
    <cfRule type="expression" dxfId="1409" priority="6">
      <formula>F432&lt;0</formula>
    </cfRule>
  </conditionalFormatting>
  <conditionalFormatting sqref="H428:H430 F428:F430 K428:K430">
    <cfRule type="expression" dxfId="1408" priority="3">
      <formula>F428&gt;0</formula>
    </cfRule>
    <cfRule type="expression" dxfId="1407" priority="4">
      <formula>F428&lt;0</formula>
    </cfRule>
  </conditionalFormatting>
  <conditionalFormatting sqref="H425:H427 F425:F427 K425:K427">
    <cfRule type="expression" dxfId="1406" priority="1">
      <formula>F425&gt;0</formula>
    </cfRule>
    <cfRule type="expression" dxfId="1405"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4" priority="29">
      <formula>N19&gt;0</formula>
    </cfRule>
    <cfRule type="expression" dxfId="140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2" priority="23">
      <formula>F22&gt;0</formula>
    </cfRule>
    <cfRule type="expression" dxfId="1401" priority="24">
      <formula>F22&lt;0</formula>
    </cfRule>
  </conditionalFormatting>
  <conditionalFormatting sqref="H22:H31">
    <cfRule type="expression" dxfId="1400" priority="21">
      <formula>H22&gt;0</formula>
    </cfRule>
    <cfRule type="expression" dxfId="1399" priority="22">
      <formula>H22&lt;0</formula>
    </cfRule>
  </conditionalFormatting>
  <conditionalFormatting sqref="I21:J31">
    <cfRule type="expression" dxfId="1398" priority="19">
      <formula>I21&gt;0</formula>
    </cfRule>
    <cfRule type="expression" dxfId="1397" priority="20">
      <formula>I21&lt;0</formula>
    </cfRule>
  </conditionalFormatting>
  <conditionalFormatting sqref="Q8">
    <cfRule type="expression" dxfId="1396" priority="11">
      <formula>Q8&gt;0</formula>
    </cfRule>
    <cfRule type="expression" dxfId="1395" priority="12">
      <formula>Q8&lt;0</formula>
    </cfRule>
  </conditionalFormatting>
  <conditionalFormatting sqref="Q7">
    <cfRule type="expression" dxfId="1394" priority="13">
      <formula>Q7&gt;0</formula>
    </cfRule>
    <cfRule type="expression" dxfId="1393" priority="14">
      <formula>Q7&lt;0</formula>
    </cfRule>
  </conditionalFormatting>
  <conditionalFormatting sqref="F56:F66">
    <cfRule type="expression" dxfId="1392" priority="9">
      <formula>F56&gt;0</formula>
    </cfRule>
    <cfRule type="expression" dxfId="1391" priority="10">
      <formula>F56&lt;0</formula>
    </cfRule>
  </conditionalFormatting>
  <conditionalFormatting sqref="H56:H66">
    <cfRule type="expression" dxfId="1390" priority="7">
      <formula>H56&gt;0</formula>
    </cfRule>
    <cfRule type="expression" dxfId="1389" priority="8">
      <formula>H56&lt;0</formula>
    </cfRule>
  </conditionalFormatting>
  <conditionalFormatting sqref="I56:I66">
    <cfRule type="expression" dxfId="1388" priority="5">
      <formula>I56&gt;0</formula>
    </cfRule>
    <cfRule type="expression" dxfId="1387" priority="6">
      <formula>I56&lt;0</formula>
    </cfRule>
  </conditionalFormatting>
  <conditionalFormatting sqref="F21">
    <cfRule type="expression" dxfId="1386" priority="3">
      <formula>F21&gt;0</formula>
    </cfRule>
    <cfRule type="expression" dxfId="1385" priority="4">
      <formula>F21&lt;0</formula>
    </cfRule>
  </conditionalFormatting>
  <conditionalFormatting sqref="H21">
    <cfRule type="expression" dxfId="1384" priority="1">
      <formula>H21&gt;0</formula>
    </cfRule>
    <cfRule type="expression" dxfId="138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2" priority="9">
      <formula>F39&gt;0</formula>
    </cfRule>
    <cfRule type="expression" dxfId="1381" priority="10">
      <formula>F39&lt;0</formula>
    </cfRule>
  </conditionalFormatting>
  <conditionalFormatting sqref="F25:F38">
    <cfRule type="expression" dxfId="1380" priority="7">
      <formula>F25&gt;0</formula>
    </cfRule>
    <cfRule type="expression" dxfId="1379" priority="8">
      <formula>F25&lt;0</formula>
    </cfRule>
  </conditionalFormatting>
  <conditionalFormatting sqref="H25:H38">
    <cfRule type="expression" dxfId="1378" priority="5">
      <formula>H25&gt;0</formula>
    </cfRule>
    <cfRule type="expression" dxfId="1377" priority="6">
      <formula>H25&lt;0</formula>
    </cfRule>
  </conditionalFormatting>
  <conditionalFormatting sqref="Q7">
    <cfRule type="expression" dxfId="1376" priority="3">
      <formula>Q7&gt;0</formula>
    </cfRule>
    <cfRule type="expression" dxfId="1375" priority="4">
      <formula>Q7&lt;0</formula>
    </cfRule>
  </conditionalFormatting>
  <conditionalFormatting sqref="Q8">
    <cfRule type="expression" dxfId="1374" priority="1">
      <formula>Q8&gt;0</formula>
    </cfRule>
    <cfRule type="expression" dxfId="13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2" priority="137">
      <formula>F30&gt;0</formula>
    </cfRule>
    <cfRule type="expression" dxfId="1371" priority="138">
      <formula>F30&lt;0</formula>
    </cfRule>
  </conditionalFormatting>
  <conditionalFormatting sqref="H47:H58">
    <cfRule type="expression" dxfId="1370" priority="129">
      <formula>H47&gt;0</formula>
    </cfRule>
    <cfRule type="expression" dxfId="1369" priority="130">
      <formula>H47&lt;0</formula>
    </cfRule>
  </conditionalFormatting>
  <conditionalFormatting sqref="H59">
    <cfRule type="expression" dxfId="1368" priority="119">
      <formula>H59&gt;0</formula>
    </cfRule>
    <cfRule type="expression" dxfId="1367" priority="120">
      <formula>H59&lt;0</formula>
    </cfRule>
  </conditionalFormatting>
  <conditionalFormatting sqref="H60">
    <cfRule type="expression" dxfId="1366" priority="115">
      <formula>H60&gt;0</formula>
    </cfRule>
    <cfRule type="expression" dxfId="1365" priority="116">
      <formula>H60&lt;0</formula>
    </cfRule>
  </conditionalFormatting>
  <conditionalFormatting sqref="H61:H66">
    <cfRule type="expression" dxfId="1364" priority="111">
      <formula>H61&gt;0</formula>
    </cfRule>
    <cfRule type="expression" dxfId="1363" priority="112">
      <formula>H61&lt;0</formula>
    </cfRule>
  </conditionalFormatting>
  <conditionalFormatting sqref="Q8">
    <cfRule type="expression" dxfId="1362" priority="95">
      <formula>Q8&gt;0</formula>
    </cfRule>
    <cfRule type="expression" dxfId="1361" priority="96">
      <formula>Q8&lt;0</formula>
    </cfRule>
  </conditionalFormatting>
  <conditionalFormatting sqref="Q7">
    <cfRule type="expression" dxfId="1360" priority="97">
      <formula>Q7&gt;0</formula>
    </cfRule>
    <cfRule type="expression" dxfId="1359" priority="98">
      <formula>Q7&lt;0</formula>
    </cfRule>
  </conditionalFormatting>
  <conditionalFormatting sqref="F178 H178">
    <cfRule type="expression" dxfId="1358" priority="93">
      <formula>F178&gt;0</formula>
    </cfRule>
    <cfRule type="expression" dxfId="1357" priority="94">
      <formula>F178&lt;0</formula>
    </cfRule>
  </conditionalFormatting>
  <conditionalFormatting sqref="Q10">
    <cfRule type="expression" dxfId="1356" priority="87">
      <formula>Q10&gt;0</formula>
    </cfRule>
    <cfRule type="expression" dxfId="1355" priority="88">
      <formula>Q10&lt;0</formula>
    </cfRule>
  </conditionalFormatting>
  <conditionalFormatting sqref="Q9">
    <cfRule type="expression" dxfId="1354" priority="81">
      <formula>Q9&gt;0</formula>
    </cfRule>
    <cfRule type="expression" dxfId="1353" priority="82">
      <formula>Q9&lt;0</formula>
    </cfRule>
  </conditionalFormatting>
  <conditionalFormatting sqref="F201:F248">
    <cfRule type="expression" dxfId="1352" priority="41">
      <formula>F201&gt;0</formula>
    </cfRule>
    <cfRule type="expression" dxfId="1351" priority="42">
      <formula>F201&lt;0</formula>
    </cfRule>
  </conditionalFormatting>
  <conditionalFormatting sqref="H201:H248">
    <cfRule type="expression" dxfId="1350" priority="39">
      <formula>H201&gt;0</formula>
    </cfRule>
    <cfRule type="expression" dxfId="1349" priority="40">
      <formula>H201&lt;0</formula>
    </cfRule>
  </conditionalFormatting>
  <conditionalFormatting sqref="J208">
    <cfRule type="expression" dxfId="1348" priority="37">
      <formula>J208&gt;0</formula>
    </cfRule>
    <cfRule type="expression" dxfId="1347" priority="38">
      <formula>J208&lt;0</formula>
    </cfRule>
  </conditionalFormatting>
  <conditionalFormatting sqref="J214:J215">
    <cfRule type="expression" dxfId="1346" priority="35">
      <formula>J214&gt;0</formula>
    </cfRule>
    <cfRule type="expression" dxfId="1345" priority="36">
      <formula>J214&lt;0</formula>
    </cfRule>
  </conditionalFormatting>
  <conditionalFormatting sqref="J216">
    <cfRule type="expression" dxfId="1344" priority="33">
      <formula>J216&gt;0</formula>
    </cfRule>
    <cfRule type="expression" dxfId="1343" priority="34">
      <formula>J216&lt;0</formula>
    </cfRule>
  </conditionalFormatting>
  <conditionalFormatting sqref="J217:J219 J221:J224">
    <cfRule type="expression" dxfId="1342" priority="31">
      <formula>J217&gt;0</formula>
    </cfRule>
    <cfRule type="expression" dxfId="1341" priority="32">
      <formula>J217&lt;0</formula>
    </cfRule>
  </conditionalFormatting>
  <conditionalFormatting sqref="K208">
    <cfRule type="expression" dxfId="1340" priority="29">
      <formula>K208&gt;0</formula>
    </cfRule>
    <cfRule type="expression" dxfId="1339" priority="30">
      <formula>K208&lt;0</formula>
    </cfRule>
  </conditionalFormatting>
  <conditionalFormatting sqref="K214:K215">
    <cfRule type="expression" dxfId="1338" priority="27">
      <formula>K214&gt;0</formula>
    </cfRule>
    <cfRule type="expression" dxfId="1337" priority="28">
      <formula>K214&lt;0</formula>
    </cfRule>
  </conditionalFormatting>
  <conditionalFormatting sqref="K216">
    <cfRule type="expression" dxfId="1336" priority="25">
      <formula>K216&gt;0</formula>
    </cfRule>
    <cfRule type="expression" dxfId="1335" priority="26">
      <formula>K216&lt;0</formula>
    </cfRule>
  </conditionalFormatting>
  <conditionalFormatting sqref="K217:K224">
    <cfRule type="expression" dxfId="1334" priority="23">
      <formula>K217&gt;0</formula>
    </cfRule>
    <cfRule type="expression" dxfId="1333" priority="24">
      <formula>K217&lt;0</formula>
    </cfRule>
  </conditionalFormatting>
  <conditionalFormatting sqref="L208">
    <cfRule type="expression" dxfId="1332" priority="21">
      <formula>L208&gt;0</formula>
    </cfRule>
    <cfRule type="expression" dxfId="1331" priority="22">
      <formula>L208&lt;0</formula>
    </cfRule>
  </conditionalFormatting>
  <conditionalFormatting sqref="L214:L215">
    <cfRule type="expression" dxfId="1330" priority="19">
      <formula>L214&gt;0</formula>
    </cfRule>
    <cfRule type="expression" dxfId="1329" priority="20">
      <formula>L214&lt;0</formula>
    </cfRule>
  </conditionalFormatting>
  <conditionalFormatting sqref="L216">
    <cfRule type="expression" dxfId="1328" priority="17">
      <formula>L216&gt;0</formula>
    </cfRule>
    <cfRule type="expression" dxfId="1327" priority="18">
      <formula>L216&lt;0</formula>
    </cfRule>
  </conditionalFormatting>
  <conditionalFormatting sqref="L217:L224">
    <cfRule type="expression" dxfId="1326" priority="15">
      <formula>L217&gt;0</formula>
    </cfRule>
    <cfRule type="expression" dxfId="1325" priority="16">
      <formula>L217&lt;0</formula>
    </cfRule>
  </conditionalFormatting>
  <conditionalFormatting sqref="K225">
    <cfRule type="expression" dxfId="1324" priority="13">
      <formula>K225&gt;0</formula>
    </cfRule>
    <cfRule type="expression" dxfId="1323" priority="14">
      <formula>K225&lt;0</formula>
    </cfRule>
  </conditionalFormatting>
  <conditionalFormatting sqref="L225:L232">
    <cfRule type="expression" dxfId="1322" priority="11">
      <formula>L225&gt;0</formula>
    </cfRule>
    <cfRule type="expression" dxfId="1321" priority="12">
      <formula>L225&lt;0</formula>
    </cfRule>
  </conditionalFormatting>
  <conditionalFormatting sqref="K226">
    <cfRule type="expression" dxfId="1320" priority="9">
      <formula>K226&gt;0</formula>
    </cfRule>
    <cfRule type="expression" dxfId="1319" priority="10">
      <formula>K226&lt;0</formula>
    </cfRule>
  </conditionalFormatting>
  <conditionalFormatting sqref="K227">
    <cfRule type="expression" dxfId="1318" priority="7">
      <formula>K227&gt;0</formula>
    </cfRule>
    <cfRule type="expression" dxfId="1317" priority="8">
      <formula>K227&lt;0</formula>
    </cfRule>
  </conditionalFormatting>
  <conditionalFormatting sqref="K228:K248">
    <cfRule type="expression" dxfId="1316" priority="5">
      <formula>K228&gt;0</formula>
    </cfRule>
    <cfRule type="expression" dxfId="1315" priority="6">
      <formula>K228&lt;0</formula>
    </cfRule>
  </conditionalFormatting>
  <conditionalFormatting sqref="L233:L237">
    <cfRule type="expression" dxfId="1314" priority="3">
      <formula>L233&gt;0</formula>
    </cfRule>
    <cfRule type="expression" dxfId="1313" priority="4">
      <formula>L233&lt;0</formula>
    </cfRule>
  </conditionalFormatting>
  <conditionalFormatting sqref="L238:L243">
    <cfRule type="expression" dxfId="1312" priority="1">
      <formula>L238&gt;0</formula>
    </cfRule>
    <cfRule type="expression" dxfId="131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0" priority="11">
      <formula>F27&gt;0</formula>
    </cfRule>
    <cfRule type="expression" dxfId="1309" priority="12">
      <formula>F27&lt;0</formula>
    </cfRule>
  </conditionalFormatting>
  <conditionalFormatting sqref="H27:H29">
    <cfRule type="expression" dxfId="1308" priority="9">
      <formula>H27&gt;0</formula>
    </cfRule>
    <cfRule type="expression" dxfId="1307" priority="10">
      <formula>H27&lt;0</formula>
    </cfRule>
  </conditionalFormatting>
  <conditionalFormatting sqref="F23:F26">
    <cfRule type="expression" dxfId="1306" priority="7">
      <formula>F23&gt;0</formula>
    </cfRule>
    <cfRule type="expression" dxfId="1305" priority="8">
      <formula>F23&lt;0</formula>
    </cfRule>
  </conditionalFormatting>
  <conditionalFormatting sqref="H23:H26">
    <cfRule type="expression" dxfId="1304" priority="5">
      <formula>H23&gt;0</formula>
    </cfRule>
    <cfRule type="expression" dxfId="1303" priority="6">
      <formula>H23&lt;0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8" priority="7">
      <formula>F21&gt;0</formula>
    </cfRule>
    <cfRule type="expression" dxfId="1297" priority="8">
      <formula>F21&lt;0</formula>
    </cfRule>
  </conditionalFormatting>
  <conditionalFormatting sqref="F22">
    <cfRule type="expression" dxfId="1296" priority="5">
      <formula>F22&gt;0</formula>
    </cfRule>
    <cfRule type="expression" dxfId="1295" priority="6">
      <formula>F22&lt;0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0" priority="11">
      <formula>F24&gt;0</formula>
    </cfRule>
    <cfRule type="expression" dxfId="1289" priority="12">
      <formula>F24&lt;0</formula>
    </cfRule>
  </conditionalFormatting>
  <conditionalFormatting sqref="H27:H30">
    <cfRule type="expression" dxfId="1288" priority="9">
      <formula>H27&gt;0</formula>
    </cfRule>
    <cfRule type="expression" dxfId="1287" priority="10">
      <formula>H27&lt;0</formula>
    </cfRule>
  </conditionalFormatting>
  <conditionalFormatting sqref="F25">
    <cfRule type="expression" dxfId="1286" priority="7">
      <formula>F25&gt;0</formula>
    </cfRule>
    <cfRule type="expression" dxfId="1285" priority="8">
      <formula>F25&lt;0</formula>
    </cfRule>
  </conditionalFormatting>
  <conditionalFormatting sqref="H24:H26">
    <cfRule type="expression" dxfId="1284" priority="5">
      <formula>H24&gt;0</formula>
    </cfRule>
    <cfRule type="expression" dxfId="1283" priority="6">
      <formula>H24&lt;0</formula>
    </cfRule>
  </conditionalFormatting>
  <conditionalFormatting sqref="Q7">
    <cfRule type="expression" dxfId="1282" priority="3">
      <formula>Q7&gt;0</formula>
    </cfRule>
    <cfRule type="expression" dxfId="1281" priority="4">
      <formula>Q7&lt;0</formula>
    </cfRule>
  </conditionalFormatting>
  <conditionalFormatting sqref="Q8">
    <cfRule type="expression" dxfId="1280" priority="1">
      <formula>Q8&gt;0</formula>
    </cfRule>
    <cfRule type="expression" dxfId="127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8" priority="17">
      <formula>F28&gt;0</formula>
    </cfRule>
    <cfRule type="expression" dxfId="1277" priority="18">
      <formula>F28&lt;0</formula>
    </cfRule>
  </conditionalFormatting>
  <conditionalFormatting sqref="F28 F33:F35">
    <cfRule type="expression" dxfId="1276" priority="19">
      <formula>F28&gt;0</formula>
    </cfRule>
    <cfRule type="expression" dxfId="1275" priority="20">
      <formula>F28&lt;0</formula>
    </cfRule>
  </conditionalFormatting>
  <conditionalFormatting sqref="H28 H33:H35">
    <cfRule type="expression" dxfId="1274" priority="15">
      <formula>H28&gt;0</formula>
    </cfRule>
    <cfRule type="expression" dxfId="1273" priority="16">
      <formula>H28&lt;0</formula>
    </cfRule>
  </conditionalFormatting>
  <conditionalFormatting sqref="F21:F27">
    <cfRule type="expression" dxfId="1272" priority="13">
      <formula>F21&gt;0</formula>
    </cfRule>
    <cfRule type="expression" dxfId="1271" priority="14">
      <formula>F21&lt;0</formula>
    </cfRule>
  </conditionalFormatting>
  <conditionalFormatting sqref="H21:H27">
    <cfRule type="expression" dxfId="1270" priority="11">
      <formula>H21&gt;0</formula>
    </cfRule>
    <cfRule type="expression" dxfId="1269" priority="12">
      <formula>H21&lt;0</formula>
    </cfRule>
  </conditionalFormatting>
  <conditionalFormatting sqref="Q8">
    <cfRule type="expression" dxfId="1268" priority="7">
      <formula>Q8&gt;0</formula>
    </cfRule>
    <cfRule type="expression" dxfId="1267" priority="8">
      <formula>Q8&lt;0</formula>
    </cfRule>
  </conditionalFormatting>
  <conditionalFormatting sqref="Q7">
    <cfRule type="expression" dxfId="1266" priority="9">
      <formula>Q7&gt;0</formula>
    </cfRule>
    <cfRule type="expression" dxfId="1265" priority="10">
      <formula>Q7&lt;0</formula>
    </cfRule>
  </conditionalFormatting>
  <conditionalFormatting sqref="F29:F32">
    <cfRule type="expression" dxfId="1264" priority="5">
      <formula>F29&gt;0</formula>
    </cfRule>
    <cfRule type="expression" dxfId="1263" priority="6">
      <formula>F29&lt;0</formula>
    </cfRule>
  </conditionalFormatting>
  <conditionalFormatting sqref="H29:H32">
    <cfRule type="expression" dxfId="1262" priority="3">
      <formula>H29&gt;0</formula>
    </cfRule>
    <cfRule type="expression" dxfId="1261" priority="4">
      <formula>H29&lt;0</formula>
    </cfRule>
  </conditionalFormatting>
  <conditionalFormatting sqref="M37">
    <cfRule type="expression" dxfId="1260" priority="1">
      <formula>M37&gt;0</formula>
    </cfRule>
    <cfRule type="expression" dxfId="125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8" priority="29">
      <formula>F40&gt;0</formula>
    </cfRule>
    <cfRule type="expression" dxfId="1257" priority="30">
      <formula>F40&lt;0</formula>
    </cfRule>
  </conditionalFormatting>
  <conditionalFormatting sqref="F40:F45">
    <cfRule type="expression" dxfId="1256" priority="31">
      <formula>F40&gt;0</formula>
    </cfRule>
    <cfRule type="expression" dxfId="1255" priority="32">
      <formula>F40&lt;0</formula>
    </cfRule>
  </conditionalFormatting>
  <conditionalFormatting sqref="H40:H45">
    <cfRule type="expression" dxfId="1254" priority="27">
      <formula>H40&gt;0</formula>
    </cfRule>
    <cfRule type="expression" dxfId="1253" priority="28">
      <formula>H40&lt;0</formula>
    </cfRule>
  </conditionalFormatting>
  <conditionalFormatting sqref="F23:F39">
    <cfRule type="expression" dxfId="1252" priority="13">
      <formula>F23&gt;0</formula>
    </cfRule>
    <cfRule type="expression" dxfId="1251" priority="14">
      <formula>F23&lt;0</formula>
    </cfRule>
  </conditionalFormatting>
  <conditionalFormatting sqref="H23:H39">
    <cfRule type="expression" dxfId="1250" priority="11">
      <formula>H23&gt;0</formula>
    </cfRule>
    <cfRule type="expression" dxfId="1249" priority="12">
      <formula>H23&lt;0</formula>
    </cfRule>
  </conditionalFormatting>
  <conditionalFormatting sqref="Q7">
    <cfRule type="expression" dxfId="1248" priority="9">
      <formula>Q7&gt;0</formula>
    </cfRule>
    <cfRule type="expression" dxfId="1247" priority="10">
      <formula>Q7&lt;0</formula>
    </cfRule>
  </conditionalFormatting>
  <conditionalFormatting sqref="Q8">
    <cfRule type="expression" dxfId="1246" priority="7">
      <formula>Q8&gt;0</formula>
    </cfRule>
    <cfRule type="expression" dxfId="1245" priority="8">
      <formula>Q8&lt;0</formula>
    </cfRule>
  </conditionalFormatting>
  <conditionalFormatting sqref="Q10">
    <cfRule type="expression" dxfId="1244" priority="1">
      <formula>Q10&gt;0</formula>
    </cfRule>
    <cfRule type="expression" dxfId="124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2" priority="39">
      <formula>Q12&gt;0</formula>
    </cfRule>
    <cfRule type="expression" dxfId="124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0" priority="33">
      <formula>F25&gt;0</formula>
    </cfRule>
    <cfRule type="expression" dxfId="1239" priority="34">
      <formula>F25&lt;0</formula>
    </cfRule>
  </conditionalFormatting>
  <conditionalFormatting sqref="F30">
    <cfRule type="expression" dxfId="1238" priority="31">
      <formula>F30&gt;0</formula>
    </cfRule>
    <cfRule type="expression" dxfId="1237" priority="32">
      <formula>F30&lt;0</formula>
    </cfRule>
  </conditionalFormatting>
  <conditionalFormatting sqref="F31">
    <cfRule type="expression" dxfId="1236" priority="29">
      <formula>F31&gt;0</formula>
    </cfRule>
    <cfRule type="expression" dxfId="1235" priority="30">
      <formula>F31&lt;0</formula>
    </cfRule>
  </conditionalFormatting>
  <conditionalFormatting sqref="F32:F34">
    <cfRule type="expression" dxfId="1234" priority="27">
      <formula>F32&gt;0</formula>
    </cfRule>
    <cfRule type="expression" dxfId="1233" priority="28">
      <formula>F32&lt;0</formula>
    </cfRule>
  </conditionalFormatting>
  <conditionalFormatting sqref="H25:H29">
    <cfRule type="expression" dxfId="1232" priority="25">
      <formula>H25&gt;0</formula>
    </cfRule>
    <cfRule type="expression" dxfId="1231" priority="26">
      <formula>H25&lt;0</formula>
    </cfRule>
  </conditionalFormatting>
  <conditionalFormatting sqref="H30">
    <cfRule type="expression" dxfId="1230" priority="23">
      <formula>H30&gt;0</formula>
    </cfRule>
    <cfRule type="expression" dxfId="1229" priority="24">
      <formula>H30&lt;0</formula>
    </cfRule>
  </conditionalFormatting>
  <conditionalFormatting sqref="H31">
    <cfRule type="expression" dxfId="1228" priority="21">
      <formula>H31&gt;0</formula>
    </cfRule>
    <cfRule type="expression" dxfId="1227" priority="22">
      <formula>H31&lt;0</formula>
    </cfRule>
  </conditionalFormatting>
  <conditionalFormatting sqref="H32:H34">
    <cfRule type="expression" dxfId="1226" priority="19">
      <formula>H32&gt;0</formula>
    </cfRule>
    <cfRule type="expression" dxfId="1225" priority="20">
      <formula>H32&lt;0</formula>
    </cfRule>
  </conditionalFormatting>
  <conditionalFormatting sqref="F35">
    <cfRule type="expression" dxfId="1224" priority="17">
      <formula>F35&gt;0</formula>
    </cfRule>
    <cfRule type="expression" dxfId="1223" priority="18">
      <formula>F35&lt;0</formula>
    </cfRule>
  </conditionalFormatting>
  <conditionalFormatting sqref="H35">
    <cfRule type="expression" dxfId="1222" priority="15">
      <formula>H35&gt;0</formula>
    </cfRule>
    <cfRule type="expression" dxfId="1221" priority="16">
      <formula>H35&lt;0</formula>
    </cfRule>
  </conditionalFormatting>
  <conditionalFormatting sqref="F36">
    <cfRule type="expression" dxfId="1220" priority="13">
      <formula>F36&gt;0</formula>
    </cfRule>
    <cfRule type="expression" dxfId="1219" priority="14">
      <formula>F36&lt;0</formula>
    </cfRule>
  </conditionalFormatting>
  <conditionalFormatting sqref="H36">
    <cfRule type="expression" dxfId="1218" priority="11">
      <formula>H36&gt;0</formula>
    </cfRule>
    <cfRule type="expression" dxfId="1217" priority="12">
      <formula>H36&lt;0</formula>
    </cfRule>
  </conditionalFormatting>
  <conditionalFormatting sqref="H23:H24">
    <cfRule type="expression" dxfId="1216" priority="5">
      <formula>H23&gt;0</formula>
    </cfRule>
    <cfRule type="expression" dxfId="1215" priority="6">
      <formula>H23&lt;0</formula>
    </cfRule>
  </conditionalFormatting>
  <conditionalFormatting sqref="F23:F24">
    <cfRule type="expression" dxfId="1214" priority="7">
      <formula>F23&gt;0</formula>
    </cfRule>
    <cfRule type="expression" dxfId="1213" priority="8">
      <formula>F23&lt;0</formula>
    </cfRule>
  </conditionalFormatting>
  <conditionalFormatting sqref="Q7">
    <cfRule type="expression" dxfId="1212" priority="3">
      <formula>Q7&gt;0</formula>
    </cfRule>
    <cfRule type="expression" dxfId="1211" priority="4">
      <formula>Q7&lt;0</formula>
    </cfRule>
  </conditionalFormatting>
  <conditionalFormatting sqref="Q8">
    <cfRule type="expression" dxfId="1210" priority="1">
      <formula>Q8&gt;0</formula>
    </cfRule>
    <cfRule type="expression" dxfId="120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8" priority="84">
      <formula>F7&gt;0</formula>
    </cfRule>
    <cfRule type="expression" dxfId="1207" priority="85">
      <formula>F7&lt;0</formula>
    </cfRule>
  </conditionalFormatting>
  <conditionalFormatting sqref="Q8">
    <cfRule type="expression" dxfId="1206" priority="82">
      <formula>Q8&gt;0</formula>
    </cfRule>
    <cfRule type="expression" dxfId="1205" priority="83">
      <formula>Q8&lt;0</formula>
    </cfRule>
  </conditionalFormatting>
  <conditionalFormatting sqref="F29:F36">
    <cfRule type="expression" dxfId="1204" priority="62">
      <formula>F29&gt;0</formula>
    </cfRule>
    <cfRule type="expression" dxfId="1203" priority="63">
      <formula>F29&lt;0</formula>
    </cfRule>
  </conditionalFormatting>
  <conditionalFormatting sqref="J32:J38">
    <cfRule type="expression" dxfId="1202" priority="57">
      <formula>J32&gt;0</formula>
    </cfRule>
    <cfRule type="expression" dxfId="1201" priority="58">
      <formula>J32&lt;0</formula>
    </cfRule>
  </conditionalFormatting>
  <conditionalFormatting sqref="M42">
    <cfRule type="expression" dxfId="1200" priority="55">
      <formula>M42&gt;0</formula>
    </cfRule>
    <cfRule type="expression" dxfId="1199" priority="56">
      <formula>M42&lt;0</formula>
    </cfRule>
  </conditionalFormatting>
  <conditionalFormatting sqref="F98:F134 H98:H134 H137:H142 F137:F142 F144:F153 H144:H153">
    <cfRule type="expression" dxfId="1198" priority="53">
      <formula>F98&gt;0</formula>
    </cfRule>
    <cfRule type="expression" dxfId="1197" priority="54">
      <formula>F98&lt;0</formula>
    </cfRule>
  </conditionalFormatting>
  <conditionalFormatting sqref="F90:F97">
    <cfRule type="expression" dxfId="1196" priority="51">
      <formula>F90&gt;0</formula>
    </cfRule>
    <cfRule type="expression" dxfId="1195" priority="52">
      <formula>F90&lt;0</formula>
    </cfRule>
  </conditionalFormatting>
  <conditionalFormatting sqref="H90:H97">
    <cfRule type="expression" dxfId="1194" priority="49">
      <formula>H90&gt;0</formula>
    </cfRule>
    <cfRule type="expression" dxfId="1193" priority="50">
      <formula>H90&lt;0</formula>
    </cfRule>
  </conditionalFormatting>
  <conditionalFormatting sqref="F135:F136 H135:H136">
    <cfRule type="expression" dxfId="1192" priority="47">
      <formula>F135&gt;0</formula>
    </cfRule>
    <cfRule type="expression" dxfId="1191" priority="48">
      <formula>F135&lt;0</formula>
    </cfRule>
  </conditionalFormatting>
  <conditionalFormatting sqref="H143 F143">
    <cfRule type="expression" dxfId="1190" priority="45">
      <formula>F143&gt;0</formula>
    </cfRule>
    <cfRule type="expression" dxfId="1189" priority="46">
      <formula>F143&lt;0</formula>
    </cfRule>
  </conditionalFormatting>
  <conditionalFormatting sqref="F154:F161">
    <cfRule type="expression" dxfId="1188" priority="31">
      <formula>F154&gt;0</formula>
    </cfRule>
    <cfRule type="expression" dxfId="1187" priority="32">
      <formula>F154&lt;0</formula>
    </cfRule>
  </conditionalFormatting>
  <conditionalFormatting sqref="H154:H161">
    <cfRule type="expression" dxfId="1186" priority="29">
      <formula>H154&gt;0</formula>
    </cfRule>
    <cfRule type="expression" dxfId="1185" priority="30">
      <formula>H154&lt;0</formula>
    </cfRule>
  </conditionalFormatting>
  <conditionalFormatting sqref="Q10">
    <cfRule type="expression" dxfId="1184" priority="27">
      <formula>Q10&gt;0</formula>
    </cfRule>
    <cfRule type="expression" dxfId="1183" priority="28">
      <formula>Q10&lt;0</formula>
    </cfRule>
  </conditionalFormatting>
  <conditionalFormatting sqref="F37:F38">
    <cfRule type="expression" dxfId="1182" priority="25">
      <formula>F37&gt;0</formula>
    </cfRule>
    <cfRule type="expression" dxfId="1181" priority="26">
      <formula>F37&lt;0</formula>
    </cfRule>
  </conditionalFormatting>
  <conditionalFormatting sqref="H37:H38">
    <cfRule type="expression" dxfId="1180" priority="23">
      <formula>H37&gt;0</formula>
    </cfRule>
    <cfRule type="expression" dxfId="1179" priority="24">
      <formula>H37&lt;0</formula>
    </cfRule>
  </conditionalFormatting>
  <conditionalFormatting sqref="F167">
    <cfRule type="expression" dxfId="1178" priority="21">
      <formula>F167&gt;0</formula>
    </cfRule>
    <cfRule type="expression" dxfId="1177" priority="22">
      <formula>F167&lt;0</formula>
    </cfRule>
  </conditionalFormatting>
  <conditionalFormatting sqref="F168:F179">
    <cfRule type="expression" dxfId="1176" priority="19">
      <formula>F168&gt;0</formula>
    </cfRule>
    <cfRule type="expression" dxfId="1175" priority="20">
      <formula>F168&lt;0</formula>
    </cfRule>
  </conditionalFormatting>
  <conditionalFormatting sqref="H167:H179">
    <cfRule type="expression" dxfId="1174" priority="17">
      <formula>H167&gt;0</formula>
    </cfRule>
    <cfRule type="expression" dxfId="1173" priority="18">
      <formula>H167&lt;0</formula>
    </cfRule>
  </conditionalFormatting>
  <conditionalFormatting sqref="J175:J197 J201">
    <cfRule type="expression" dxfId="1172" priority="15">
      <formula>J175&gt;0</formula>
    </cfRule>
    <cfRule type="expression" dxfId="1171" priority="16">
      <formula>J175&lt;0</formula>
    </cfRule>
  </conditionalFormatting>
  <conditionalFormatting sqref="F180:F197 F201">
    <cfRule type="expression" dxfId="1170" priority="13">
      <formula>F180&gt;0</formula>
    </cfRule>
    <cfRule type="expression" dxfId="1169" priority="14">
      <formula>F180&lt;0</formula>
    </cfRule>
  </conditionalFormatting>
  <conditionalFormatting sqref="H180:H197 H201">
    <cfRule type="expression" dxfId="1168" priority="11">
      <formula>H180&gt;0</formula>
    </cfRule>
    <cfRule type="expression" dxfId="1167" priority="12">
      <formula>H180&lt;0</formula>
    </cfRule>
  </conditionalFormatting>
  <conditionalFormatting sqref="I32:J35">
    <cfRule type="expression" dxfId="1166" priority="9">
      <formula>I32&gt;0</formula>
    </cfRule>
    <cfRule type="expression" dxfId="1165" priority="10">
      <formula>I32&lt;0</formula>
    </cfRule>
  </conditionalFormatting>
  <conditionalFormatting sqref="F198:F200">
    <cfRule type="expression" dxfId="1164" priority="7">
      <formula>F198&gt;0</formula>
    </cfRule>
    <cfRule type="expression" dxfId="1163" priority="8">
      <formula>F198&lt;0</formula>
    </cfRule>
  </conditionalFormatting>
  <conditionalFormatting sqref="H198:H200">
    <cfRule type="expression" dxfId="1162" priority="5">
      <formula>H198&gt;0</formula>
    </cfRule>
    <cfRule type="expression" dxfId="1161" priority="6">
      <formula>H198&lt;0</formula>
    </cfRule>
  </conditionalFormatting>
  <conditionalFormatting sqref="J198:J200">
    <cfRule type="expression" dxfId="1160" priority="3">
      <formula>J198&gt;0</formula>
    </cfRule>
    <cfRule type="expression" dxfId="1159" priority="4">
      <formula>J198&lt;0</formula>
    </cfRule>
  </conditionalFormatting>
  <conditionalFormatting sqref="F202:F211 H202:H211 J202:J211">
    <cfRule type="expression" dxfId="1158" priority="1">
      <formula>F202&gt;0</formula>
    </cfRule>
    <cfRule type="expression" dxfId="115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6" priority="80">
      <formula>Q7&gt;0</formula>
    </cfRule>
    <cfRule type="expression" dxfId="1155" priority="81">
      <formula>Q7&lt;0</formula>
    </cfRule>
  </conditionalFormatting>
  <conditionalFormatting sqref="Q8">
    <cfRule type="expression" dxfId="1154" priority="78">
      <formula>Q8&gt;0</formula>
    </cfRule>
    <cfRule type="expression" dxfId="1153" priority="79">
      <formula>Q8&lt;0</formula>
    </cfRule>
  </conditionalFormatting>
  <conditionalFormatting sqref="F29:F43">
    <cfRule type="expression" dxfId="1152" priority="62">
      <formula>F29&gt;0</formula>
    </cfRule>
    <cfRule type="expression" dxfId="1151" priority="63">
      <formula>F29&lt;0</formula>
    </cfRule>
  </conditionalFormatting>
  <conditionalFormatting sqref="H45 H47:H48 H50:H51 H53 H29:H43">
    <cfRule type="expression" dxfId="1150" priority="60">
      <formula>H29&gt;0</formula>
    </cfRule>
    <cfRule type="expression" dxfId="1149" priority="61">
      <formula>H29&lt;0</formula>
    </cfRule>
  </conditionalFormatting>
  <conditionalFormatting sqref="J35">
    <cfRule type="expression" dxfId="1148" priority="56">
      <formula>J35&gt;0</formula>
    </cfRule>
    <cfRule type="expression" dxfId="1147" priority="57">
      <formula>J35&lt;0</formula>
    </cfRule>
  </conditionalFormatting>
  <conditionalFormatting sqref="J36:J37">
    <cfRule type="expression" dxfId="1146" priority="54">
      <formula>J36&gt;0</formula>
    </cfRule>
    <cfRule type="expression" dxfId="1145" priority="55">
      <formula>J36&lt;0</formula>
    </cfRule>
  </conditionalFormatting>
  <conditionalFormatting sqref="J38:J45 J48 J51">
    <cfRule type="expression" dxfId="1144" priority="52">
      <formula>J38&gt;0</formula>
    </cfRule>
    <cfRule type="expression" dxfId="114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2" priority="49">
      <formula>M59&gt;0</formula>
    </cfRule>
    <cfRule type="expression" dxfId="1141" priority="50">
      <formula>M59&lt;0</formula>
    </cfRule>
  </conditionalFormatting>
  <conditionalFormatting sqref="Q10">
    <cfRule type="expression" dxfId="1140" priority="47">
      <formula>Q10&gt;0</formula>
    </cfRule>
    <cfRule type="expression" dxfId="1139" priority="48">
      <formula>Q10&lt;0</formula>
    </cfRule>
  </conditionalFormatting>
  <conditionalFormatting sqref="F84:F103">
    <cfRule type="expression" dxfId="1138" priority="45">
      <formula>F84&gt;0</formula>
    </cfRule>
    <cfRule type="expression" dxfId="1137" priority="46">
      <formula>F84&lt;0</formula>
    </cfRule>
  </conditionalFormatting>
  <conditionalFormatting sqref="H107 H84:H103">
    <cfRule type="expression" dxfId="1136" priority="43">
      <formula>H84&gt;0</formula>
    </cfRule>
    <cfRule type="expression" dxfId="1135" priority="44">
      <formula>H84&lt;0</formula>
    </cfRule>
  </conditionalFormatting>
  <conditionalFormatting sqref="J89">
    <cfRule type="expression" dxfId="1134" priority="41">
      <formula>J89&gt;0</formula>
    </cfRule>
    <cfRule type="expression" dxfId="1133" priority="42">
      <formula>J89&lt;0</formula>
    </cfRule>
  </conditionalFormatting>
  <conditionalFormatting sqref="J90:J95">
    <cfRule type="expression" dxfId="1132" priority="39">
      <formula>J90&gt;0</formula>
    </cfRule>
    <cfRule type="expression" dxfId="1131" priority="40">
      <formula>J90&lt;0</formula>
    </cfRule>
  </conditionalFormatting>
  <conditionalFormatting sqref="J96:J97">
    <cfRule type="expression" dxfId="1130" priority="37">
      <formula>J96&gt;0</formula>
    </cfRule>
    <cfRule type="expression" dxfId="1129" priority="38">
      <formula>J96&lt;0</formula>
    </cfRule>
  </conditionalFormatting>
  <conditionalFormatting sqref="J98:J104">
    <cfRule type="expression" dxfId="1128" priority="35">
      <formula>J98&gt;0</formula>
    </cfRule>
    <cfRule type="expression" dxfId="1127" priority="36">
      <formula>J98&lt;0</formula>
    </cfRule>
  </conditionalFormatting>
  <conditionalFormatting sqref="J25">
    <cfRule type="expression" dxfId="1126" priority="31">
      <formula>J25&gt;0</formula>
    </cfRule>
    <cfRule type="expression" dxfId="1125" priority="32">
      <formula>J25&lt;0</formula>
    </cfRule>
  </conditionalFormatting>
  <conditionalFormatting sqref="F105:F106">
    <cfRule type="expression" dxfId="1124" priority="29">
      <formula>F105&gt;0</formula>
    </cfRule>
    <cfRule type="expression" dxfId="1123" priority="30">
      <formula>F105&lt;0</formula>
    </cfRule>
  </conditionalFormatting>
  <conditionalFormatting sqref="H105:H106">
    <cfRule type="expression" dxfId="1122" priority="27">
      <formula>H105&gt;0</formula>
    </cfRule>
    <cfRule type="expression" dxfId="1121" priority="28">
      <formula>H105&lt;0</formula>
    </cfRule>
  </conditionalFormatting>
  <conditionalFormatting sqref="J105">
    <cfRule type="expression" dxfId="1120" priority="25">
      <formula>J105&gt;0</formula>
    </cfRule>
    <cfRule type="expression" dxfId="1119" priority="26">
      <formula>J105&lt;0</formula>
    </cfRule>
  </conditionalFormatting>
  <conditionalFormatting sqref="J106">
    <cfRule type="expression" dxfId="1118" priority="23">
      <formula>J106&gt;0</formula>
    </cfRule>
    <cfRule type="expression" dxfId="1117" priority="24">
      <formula>J106&lt;0</formula>
    </cfRule>
  </conditionalFormatting>
  <conditionalFormatting sqref="F24 F27:F28">
    <cfRule type="expression" dxfId="1116" priority="21">
      <formula>F24&gt;0</formula>
    </cfRule>
    <cfRule type="expression" dxfId="1115" priority="22">
      <formula>F24&lt;0</formula>
    </cfRule>
  </conditionalFormatting>
  <conditionalFormatting sqref="H24:H28">
    <cfRule type="expression" dxfId="1114" priority="19">
      <formula>H24&gt;0</formula>
    </cfRule>
    <cfRule type="expression" dxfId="1113" priority="20">
      <formula>H24&lt;0</formula>
    </cfRule>
  </conditionalFormatting>
  <conditionalFormatting sqref="J26:J34">
    <cfRule type="expression" dxfId="1112" priority="17">
      <formula>J26&gt;0</formula>
    </cfRule>
    <cfRule type="expression" dxfId="1111" priority="18">
      <formula>J26&lt;0</formula>
    </cfRule>
  </conditionalFormatting>
  <conditionalFormatting sqref="F113">
    <cfRule type="expression" dxfId="1110" priority="15">
      <formula>F113&gt;0</formula>
    </cfRule>
    <cfRule type="expression" dxfId="1109" priority="16">
      <formula>F113&lt;0</formula>
    </cfRule>
  </conditionalFormatting>
  <conditionalFormatting sqref="H113">
    <cfRule type="expression" dxfId="1108" priority="13">
      <formula>H113&gt;0</formula>
    </cfRule>
    <cfRule type="expression" dxfId="1107" priority="14">
      <formula>H113&lt;0</formula>
    </cfRule>
  </conditionalFormatting>
  <conditionalFormatting sqref="J109">
    <cfRule type="expression" dxfId="1106" priority="11">
      <formula>J109&gt;0</formula>
    </cfRule>
    <cfRule type="expression" dxfId="1105" priority="12">
      <formula>J109&lt;0</formula>
    </cfRule>
  </conditionalFormatting>
  <conditionalFormatting sqref="F108:F112">
    <cfRule type="expression" dxfId="1104" priority="9">
      <formula>F108&gt;0</formula>
    </cfRule>
    <cfRule type="expression" dxfId="1103" priority="10">
      <formula>F108&lt;0</formula>
    </cfRule>
  </conditionalFormatting>
  <conditionalFormatting sqref="H108:H112">
    <cfRule type="expression" dxfId="1102" priority="7">
      <formula>H108&gt;0</formula>
    </cfRule>
    <cfRule type="expression" dxfId="1101" priority="8">
      <formula>H108&lt;0</formula>
    </cfRule>
  </conditionalFormatting>
  <conditionalFormatting sqref="J110:J113">
    <cfRule type="expression" dxfId="1100" priority="5">
      <formula>J110&gt;0</formula>
    </cfRule>
    <cfRule type="expression" dxfId="1099" priority="6">
      <formula>J110&lt;0</formula>
    </cfRule>
  </conditionalFormatting>
  <conditionalFormatting sqref="F25:F26">
    <cfRule type="expression" dxfId="1098" priority="3">
      <formula>F25&gt;0</formula>
    </cfRule>
    <cfRule type="expression" dxfId="1097" priority="4">
      <formula>F25&lt;0</formula>
    </cfRule>
  </conditionalFormatting>
  <conditionalFormatting sqref="Q9">
    <cfRule type="expression" dxfId="1096" priority="1">
      <formula>Q9&gt;0</formula>
    </cfRule>
    <cfRule type="expression" dxfId="109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668</v>
      </c>
      <c r="AJ2">
        <f>$Q$2*$Q$4</f>
        <v>6872</v>
      </c>
      <c r="AK2">
        <f ca="1">AJ2*EXP(-$X$2 * AI2/365.25)</f>
        <v>49533.551921195402</v>
      </c>
      <c r="AM2" s="2">
        <f>Q10</f>
        <v>0</v>
      </c>
      <c r="AO2">
        <f ca="1" xml:space="preserve"> (SUM(AB:AB) - SUM(AE:AE) - SUM(AH:AH) - SUM(AK:AK))/SUM(AB:AB)</f>
        <v>-2.2117863179245631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668</v>
      </c>
      <c r="AJ3">
        <f t="shared" ref="AJ3:AJ17" si="11">$Q$2*$Q$4</f>
        <v>6872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17.18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668</v>
      </c>
      <c r="AJ4">
        <f t="shared" si="11"/>
        <v>6872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6872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668</v>
      </c>
      <c r="AJ5">
        <f t="shared" si="11"/>
        <v>6872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668</v>
      </c>
      <c r="AJ6">
        <f t="shared" si="11"/>
        <v>6872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-3236.489999999998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668</v>
      </c>
      <c r="AJ7">
        <f t="shared" si="11"/>
        <v>6872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-3236.489999999998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668</v>
      </c>
      <c r="AJ8">
        <f t="shared" si="11"/>
        <v>6872</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-0.32017541690202972</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668</v>
      </c>
      <c r="AJ9">
        <f t="shared" si="11"/>
        <v>6872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668</v>
      </c>
      <c r="AJ10">
        <f t="shared" si="11"/>
        <v>6872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6.0535506402793947E-2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668</v>
      </c>
      <c r="AJ11">
        <f t="shared" si="11"/>
        <v>6872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668</v>
      </c>
      <c r="AJ12">
        <f t="shared" si="11"/>
        <v>6872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10.105882352941176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668</v>
      </c>
      <c r="AJ13">
        <f t="shared" si="11"/>
        <v>6872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668</v>
      </c>
      <c r="AJ14">
        <f t="shared" si="11"/>
        <v>6872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668</v>
      </c>
      <c r="AJ15">
        <f t="shared" si="11"/>
        <v>6872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668</v>
      </c>
      <c r="AJ16">
        <f t="shared" si="11"/>
        <v>6872</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668</v>
      </c>
      <c r="AJ17">
        <f t="shared" si="11"/>
        <v>6872</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18.898</v>
      </c>
      <c r="W19" s="132"/>
    </row>
    <row r="20" spans="1:39" x14ac:dyDescent="0.25">
      <c r="B20" s="70">
        <v>43440</v>
      </c>
      <c r="C20" s="7">
        <v>100</v>
      </c>
      <c r="D20" s="43">
        <v>23.38</v>
      </c>
      <c r="E20" s="43">
        <v>0</v>
      </c>
      <c r="F20" s="43">
        <f t="shared" si="12"/>
        <v>2338</v>
      </c>
      <c r="G20" s="4"/>
      <c r="H20" s="68"/>
      <c r="O20" s="79">
        <v>1.0900000000000001</v>
      </c>
      <c r="P20" s="79">
        <f t="shared" ref="P20:P39" si="13">O20*$Q$4</f>
        <v>18.726200000000002</v>
      </c>
      <c r="T20" s="1">
        <v>43244</v>
      </c>
      <c r="U20" t="s">
        <v>1072</v>
      </c>
      <c r="W20" s="132"/>
    </row>
    <row r="21" spans="1:39" x14ac:dyDescent="0.25">
      <c r="B21" s="70">
        <v>43647</v>
      </c>
      <c r="C21" s="7">
        <v>100</v>
      </c>
      <c r="D21" s="43">
        <v>22.215</v>
      </c>
      <c r="E21" s="43">
        <v>0</v>
      </c>
      <c r="F21" s="43">
        <f t="shared" si="12"/>
        <v>2221.5</v>
      </c>
      <c r="O21" s="79">
        <v>1.08</v>
      </c>
      <c r="P21" s="79">
        <f t="shared" si="13"/>
        <v>18.554400000000001</v>
      </c>
      <c r="W21" s="132"/>
    </row>
    <row r="22" spans="1:39" x14ac:dyDescent="0.25">
      <c r="B22" s="70">
        <v>43657</v>
      </c>
      <c r="C22" s="4">
        <v>100</v>
      </c>
      <c r="D22" s="3">
        <v>21.35</v>
      </c>
      <c r="E22" s="3">
        <v>0</v>
      </c>
      <c r="F22" s="3">
        <f t="shared" si="12"/>
        <v>2135</v>
      </c>
      <c r="H22" s="68"/>
      <c r="O22" s="79">
        <v>1.07</v>
      </c>
      <c r="P22" s="79">
        <f t="shared" si="13"/>
        <v>18.3826</v>
      </c>
      <c r="T22" s="688">
        <v>43288</v>
      </c>
      <c r="U22" t="s">
        <v>1153</v>
      </c>
      <c r="W22" s="132"/>
    </row>
    <row r="23" spans="1:39" x14ac:dyDescent="0.25">
      <c r="B23" s="70">
        <v>43682</v>
      </c>
      <c r="C23" s="4">
        <v>100</v>
      </c>
      <c r="D23" s="2">
        <v>18.600000000000001</v>
      </c>
      <c r="E23" s="2">
        <v>0</v>
      </c>
      <c r="F23" s="2">
        <f t="shared" si="12"/>
        <v>1860.0000000000002</v>
      </c>
      <c r="O23" s="79">
        <v>1.06</v>
      </c>
      <c r="P23" s="79">
        <f t="shared" si="13"/>
        <v>18.210799999999999</v>
      </c>
      <c r="T23" s="703"/>
      <c r="W23" s="132"/>
    </row>
    <row r="24" spans="1:39" x14ac:dyDescent="0.25">
      <c r="A24" t="s">
        <v>1407</v>
      </c>
      <c r="C24" s="4"/>
      <c r="D24" s="3"/>
      <c r="E24" s="3"/>
      <c r="F24" s="3"/>
      <c r="H24" s="68"/>
      <c r="O24" s="79">
        <v>1.05</v>
      </c>
      <c r="P24" s="79">
        <f t="shared" si="13"/>
        <v>18.039000000000001</v>
      </c>
      <c r="T24" s="703"/>
      <c r="W24" s="132"/>
    </row>
    <row r="25" spans="1:39" x14ac:dyDescent="0.25">
      <c r="O25" s="79">
        <v>1.04</v>
      </c>
      <c r="P25" s="79">
        <f t="shared" si="13"/>
        <v>17.8672</v>
      </c>
      <c r="T25" s="688">
        <v>43318</v>
      </c>
      <c r="U25" t="s">
        <v>1158</v>
      </c>
      <c r="W25" s="132"/>
    </row>
    <row r="26" spans="1:39" x14ac:dyDescent="0.25">
      <c r="C26" s="4"/>
      <c r="D26" s="3"/>
      <c r="E26" s="3"/>
      <c r="F26" s="3"/>
      <c r="H26" s="68"/>
      <c r="O26" s="79">
        <v>1.03</v>
      </c>
      <c r="P26" s="79">
        <f t="shared" si="13"/>
        <v>17.695399999999999</v>
      </c>
      <c r="T26" s="703"/>
      <c r="W26" s="132"/>
    </row>
    <row r="27" spans="1:39" x14ac:dyDescent="0.25">
      <c r="O27" s="79">
        <v>1.02</v>
      </c>
      <c r="P27" s="79">
        <f t="shared" si="13"/>
        <v>17.523599999999998</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17.351800000000001</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17.18</v>
      </c>
      <c r="U29" t="s">
        <v>1258</v>
      </c>
      <c r="W29" s="132"/>
    </row>
    <row r="30" spans="1:39" x14ac:dyDescent="0.25">
      <c r="O30" s="79">
        <v>0.99</v>
      </c>
      <c r="P30" s="79">
        <f t="shared" si="13"/>
        <v>17.008199999999999</v>
      </c>
      <c r="W30" s="132"/>
    </row>
    <row r="31" spans="1:39" x14ac:dyDescent="0.25">
      <c r="O31" s="79">
        <v>0.98</v>
      </c>
      <c r="P31" s="79">
        <f t="shared" si="13"/>
        <v>16.836400000000001</v>
      </c>
      <c r="T31" s="1">
        <v>43432</v>
      </c>
      <c r="U31" t="s">
        <v>1318</v>
      </c>
      <c r="W31" s="132"/>
    </row>
    <row r="32" spans="1:39" x14ac:dyDescent="0.25">
      <c r="O32" s="79">
        <v>0.97</v>
      </c>
      <c r="P32" s="79">
        <f t="shared" si="13"/>
        <v>16.6646</v>
      </c>
      <c r="U32" t="s">
        <v>1316</v>
      </c>
      <c r="W32" s="132"/>
    </row>
    <row r="33" spans="1:23" x14ac:dyDescent="0.25">
      <c r="O33" s="79">
        <v>0.96</v>
      </c>
      <c r="P33" s="79">
        <f t="shared" si="13"/>
        <v>16.492799999999999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16.320999999999998</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16.1492</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15.977400000000001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15.8056</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15.633800000000001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15.462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35.39</v>
      </c>
      <c r="R4" s="420">
        <v>-5.4000000000000003E-3</v>
      </c>
      <c r="T4" s="688"/>
      <c r="U4" s="30"/>
    </row>
    <row r="5" spans="1:21" x14ac:dyDescent="0.25">
      <c r="B5" s="70"/>
      <c r="C5" s="4"/>
      <c r="D5" s="3"/>
      <c r="E5" s="3"/>
      <c r="F5" s="3"/>
      <c r="G5" s="70"/>
      <c r="H5" s="159"/>
      <c r="I5" s="3"/>
      <c r="J5" s="3"/>
      <c r="K5" s="3"/>
      <c r="L5" s="4"/>
      <c r="M5" s="4"/>
      <c r="O5" s="11" t="s">
        <v>67</v>
      </c>
      <c r="Q5" s="3">
        <f>Q4*Q2</f>
        <v>3539</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815.92000000000007</v>
      </c>
      <c r="R7" s="29">
        <v>43770</v>
      </c>
      <c r="T7" s="1"/>
    </row>
    <row r="8" spans="1:21" x14ac:dyDescent="0.25">
      <c r="B8" s="70"/>
      <c r="C8" s="4"/>
      <c r="D8" s="3"/>
      <c r="E8" s="3"/>
      <c r="F8" s="3"/>
      <c r="G8" s="70"/>
      <c r="H8" s="159"/>
      <c r="I8" s="3"/>
      <c r="J8" s="3"/>
      <c r="K8" s="3"/>
      <c r="L8" s="4"/>
      <c r="M8" s="4"/>
      <c r="O8" s="11" t="s">
        <v>179</v>
      </c>
      <c r="P8" s="33"/>
      <c r="Q8" s="2">
        <f>K18+M18-F18+Q2*Q4</f>
        <v>815.92000000000007</v>
      </c>
    </row>
    <row r="9" spans="1:21" x14ac:dyDescent="0.25">
      <c r="B9" s="4"/>
      <c r="C9" s="4"/>
      <c r="D9" s="3"/>
      <c r="E9" s="3"/>
      <c r="F9" s="3"/>
      <c r="G9" s="4"/>
      <c r="H9" s="159"/>
      <c r="I9" s="3"/>
      <c r="J9" s="3"/>
      <c r="K9" s="3"/>
      <c r="L9" s="4"/>
      <c r="M9" s="4"/>
      <c r="O9" s="11" t="s">
        <v>204</v>
      </c>
      <c r="Q9" s="132">
        <f>IF(Q2=0, 0, Q8/Q6)</f>
        <v>0.29963129985163861</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2.4865781294150891E-2</v>
      </c>
      <c r="R11">
        <f>0.88/4</f>
        <v>0.22</v>
      </c>
    </row>
    <row r="12" spans="1:21" x14ac:dyDescent="0.25">
      <c r="H12" s="68"/>
      <c r="O12" s="11" t="s">
        <v>921</v>
      </c>
      <c r="Q12" s="1" t="s">
        <v>1403</v>
      </c>
    </row>
    <row r="13" spans="1:21" x14ac:dyDescent="0.25">
      <c r="H13" s="68"/>
      <c r="O13" s="11" t="s">
        <v>947</v>
      </c>
      <c r="Q13" s="2">
        <f>Q4/4.4</f>
        <v>8.043181818181818</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38.929000000000002</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38.575100000000006</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38.221200000000003</v>
      </c>
    </row>
    <row r="20" spans="1:16" x14ac:dyDescent="0.25">
      <c r="O20" s="79">
        <v>1.07</v>
      </c>
      <c r="P20" s="79">
        <f t="shared" si="0"/>
        <v>37.8673</v>
      </c>
    </row>
    <row r="21" spans="1:16" x14ac:dyDescent="0.25">
      <c r="O21" s="79">
        <v>1.06</v>
      </c>
      <c r="P21" s="79">
        <f t="shared" si="0"/>
        <v>37.513400000000004</v>
      </c>
    </row>
    <row r="22" spans="1:16" x14ac:dyDescent="0.25">
      <c r="O22" s="79">
        <v>1.05</v>
      </c>
      <c r="P22" s="79">
        <f t="shared" si="0"/>
        <v>37.159500000000001</v>
      </c>
    </row>
    <row r="23" spans="1:16" x14ac:dyDescent="0.25">
      <c r="O23" s="79">
        <v>1.04</v>
      </c>
      <c r="P23" s="79">
        <f t="shared" si="0"/>
        <v>36.805599999999998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36.451700000000002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36.097799999999999</v>
      </c>
    </row>
    <row r="26" spans="1:16" x14ac:dyDescent="0.25">
      <c r="B26" s="162">
        <v>43725</v>
      </c>
      <c r="C26" s="10">
        <v>0</v>
      </c>
      <c r="D26" s="39">
        <v>31.2</v>
      </c>
      <c r="E26" s="39">
        <v>36.25</v>
      </c>
      <c r="F26" s="39"/>
      <c r="G26" s="39"/>
      <c r="H26" s="177"/>
      <c r="I26" s="39"/>
      <c r="J26" s="39">
        <v>504.92</v>
      </c>
      <c r="K26" s="39"/>
      <c r="L26" s="39"/>
      <c r="O26" s="79">
        <v>1.01</v>
      </c>
      <c r="P26" s="79">
        <f t="shared" si="0"/>
        <v>35.743900000000004</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35.39</v>
      </c>
    </row>
    <row r="28" spans="1:16" x14ac:dyDescent="0.25">
      <c r="B28" s="162"/>
      <c r="C28" s="10"/>
      <c r="D28" s="39"/>
      <c r="E28" s="39"/>
      <c r="F28" s="39"/>
      <c r="G28" s="39"/>
      <c r="H28" s="177"/>
      <c r="I28" s="39"/>
      <c r="J28" s="39"/>
      <c r="K28" s="39"/>
      <c r="L28" s="39"/>
      <c r="O28" s="79">
        <v>0.99</v>
      </c>
      <c r="P28" s="79">
        <f t="shared" si="0"/>
        <v>35.036099999999998</v>
      </c>
    </row>
    <row r="29" spans="1:16" x14ac:dyDescent="0.25">
      <c r="B29" s="162"/>
      <c r="C29" s="10"/>
      <c r="D29" s="39"/>
      <c r="E29" s="39"/>
      <c r="F29" s="39"/>
      <c r="G29" s="39"/>
      <c r="H29" s="177"/>
      <c r="I29" s="39"/>
      <c r="J29" s="39"/>
      <c r="K29" s="39"/>
      <c r="L29" s="39"/>
      <c r="O29" s="79">
        <v>0.98</v>
      </c>
      <c r="P29" s="79">
        <f t="shared" si="0"/>
        <v>34.682200000000002</v>
      </c>
    </row>
    <row r="30" spans="1:16" x14ac:dyDescent="0.25">
      <c r="B30" s="162"/>
      <c r="C30" s="10"/>
      <c r="D30" s="39"/>
      <c r="E30" s="39"/>
      <c r="F30" s="39"/>
      <c r="G30" s="39"/>
      <c r="H30" s="177"/>
      <c r="I30" s="39"/>
      <c r="J30" s="39"/>
      <c r="K30" s="39"/>
      <c r="L30" s="39"/>
      <c r="O30" s="79">
        <v>0.97</v>
      </c>
      <c r="P30" s="79">
        <f t="shared" si="0"/>
        <v>34.328299999999999</v>
      </c>
    </row>
    <row r="31" spans="1:16" x14ac:dyDescent="0.25">
      <c r="B31" s="162"/>
      <c r="C31" s="10"/>
      <c r="D31" s="39"/>
      <c r="E31" s="39"/>
      <c r="F31" s="39"/>
      <c r="G31" s="39"/>
      <c r="H31" s="177"/>
      <c r="I31" s="39"/>
      <c r="J31" s="39"/>
      <c r="K31" s="39"/>
      <c r="L31" s="39"/>
      <c r="O31" s="79">
        <v>0.96</v>
      </c>
      <c r="P31" s="79">
        <f t="shared" si="0"/>
        <v>33.974400000000003</v>
      </c>
    </row>
    <row r="32" spans="1:16" x14ac:dyDescent="0.25">
      <c r="B32" s="162"/>
      <c r="C32" s="10"/>
      <c r="D32" s="39"/>
      <c r="E32" s="39"/>
      <c r="F32" s="39"/>
      <c r="G32" s="39"/>
      <c r="H32" s="177"/>
      <c r="I32" s="39"/>
      <c r="J32" s="39"/>
      <c r="K32" s="39"/>
      <c r="L32" s="39"/>
      <c r="O32" s="79">
        <v>0.95</v>
      </c>
      <c r="P32" s="79">
        <f t="shared" si="0"/>
        <v>33.6205</v>
      </c>
    </row>
    <row r="33" spans="2:17" x14ac:dyDescent="0.25">
      <c r="B33" s="162"/>
      <c r="C33" s="10"/>
      <c r="D33" s="39"/>
      <c r="E33" s="39"/>
      <c r="F33" s="39"/>
      <c r="G33" s="39"/>
      <c r="H33" s="177"/>
      <c r="I33" s="39"/>
      <c r="J33" s="39"/>
      <c r="K33" s="39"/>
      <c r="L33" s="39"/>
      <c r="O33" s="79">
        <v>0.94</v>
      </c>
      <c r="P33" s="79">
        <f t="shared" si="0"/>
        <v>33.266599999999997</v>
      </c>
    </row>
    <row r="34" spans="2:17" x14ac:dyDescent="0.25">
      <c r="B34" s="162"/>
      <c r="C34" s="10"/>
      <c r="D34" s="39"/>
      <c r="E34" s="39"/>
      <c r="F34" s="39"/>
      <c r="G34" s="39"/>
      <c r="H34" s="177"/>
      <c r="I34" s="39"/>
      <c r="J34" s="39"/>
      <c r="K34" s="39"/>
      <c r="L34" s="39"/>
      <c r="O34" s="79">
        <v>0.93</v>
      </c>
      <c r="P34" s="79">
        <f t="shared" si="0"/>
        <v>32.912700000000001</v>
      </c>
    </row>
    <row r="35" spans="2:17" x14ac:dyDescent="0.25">
      <c r="B35" s="162"/>
      <c r="C35" s="10"/>
      <c r="D35" s="39"/>
      <c r="E35" s="39"/>
      <c r="F35" s="39"/>
      <c r="G35" s="39"/>
      <c r="H35" s="177"/>
      <c r="I35" s="39"/>
      <c r="J35" s="39"/>
      <c r="K35" s="39"/>
      <c r="L35" s="39"/>
      <c r="O35" s="79">
        <v>0.92</v>
      </c>
      <c r="P35" s="79">
        <f t="shared" si="0"/>
        <v>32.558800000000005</v>
      </c>
    </row>
    <row r="36" spans="2:17" x14ac:dyDescent="0.25">
      <c r="B36" s="162"/>
      <c r="C36" s="10"/>
      <c r="D36" s="39"/>
      <c r="E36" s="39"/>
      <c r="F36" s="39"/>
      <c r="G36" s="39"/>
      <c r="H36" s="177"/>
      <c r="I36" s="39"/>
      <c r="J36" s="39"/>
      <c r="K36" s="39"/>
      <c r="L36" s="39"/>
      <c r="O36" s="79">
        <v>0.91</v>
      </c>
      <c r="P36" s="79">
        <f t="shared" si="0"/>
        <v>32.204900000000002</v>
      </c>
    </row>
    <row r="37" spans="2:17" x14ac:dyDescent="0.25">
      <c r="B37" s="162"/>
      <c r="C37" s="10"/>
      <c r="D37" s="39"/>
      <c r="E37" s="39"/>
      <c r="F37" s="39"/>
      <c r="G37" s="39"/>
      <c r="H37" s="177"/>
      <c r="I37" s="39"/>
      <c r="J37" s="39"/>
      <c r="K37" s="39"/>
      <c r="L37" s="39"/>
      <c r="O37" s="79">
        <v>0.9</v>
      </c>
      <c r="P37" s="79">
        <f t="shared" si="0"/>
        <v>31.851000000000003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F28">
    <cfRule type="expression" dxfId="535" priority="7">
      <formula>F25&gt;0</formula>
    </cfRule>
    <cfRule type="expression" dxfId="534" priority="8">
      <formula>F25&lt;0</formula>
    </cfRule>
  </conditionalFormatting>
  <conditionalFormatting sqref="H25:H26 H28">
    <cfRule type="expression" dxfId="533" priority="5">
      <formula>H25&gt;0</formula>
    </cfRule>
    <cfRule type="expression" dxfId="532" priority="6">
      <formula>H25&lt;0</formula>
    </cfRule>
  </conditionalFormatting>
  <conditionalFormatting sqref="F27">
    <cfRule type="expression" dxfId="531" priority="3">
      <formula>F27&gt;0</formula>
    </cfRule>
    <cfRule type="expression" dxfId="530" priority="4">
      <formula>F27&lt;0</formula>
    </cfRule>
  </conditionalFormatting>
  <conditionalFormatting sqref="H27">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4"/>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11.281380000000011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8.17</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20425</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28203.450000000026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-7493.4800000000214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-7778.4500000000262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-0.27579781906114392</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M103</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3.33469387755102</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8.9870000000000001</v>
      </c>
      <c r="T17" s="1">
        <v>43235</v>
      </c>
      <c r="U17" t="s">
        <v>1051</v>
      </c>
    </row>
    <row r="18" spans="1:21" x14ac:dyDescent="0.25">
      <c r="A18" s="896"/>
      <c r="B18" s="363">
        <v>43608</v>
      </c>
      <c r="C18" s="4">
        <v>400</v>
      </c>
      <c r="D18" s="3">
        <v>11.1</v>
      </c>
      <c r="E18" s="3">
        <v>0</v>
      </c>
      <c r="F18" s="3">
        <f t="shared" si="0"/>
        <v>4440</v>
      </c>
      <c r="H18" s="159"/>
      <c r="I18" s="3"/>
      <c r="J18" s="3"/>
      <c r="K18" s="3"/>
      <c r="O18" s="79">
        <v>1.0900000000000001</v>
      </c>
      <c r="P18" s="79">
        <f t="shared" ref="P18:P37" si="2">O18*$Q$4</f>
        <v>8.9053000000000004</v>
      </c>
      <c r="U18" t="s">
        <v>1052</v>
      </c>
    </row>
    <row r="19" spans="1:21" x14ac:dyDescent="0.25">
      <c r="A19" s="896"/>
      <c r="B19" s="363">
        <v>43613</v>
      </c>
      <c r="C19" s="4">
        <v>400</v>
      </c>
      <c r="D19" s="3">
        <v>9.32</v>
      </c>
      <c r="E19" s="3">
        <v>0</v>
      </c>
      <c r="F19" s="3">
        <f t="shared" si="0"/>
        <v>3728</v>
      </c>
      <c r="O19" s="79">
        <v>1.08</v>
      </c>
      <c r="P19" s="79">
        <f t="shared" si="2"/>
        <v>8.8236000000000008</v>
      </c>
    </row>
    <row r="20" spans="1:21" x14ac:dyDescent="0.25">
      <c r="A20" t="s">
        <v>942</v>
      </c>
      <c r="B20" s="363">
        <v>43628</v>
      </c>
      <c r="C20" s="7">
        <v>600</v>
      </c>
      <c r="D20" s="43">
        <v>8.2799999999999994</v>
      </c>
      <c r="E20" s="43">
        <v>0</v>
      </c>
      <c r="F20" s="43">
        <f t="shared" si="0"/>
        <v>4968</v>
      </c>
      <c r="O20" s="79">
        <v>1.07</v>
      </c>
      <c r="P20" s="79">
        <f t="shared" si="2"/>
        <v>8.7419000000000011</v>
      </c>
    </row>
    <row r="21" spans="1:21" x14ac:dyDescent="0.25">
      <c r="A21" t="s">
        <v>942</v>
      </c>
      <c r="B21" s="363">
        <v>43628</v>
      </c>
      <c r="C21" s="7">
        <v>800</v>
      </c>
      <c r="D21" s="43">
        <v>8.2799999999999994</v>
      </c>
      <c r="E21" s="43">
        <v>0</v>
      </c>
      <c r="F21" s="43">
        <f t="shared" ref="F21" si="3">C21*D21+E21</f>
        <v>6623.9999999999991</v>
      </c>
      <c r="O21" s="79">
        <v>1.06</v>
      </c>
      <c r="P21" s="79">
        <f t="shared" si="2"/>
        <v>8.6601999999999997</v>
      </c>
      <c r="T21" s="688">
        <v>43314</v>
      </c>
      <c r="U21" t="s">
        <v>1196</v>
      </c>
    </row>
    <row r="22" spans="1:21" x14ac:dyDescent="0.25">
      <c r="B22" s="363">
        <v>43628</v>
      </c>
      <c r="C22" s="7">
        <v>1400</v>
      </c>
      <c r="D22" s="43">
        <v>8.2799999999999994</v>
      </c>
      <c r="E22" s="43">
        <v>0</v>
      </c>
      <c r="F22" s="43">
        <f t="shared" ref="F22:F28" si="4">C22*D22+E22</f>
        <v>11592</v>
      </c>
      <c r="O22" s="79">
        <v>1.05</v>
      </c>
      <c r="P22" s="79">
        <f t="shared" si="2"/>
        <v>8.5785</v>
      </c>
    </row>
    <row r="23" spans="1:21" x14ac:dyDescent="0.25">
      <c r="B23" s="363">
        <v>43631</v>
      </c>
      <c r="C23" s="4">
        <v>200</v>
      </c>
      <c r="D23" s="2">
        <v>8.23</v>
      </c>
      <c r="E23" s="2">
        <v>0</v>
      </c>
      <c r="F23" s="2">
        <f t="shared" si="4"/>
        <v>1646</v>
      </c>
      <c r="O23" s="79">
        <v>1.04</v>
      </c>
      <c r="P23" s="79">
        <f t="shared" si="2"/>
        <v>8.4968000000000004</v>
      </c>
      <c r="T23" s="1">
        <v>43358</v>
      </c>
      <c r="U23" t="s">
        <v>1267</v>
      </c>
    </row>
    <row r="24" spans="1:21" x14ac:dyDescent="0.25">
      <c r="B24" s="363">
        <v>43636</v>
      </c>
      <c r="C24" s="7">
        <v>400</v>
      </c>
      <c r="D24" s="43">
        <v>8.1</v>
      </c>
      <c r="E24" s="43">
        <v>0</v>
      </c>
      <c r="F24" s="43">
        <f t="shared" si="4"/>
        <v>3240</v>
      </c>
      <c r="O24" s="79">
        <v>1.03</v>
      </c>
      <c r="P24" s="79">
        <f t="shared" si="2"/>
        <v>8.4151000000000007</v>
      </c>
    </row>
    <row r="25" spans="1:21" x14ac:dyDescent="0.25">
      <c r="B25" s="363">
        <v>43683</v>
      </c>
      <c r="C25" s="7">
        <v>500</v>
      </c>
      <c r="D25" s="43">
        <v>7.45</v>
      </c>
      <c r="E25" s="43">
        <v>0</v>
      </c>
      <c r="F25" s="43">
        <f t="shared" si="4"/>
        <v>3725</v>
      </c>
      <c r="O25" s="79">
        <v>1.02</v>
      </c>
      <c r="P25" s="79">
        <f t="shared" si="2"/>
        <v>8.3333999999999993</v>
      </c>
    </row>
    <row r="26" spans="1:21" x14ac:dyDescent="0.25">
      <c r="B26" s="70">
        <v>43692</v>
      </c>
      <c r="C26" s="7">
        <v>1500</v>
      </c>
      <c r="D26" s="43">
        <v>6.08</v>
      </c>
      <c r="E26" s="43">
        <v>0</v>
      </c>
      <c r="F26" s="43">
        <f t="shared" si="4"/>
        <v>9120</v>
      </c>
      <c r="O26" s="79">
        <v>1.01</v>
      </c>
      <c r="P26" s="79">
        <f t="shared" si="2"/>
        <v>8.2516999999999996</v>
      </c>
    </row>
    <row r="27" spans="1:21" x14ac:dyDescent="0.25">
      <c r="B27" s="70">
        <v>43734</v>
      </c>
      <c r="C27" s="7">
        <v>500</v>
      </c>
      <c r="D27" s="43">
        <v>6.56</v>
      </c>
      <c r="E27" s="43">
        <v>0</v>
      </c>
      <c r="F27" s="43">
        <f t="shared" si="4"/>
        <v>3280</v>
      </c>
      <c r="O27" s="79">
        <v>1</v>
      </c>
      <c r="P27" s="79">
        <f t="shared" si="2"/>
        <v>8.17</v>
      </c>
    </row>
    <row r="28" spans="1:21" x14ac:dyDescent="0.25">
      <c r="B28" s="399">
        <v>43761</v>
      </c>
      <c r="C28" s="4">
        <v>500</v>
      </c>
      <c r="D28" s="3">
        <v>7.72</v>
      </c>
      <c r="E28" s="3">
        <v>0</v>
      </c>
      <c r="F28" s="3">
        <f t="shared" si="4"/>
        <v>3860</v>
      </c>
      <c r="O28" s="79">
        <v>0.99</v>
      </c>
      <c r="P28" s="79">
        <f t="shared" si="2"/>
        <v>8.0883000000000003</v>
      </c>
    </row>
    <row r="29" spans="1:21" x14ac:dyDescent="0.25">
      <c r="O29" s="79">
        <v>0.98</v>
      </c>
      <c r="P29" s="79">
        <f t="shared" si="2"/>
        <v>8.0066000000000006</v>
      </c>
    </row>
    <row r="30" spans="1:21" x14ac:dyDescent="0.25">
      <c r="C30" s="4"/>
      <c r="D30" s="3"/>
      <c r="E30" s="3"/>
      <c r="F30" s="3"/>
      <c r="O30" s="79">
        <v>0.97</v>
      </c>
      <c r="P30" s="79">
        <f t="shared" si="2"/>
        <v>7.9249000000000001</v>
      </c>
    </row>
    <row r="31" spans="1:21" x14ac:dyDescent="0.25">
      <c r="O31" s="79">
        <v>0.96</v>
      </c>
      <c r="P31" s="79">
        <f t="shared" si="2"/>
        <v>7.8431999999999995</v>
      </c>
    </row>
    <row r="32" spans="1:21" x14ac:dyDescent="0.25">
      <c r="C32" s="4"/>
      <c r="D32" s="3"/>
      <c r="E32" s="3"/>
      <c r="F32" s="3"/>
      <c r="O32" s="79">
        <v>0.95</v>
      </c>
      <c r="P32" s="79">
        <f t="shared" si="2"/>
        <v>7.7614999999999998</v>
      </c>
    </row>
    <row r="33" spans="1:18" x14ac:dyDescent="0.25">
      <c r="O33" s="79">
        <v>0.94</v>
      </c>
      <c r="P33" s="79">
        <f t="shared" si="2"/>
        <v>7.6797999999999993</v>
      </c>
    </row>
    <row r="34" spans="1:18" x14ac:dyDescent="0.25">
      <c r="A34" s="31" t="s">
        <v>81</v>
      </c>
      <c r="B34" s="14"/>
      <c r="C34" s="14">
        <f>SUM(C2:C33)</f>
        <v>10400</v>
      </c>
      <c r="D34" s="18"/>
      <c r="E34" s="18"/>
      <c r="F34" s="18">
        <f>SUM(F2:F33)</f>
        <v>112940</v>
      </c>
      <c r="G34" s="14"/>
      <c r="H34" s="69">
        <f>SUM(H2:H18)</f>
        <v>7900</v>
      </c>
      <c r="I34" s="18"/>
      <c r="J34" s="18"/>
      <c r="K34" s="18">
        <f>SUM(K2:K33)</f>
        <v>84736.549999999974</v>
      </c>
      <c r="L34" s="14"/>
      <c r="M34" s="18">
        <f>SUM(M2:M33)</f>
        <v>0</v>
      </c>
      <c r="O34" s="79">
        <v>0.93</v>
      </c>
      <c r="P34" s="79">
        <f t="shared" si="2"/>
        <v>7.5981000000000005</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7.5164</v>
      </c>
    </row>
    <row r="36" spans="1:18" x14ac:dyDescent="0.25">
      <c r="O36" s="79">
        <v>0.91</v>
      </c>
      <c r="P36" s="79">
        <f t="shared" si="2"/>
        <v>7.4347000000000003</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7.3529999999999998</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v>1500</v>
      </c>
      <c r="B96" s="162">
        <v>43761</v>
      </c>
      <c r="C96" s="10">
        <v>2500</v>
      </c>
      <c r="D96" s="39">
        <v>11.2814</v>
      </c>
      <c r="E96" s="39">
        <v>7.93</v>
      </c>
      <c r="F96" s="39">
        <f t="shared" ref="F96" si="32">C96*(E96-D96)</f>
        <v>-8378.5</v>
      </c>
      <c r="G96" s="39">
        <f t="shared" ref="G96" si="33">D96*C96</f>
        <v>28203.5</v>
      </c>
      <c r="H96" s="178">
        <f t="shared" ref="H96" si="34">(E96-D96)/D96</f>
        <v>-0.297073058308366</v>
      </c>
      <c r="I96" s="178" t="s">
        <v>1248</v>
      </c>
      <c r="J96" s="771">
        <f t="shared" ref="J96" si="35">F96+$Q$10</f>
        <v>-8093.5299999999952</v>
      </c>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178"/>
    </row>
    <row r="100" spans="1:13" x14ac:dyDescent="0.25">
      <c r="A100" s="10"/>
      <c r="B100" s="10"/>
      <c r="C100" s="10"/>
      <c r="D100" s="39"/>
      <c r="E100" s="39"/>
      <c r="F100" s="39"/>
      <c r="G100" s="39"/>
      <c r="H100" s="178"/>
      <c r="I100" s="178"/>
      <c r="J100" s="771"/>
      <c r="K100" s="178"/>
      <c r="L100" s="39"/>
    </row>
    <row r="101" spans="1:13" x14ac:dyDescent="0.25">
      <c r="A101" s="10"/>
      <c r="B101" s="10"/>
      <c r="C101" s="10"/>
      <c r="D101" s="39"/>
      <c r="E101" s="39"/>
      <c r="F101" s="39"/>
      <c r="G101" s="39"/>
      <c r="H101" s="178"/>
      <c r="I101" s="178"/>
      <c r="J101" s="771"/>
      <c r="K101" s="178"/>
      <c r="L101" s="178"/>
    </row>
    <row r="103" spans="1:13" x14ac:dyDescent="0.25">
      <c r="L103" t="s">
        <v>205</v>
      </c>
      <c r="M103" s="2">
        <f>M122+K122-F122</f>
        <v>284.9700000000048</v>
      </c>
    </row>
    <row r="104" spans="1:13" x14ac:dyDescent="0.25">
      <c r="A104" s="299" t="s">
        <v>1</v>
      </c>
      <c r="B104" s="299" t="s">
        <v>2</v>
      </c>
      <c r="C104" s="299" t="s">
        <v>4</v>
      </c>
      <c r="D104" s="301" t="s">
        <v>5</v>
      </c>
      <c r="E104" s="301" t="s">
        <v>94</v>
      </c>
      <c r="F104" s="301" t="s">
        <v>60</v>
      </c>
      <c r="G104" s="299" t="s">
        <v>3</v>
      </c>
      <c r="H104" s="299" t="s">
        <v>6</v>
      </c>
      <c r="I104" s="301" t="s">
        <v>7</v>
      </c>
      <c r="J104" s="301" t="s">
        <v>95</v>
      </c>
      <c r="K104" s="301" t="s">
        <v>61</v>
      </c>
      <c r="L104" s="299" t="s">
        <v>77</v>
      </c>
      <c r="M104" s="299" t="s">
        <v>38</v>
      </c>
    </row>
    <row r="105" spans="1:13" x14ac:dyDescent="0.25">
      <c r="A105" s="302" t="s">
        <v>321</v>
      </c>
      <c r="B105" s="363">
        <v>42746</v>
      </c>
      <c r="C105" s="7">
        <v>80</v>
      </c>
      <c r="D105" s="43">
        <v>34.020000000000003</v>
      </c>
      <c r="E105" s="43">
        <v>0</v>
      </c>
      <c r="F105" s="43">
        <f t="shared" ref="F105:F113" si="36">C105*D105+E105</f>
        <v>2721.6000000000004</v>
      </c>
      <c r="G105" s="363">
        <v>42760</v>
      </c>
      <c r="H105" s="78">
        <v>80</v>
      </c>
      <c r="I105" s="43">
        <v>33.68</v>
      </c>
      <c r="J105" s="43">
        <v>0.06</v>
      </c>
      <c r="K105" s="43">
        <f t="shared" ref="K105:K113" si="37">H105*I105-J105</f>
        <v>2694.34</v>
      </c>
      <c r="L105" s="70">
        <v>42908</v>
      </c>
      <c r="M105" s="43">
        <v>54.4</v>
      </c>
    </row>
    <row r="106" spans="1:13" x14ac:dyDescent="0.25">
      <c r="A106" s="303" t="s">
        <v>71</v>
      </c>
      <c r="B106" s="363">
        <v>42758</v>
      </c>
      <c r="C106" s="7">
        <v>40</v>
      </c>
      <c r="D106" s="43">
        <v>32.28</v>
      </c>
      <c r="E106" s="43">
        <v>0</v>
      </c>
      <c r="F106" s="43">
        <f t="shared" si="36"/>
        <v>1291.2</v>
      </c>
      <c r="G106" s="363">
        <v>42766</v>
      </c>
      <c r="H106" s="78">
        <v>40</v>
      </c>
      <c r="I106" s="43">
        <v>31.8</v>
      </c>
      <c r="J106" s="43">
        <v>0.03</v>
      </c>
      <c r="K106" s="43">
        <f t="shared" si="37"/>
        <v>1271.97</v>
      </c>
      <c r="L106" s="70">
        <v>42908</v>
      </c>
      <c r="M106" s="43">
        <v>-8.16</v>
      </c>
    </row>
    <row r="107" spans="1:13" x14ac:dyDescent="0.25">
      <c r="A107" s="293"/>
      <c r="B107" s="363">
        <v>42843</v>
      </c>
      <c r="C107" s="7">
        <v>80</v>
      </c>
      <c r="D107" s="43">
        <v>31.08</v>
      </c>
      <c r="E107" s="43">
        <v>0</v>
      </c>
      <c r="F107" s="43">
        <f t="shared" si="36"/>
        <v>2486.3999999999996</v>
      </c>
      <c r="G107" s="363">
        <v>42901</v>
      </c>
      <c r="H107" s="78">
        <v>80</v>
      </c>
      <c r="I107" s="43">
        <v>31.3</v>
      </c>
      <c r="J107" s="43">
        <v>0.05</v>
      </c>
      <c r="K107" s="43">
        <f t="shared" si="37"/>
        <v>2503.9499999999998</v>
      </c>
      <c r="L107" s="70">
        <v>42992</v>
      </c>
      <c r="M107" s="43">
        <v>15.3</v>
      </c>
    </row>
    <row r="108" spans="1:13" x14ac:dyDescent="0.25">
      <c r="A108" s="293"/>
      <c r="B108" s="363">
        <v>42873</v>
      </c>
      <c r="C108" s="7">
        <v>80</v>
      </c>
      <c r="D108" s="43">
        <v>29.68</v>
      </c>
      <c r="E108" s="43">
        <v>0</v>
      </c>
      <c r="F108" s="43">
        <f t="shared" si="36"/>
        <v>2374.4</v>
      </c>
      <c r="G108" s="363">
        <v>42989</v>
      </c>
      <c r="H108" s="78">
        <v>100</v>
      </c>
      <c r="I108" s="43">
        <v>18.559999999999999</v>
      </c>
      <c r="J108" s="43">
        <v>0.04</v>
      </c>
      <c r="K108" s="43">
        <f t="shared" si="37"/>
        <v>1855.9599999999998</v>
      </c>
      <c r="L108" s="70">
        <v>42992</v>
      </c>
      <c r="M108" s="43">
        <v>-2.2999999999999998</v>
      </c>
    </row>
    <row r="109" spans="1:13" x14ac:dyDescent="0.25">
      <c r="A109" s="293"/>
      <c r="B109" s="363">
        <v>42957</v>
      </c>
      <c r="C109" s="7">
        <v>100</v>
      </c>
      <c r="D109" s="43">
        <v>17.28</v>
      </c>
      <c r="E109" s="43">
        <v>0</v>
      </c>
      <c r="F109" s="43">
        <f t="shared" si="36"/>
        <v>1728</v>
      </c>
      <c r="G109" s="363">
        <v>43010</v>
      </c>
      <c r="H109" s="78">
        <v>80</v>
      </c>
      <c r="I109" s="43">
        <v>18.68</v>
      </c>
      <c r="J109" s="43">
        <v>0.03</v>
      </c>
      <c r="K109" s="43">
        <f t="shared" si="37"/>
        <v>1494.3700000000001</v>
      </c>
      <c r="L109" s="70">
        <v>43082</v>
      </c>
      <c r="M109" s="7">
        <f>23.8-3.57</f>
        <v>20.23</v>
      </c>
    </row>
    <row r="110" spans="1:13" x14ac:dyDescent="0.25">
      <c r="A110" s="293"/>
      <c r="B110" s="363">
        <v>42996</v>
      </c>
      <c r="C110" s="7">
        <v>100</v>
      </c>
      <c r="D110" s="43">
        <v>17.68</v>
      </c>
      <c r="E110" s="43">
        <v>0</v>
      </c>
      <c r="F110" s="43">
        <f t="shared" si="36"/>
        <v>1768</v>
      </c>
      <c r="G110" s="363">
        <v>43045</v>
      </c>
      <c r="H110" s="78">
        <v>200</v>
      </c>
      <c r="I110" s="43">
        <v>12.08</v>
      </c>
      <c r="J110" s="43">
        <v>0.06</v>
      </c>
      <c r="K110" s="43">
        <f t="shared" si="37"/>
        <v>2415.94</v>
      </c>
      <c r="L110" s="4"/>
      <c r="M110" s="4"/>
    </row>
    <row r="111" spans="1:13" x14ac:dyDescent="0.25">
      <c r="A111" s="293"/>
      <c r="B111" s="363">
        <v>43011</v>
      </c>
      <c r="C111" s="7">
        <v>80</v>
      </c>
      <c r="D111" s="43">
        <v>17.95</v>
      </c>
      <c r="E111" s="43">
        <v>0</v>
      </c>
      <c r="F111" s="43">
        <f t="shared" si="36"/>
        <v>1436</v>
      </c>
      <c r="G111" s="363">
        <v>43070</v>
      </c>
      <c r="H111" s="78">
        <v>80</v>
      </c>
      <c r="I111" s="43">
        <v>15.27</v>
      </c>
      <c r="J111" s="43">
        <v>0.03</v>
      </c>
      <c r="K111" s="43">
        <f t="shared" si="37"/>
        <v>1221.57</v>
      </c>
    </row>
    <row r="112" spans="1:13" x14ac:dyDescent="0.25">
      <c r="A112" s="293"/>
      <c r="B112" s="363">
        <v>43013</v>
      </c>
      <c r="C112" s="7">
        <v>100</v>
      </c>
      <c r="D112" s="43">
        <v>15.8</v>
      </c>
      <c r="E112" s="43">
        <v>0</v>
      </c>
      <c r="F112" s="43">
        <f t="shared" si="36"/>
        <v>1580</v>
      </c>
      <c r="G112" s="363">
        <v>43111</v>
      </c>
      <c r="H112" s="78">
        <v>100</v>
      </c>
      <c r="I112" s="43">
        <v>21.31</v>
      </c>
      <c r="J112" s="43">
        <v>-0.05</v>
      </c>
      <c r="K112" s="43">
        <f t="shared" si="37"/>
        <v>2131.0500000000002</v>
      </c>
    </row>
    <row r="113" spans="1:13" x14ac:dyDescent="0.25">
      <c r="A113" s="293"/>
      <c r="B113" s="363">
        <v>43041</v>
      </c>
      <c r="C113" s="7">
        <v>200</v>
      </c>
      <c r="D113" s="43">
        <v>11.28</v>
      </c>
      <c r="E113" s="43">
        <v>0</v>
      </c>
      <c r="F113" s="43">
        <f t="shared" si="36"/>
        <v>2256</v>
      </c>
      <c r="G113" s="363">
        <v>43112</v>
      </c>
      <c r="H113" s="78">
        <v>100</v>
      </c>
      <c r="I113" s="43">
        <v>22.58</v>
      </c>
      <c r="J113" s="43">
        <v>0.05</v>
      </c>
      <c r="K113" s="43">
        <f t="shared" si="37"/>
        <v>2257.9499999999998</v>
      </c>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293"/>
      <c r="B121" s="293"/>
      <c r="C121" s="293"/>
      <c r="D121" s="294"/>
      <c r="E121" s="294"/>
      <c r="F121" s="294"/>
      <c r="G121" s="293"/>
      <c r="H121" s="293"/>
      <c r="I121" s="294"/>
      <c r="J121" s="294"/>
      <c r="K121" s="294"/>
      <c r="L121" s="293"/>
      <c r="M121" s="293"/>
    </row>
    <row r="122" spans="1:13" x14ac:dyDescent="0.25">
      <c r="A122" s="35" t="s">
        <v>81</v>
      </c>
      <c r="B122" s="36"/>
      <c r="C122" s="36">
        <f>SUM(C105:C121)</f>
        <v>860</v>
      </c>
      <c r="D122" s="37"/>
      <c r="E122" s="37"/>
      <c r="F122" s="37">
        <f>SUM(F105:F121)</f>
        <v>17641.599999999999</v>
      </c>
      <c r="G122" s="36"/>
      <c r="H122" s="158">
        <f>SUM(H105:H121)</f>
        <v>860</v>
      </c>
      <c r="I122" s="37"/>
      <c r="J122" s="37"/>
      <c r="K122" s="37">
        <f>SUM(K105:K121)</f>
        <v>17847.100000000002</v>
      </c>
      <c r="L122" s="37"/>
      <c r="M122" s="37">
        <f>SUM(M105:M121)</f>
        <v>79.47</v>
      </c>
    </row>
    <row r="123" spans="1:13" x14ac:dyDescent="0.25">
      <c r="G123" s="2"/>
    </row>
    <row r="127" spans="1:13" x14ac:dyDescent="0.25">
      <c r="A127" s="670" t="s">
        <v>224</v>
      </c>
      <c r="B127" s="670" t="s">
        <v>113</v>
      </c>
      <c r="C127" s="670" t="s">
        <v>145</v>
      </c>
      <c r="D127" s="671" t="s">
        <v>144</v>
      </c>
      <c r="E127" s="672" t="s">
        <v>146</v>
      </c>
      <c r="F127" s="673" t="s">
        <v>65</v>
      </c>
      <c r="G127" s="674" t="s">
        <v>150</v>
      </c>
      <c r="H127" s="673" t="s">
        <v>88</v>
      </c>
      <c r="I127" s="673" t="s">
        <v>153</v>
      </c>
    </row>
    <row r="128" spans="1:13" x14ac:dyDescent="0.25">
      <c r="A128" s="675"/>
      <c r="B128" s="676"/>
      <c r="C128" s="675"/>
      <c r="D128" s="677"/>
      <c r="E128" s="677"/>
      <c r="F128" s="677"/>
      <c r="G128" s="677"/>
      <c r="H128" s="678"/>
      <c r="I128" s="678"/>
    </row>
    <row r="129" spans="1:9" x14ac:dyDescent="0.25">
      <c r="A129" s="675"/>
      <c r="B129" s="676">
        <v>42746</v>
      </c>
      <c r="C129" s="675">
        <v>80</v>
      </c>
      <c r="D129" s="677">
        <v>34.020000000000003</v>
      </c>
      <c r="E129" s="677">
        <v>34.28</v>
      </c>
      <c r="F129" s="677">
        <f>C129*(E129-D129)</f>
        <v>20.799999999999841</v>
      </c>
      <c r="G129" s="677">
        <f>D129*C129</f>
        <v>2721.6000000000004</v>
      </c>
      <c r="H129" s="678">
        <f>(E129-D129)/D129</f>
        <v>7.6425631981186948E-3</v>
      </c>
      <c r="I129" s="678"/>
    </row>
    <row r="130" spans="1:9" x14ac:dyDescent="0.25">
      <c r="A130" s="675"/>
      <c r="B130" s="676">
        <v>42758</v>
      </c>
      <c r="C130" s="675">
        <v>120</v>
      </c>
      <c r="D130" s="677">
        <v>33.44</v>
      </c>
      <c r="E130" s="677">
        <v>32.71</v>
      </c>
      <c r="F130" s="677">
        <f>C130*(E130-D130)</f>
        <v>-87.599999999999625</v>
      </c>
      <c r="G130" s="677">
        <f>D130*C130</f>
        <v>4012.7999999999997</v>
      </c>
      <c r="H130" s="678">
        <f>(E130-D130)/D130</f>
        <v>-2.1830143540669766E-2</v>
      </c>
      <c r="I130" s="678"/>
    </row>
    <row r="131" spans="1:9" x14ac:dyDescent="0.25">
      <c r="A131" s="675" t="s">
        <v>352</v>
      </c>
      <c r="B131" s="676">
        <v>42760</v>
      </c>
      <c r="C131" s="675">
        <v>40</v>
      </c>
      <c r="D131" s="677">
        <v>32.961500000000001</v>
      </c>
      <c r="E131" s="677">
        <v>33.68</v>
      </c>
      <c r="F131" s="677">
        <f>C131*(E131-D131)</f>
        <v>28.739999999999952</v>
      </c>
      <c r="G131" s="677">
        <f>D131*C131</f>
        <v>1318.46</v>
      </c>
      <c r="H131" s="678">
        <f>(E131-D131)/D131</f>
        <v>2.1798158457594429E-2</v>
      </c>
      <c r="I131" s="678"/>
    </row>
    <row r="132" spans="1:9" x14ac:dyDescent="0.25">
      <c r="A132" s="675"/>
      <c r="B132" s="676">
        <v>42766</v>
      </c>
      <c r="C132" s="675">
        <v>0</v>
      </c>
      <c r="D132" s="677"/>
      <c r="E132" s="677"/>
      <c r="F132" s="677">
        <v>-46.49</v>
      </c>
      <c r="G132" s="677"/>
      <c r="H132" s="678"/>
      <c r="I132" s="678"/>
    </row>
    <row r="133" spans="1:9" x14ac:dyDescent="0.25">
      <c r="A133" s="675">
        <v>0</v>
      </c>
      <c r="B133" s="676">
        <v>42843</v>
      </c>
      <c r="C133" s="675">
        <v>80</v>
      </c>
      <c r="D133" s="677">
        <v>31.661100000000001</v>
      </c>
      <c r="E133" s="677">
        <v>30.99</v>
      </c>
      <c r="F133" s="677">
        <f t="shared" ref="F133:F152" si="38">C133*(E133-D133)</f>
        <v>-53.688000000000216</v>
      </c>
      <c r="G133" s="677">
        <f t="shared" ref="G133:G152" si="39">D133*C133</f>
        <v>2532.8879999999999</v>
      </c>
      <c r="H133" s="678">
        <f t="shared" ref="H133:H152" si="40">(E133-D133)/D133</f>
        <v>-2.1196357675507253E-2</v>
      </c>
      <c r="I133" s="679"/>
    </row>
    <row r="134" spans="1:9" x14ac:dyDescent="0.25">
      <c r="A134" s="675">
        <v>0</v>
      </c>
      <c r="B134" s="676">
        <v>42873</v>
      </c>
      <c r="C134" s="675">
        <v>160</v>
      </c>
      <c r="D134" s="677">
        <v>30.6706</v>
      </c>
      <c r="E134" s="677">
        <v>29.73</v>
      </c>
      <c r="F134" s="677">
        <f t="shared" si="38"/>
        <v>-150.49599999999998</v>
      </c>
      <c r="G134" s="677">
        <f t="shared" si="39"/>
        <v>4907.2960000000003</v>
      </c>
      <c r="H134" s="679">
        <f t="shared" si="40"/>
        <v>-3.0667805651014322E-2</v>
      </c>
      <c r="I134" s="679"/>
    </row>
    <row r="135" spans="1:9" x14ac:dyDescent="0.25">
      <c r="A135" s="675"/>
      <c r="B135" s="676">
        <v>42901</v>
      </c>
      <c r="C135" s="675">
        <v>80</v>
      </c>
      <c r="D135" s="677">
        <v>30.041799999999999</v>
      </c>
      <c r="E135" s="677">
        <v>30.43</v>
      </c>
      <c r="F135" s="677">
        <f t="shared" si="38"/>
        <v>31.056000000000097</v>
      </c>
      <c r="G135" s="677">
        <f t="shared" si="39"/>
        <v>2403.3440000000001</v>
      </c>
      <c r="H135" s="679">
        <f t="shared" si="40"/>
        <v>1.2921995353141331E-2</v>
      </c>
      <c r="I135" s="679"/>
    </row>
    <row r="136" spans="1:9" x14ac:dyDescent="0.25">
      <c r="A136" s="675">
        <v>80</v>
      </c>
      <c r="B136" s="676">
        <v>42917</v>
      </c>
      <c r="C136" s="675">
        <v>80</v>
      </c>
      <c r="D136" s="677">
        <v>29.463799999999999</v>
      </c>
      <c r="E136" s="677">
        <v>33.22</v>
      </c>
      <c r="F136" s="677">
        <f t="shared" si="38"/>
        <v>300.49599999999998</v>
      </c>
      <c r="G136" s="677">
        <f t="shared" si="39"/>
        <v>2357.1039999999998</v>
      </c>
      <c r="H136" s="679">
        <f t="shared" si="40"/>
        <v>0.12748525309023276</v>
      </c>
      <c r="I136" s="679"/>
    </row>
    <row r="137" spans="1:9" x14ac:dyDescent="0.25">
      <c r="A137" s="675">
        <v>80</v>
      </c>
      <c r="B137" s="676">
        <v>42957</v>
      </c>
      <c r="C137" s="675">
        <v>180</v>
      </c>
      <c r="D137" s="677">
        <v>22.695</v>
      </c>
      <c r="E137" s="677">
        <v>17.190000000000001</v>
      </c>
      <c r="F137" s="677">
        <f t="shared" si="38"/>
        <v>-990.89999999999986</v>
      </c>
      <c r="G137" s="677">
        <f t="shared" si="39"/>
        <v>4085.1</v>
      </c>
      <c r="H137" s="679">
        <f t="shared" si="40"/>
        <v>-0.24256444150693982</v>
      </c>
      <c r="I137" s="679"/>
    </row>
    <row r="138" spans="1:9" x14ac:dyDescent="0.25">
      <c r="A138" s="675">
        <v>80</v>
      </c>
      <c r="B138" s="676">
        <v>42983</v>
      </c>
      <c r="C138" s="675">
        <v>180</v>
      </c>
      <c r="D138" s="677">
        <v>22.695</v>
      </c>
      <c r="E138" s="677">
        <v>15.41</v>
      </c>
      <c r="F138" s="677">
        <f t="shared" si="38"/>
        <v>-1311.3</v>
      </c>
      <c r="G138" s="677">
        <f t="shared" si="39"/>
        <v>4085.1</v>
      </c>
      <c r="H138" s="679">
        <f t="shared" si="40"/>
        <v>-0.32099581405595945</v>
      </c>
      <c r="I138" s="679"/>
    </row>
    <row r="139" spans="1:9" x14ac:dyDescent="0.25">
      <c r="A139" s="675">
        <v>80</v>
      </c>
      <c r="B139" s="676">
        <v>42989</v>
      </c>
      <c r="C139" s="675">
        <v>80</v>
      </c>
      <c r="D139" s="677">
        <v>27.8643</v>
      </c>
      <c r="E139" s="677">
        <v>18.5</v>
      </c>
      <c r="F139" s="677">
        <f t="shared" si="38"/>
        <v>-749.14400000000001</v>
      </c>
      <c r="G139" s="677">
        <f t="shared" si="39"/>
        <v>2229.1440000000002</v>
      </c>
      <c r="H139" s="679">
        <f t="shared" si="40"/>
        <v>-0.33606801534580089</v>
      </c>
      <c r="I139" s="679"/>
    </row>
    <row r="140" spans="1:9" x14ac:dyDescent="0.25">
      <c r="A140" s="675">
        <v>80</v>
      </c>
      <c r="B140" s="676">
        <v>42996</v>
      </c>
      <c r="C140" s="675">
        <v>180</v>
      </c>
      <c r="D140" s="677">
        <v>22.1341</v>
      </c>
      <c r="E140" s="677">
        <v>16.989999999999998</v>
      </c>
      <c r="F140" s="677">
        <f t="shared" si="38"/>
        <v>-925.93800000000033</v>
      </c>
      <c r="G140" s="677">
        <f t="shared" si="39"/>
        <v>3984.1379999999999</v>
      </c>
      <c r="H140" s="679">
        <f t="shared" si="40"/>
        <v>-0.23240610641498871</v>
      </c>
      <c r="I140" s="679"/>
    </row>
    <row r="141" spans="1:9" x14ac:dyDescent="0.25">
      <c r="A141" s="675">
        <v>0</v>
      </c>
      <c r="B141" s="676">
        <v>43010</v>
      </c>
      <c r="C141" s="675">
        <v>100</v>
      </c>
      <c r="D141" s="677">
        <v>24.8977</v>
      </c>
      <c r="E141" s="677">
        <v>18.47</v>
      </c>
      <c r="F141" s="677">
        <f t="shared" si="38"/>
        <v>-642.77000000000021</v>
      </c>
      <c r="G141" s="677">
        <f t="shared" si="39"/>
        <v>2489.77</v>
      </c>
      <c r="H141" s="679">
        <f t="shared" si="40"/>
        <v>-0.25816440876064861</v>
      </c>
      <c r="I141" s="679"/>
    </row>
    <row r="142" spans="1:9" x14ac:dyDescent="0.25">
      <c r="A142" s="675">
        <v>0</v>
      </c>
      <c r="B142" s="676">
        <v>43011</v>
      </c>
      <c r="C142" s="675">
        <v>180</v>
      </c>
      <c r="D142" s="677">
        <v>21.809799999999999</v>
      </c>
      <c r="E142" s="677">
        <v>18.82</v>
      </c>
      <c r="F142" s="677">
        <f t="shared" si="38"/>
        <v>-538.16399999999976</v>
      </c>
      <c r="G142" s="677">
        <f t="shared" si="39"/>
        <v>3925.7639999999997</v>
      </c>
      <c r="H142" s="679">
        <f t="shared" si="40"/>
        <v>-0.13708516355033054</v>
      </c>
      <c r="I142" s="677">
        <v>21.5</v>
      </c>
    </row>
    <row r="143" spans="1:9" x14ac:dyDescent="0.25">
      <c r="A143" s="675">
        <v>0</v>
      </c>
      <c r="B143" s="676">
        <v>43012</v>
      </c>
      <c r="C143" s="675">
        <v>180</v>
      </c>
      <c r="D143" s="677">
        <v>21.81</v>
      </c>
      <c r="E143" s="677">
        <v>16.079999999999998</v>
      </c>
      <c r="F143" s="677">
        <f t="shared" si="38"/>
        <v>-1031.4000000000001</v>
      </c>
      <c r="G143" s="677">
        <f t="shared" si="39"/>
        <v>3925.7999999999997</v>
      </c>
      <c r="H143" s="679">
        <f t="shared" si="40"/>
        <v>-0.2627235213204952</v>
      </c>
      <c r="I143" s="679"/>
    </row>
    <row r="144" spans="1:9" x14ac:dyDescent="0.25">
      <c r="A144" s="675">
        <v>0</v>
      </c>
      <c r="B144" s="676">
        <v>43013</v>
      </c>
      <c r="C144" s="675">
        <v>280</v>
      </c>
      <c r="D144" s="677">
        <v>19.663499999999999</v>
      </c>
      <c r="E144" s="677">
        <v>15.68</v>
      </c>
      <c r="F144" s="677">
        <f t="shared" si="38"/>
        <v>-1115.3799999999999</v>
      </c>
      <c r="G144" s="677">
        <f t="shared" si="39"/>
        <v>5505.78</v>
      </c>
      <c r="H144" s="679">
        <f t="shared" si="40"/>
        <v>-0.2025834668294047</v>
      </c>
      <c r="I144" s="677">
        <v>19.5</v>
      </c>
    </row>
    <row r="145" spans="1:9" x14ac:dyDescent="0.25">
      <c r="A145" s="675">
        <v>100</v>
      </c>
      <c r="B145" s="676">
        <v>43031</v>
      </c>
      <c r="C145" s="675">
        <v>280</v>
      </c>
      <c r="D145" s="677">
        <v>19.663499999999999</v>
      </c>
      <c r="E145" s="677">
        <v>14.54</v>
      </c>
      <c r="F145" s="677">
        <f t="shared" si="38"/>
        <v>-1434.58</v>
      </c>
      <c r="G145" s="677">
        <f t="shared" si="39"/>
        <v>5505.78</v>
      </c>
      <c r="H145" s="679">
        <f t="shared" si="40"/>
        <v>-0.26055890355226691</v>
      </c>
      <c r="I145" s="677"/>
    </row>
    <row r="146" spans="1:9" x14ac:dyDescent="0.25">
      <c r="A146" s="675"/>
      <c r="B146" s="676">
        <v>43044</v>
      </c>
      <c r="C146" s="675">
        <v>480</v>
      </c>
      <c r="D146" s="677">
        <v>16.170000000000002</v>
      </c>
      <c r="E146" s="677">
        <v>11.4</v>
      </c>
      <c r="F146" s="677">
        <f t="shared" si="38"/>
        <v>-2289.6000000000008</v>
      </c>
      <c r="G146" s="677">
        <f t="shared" si="39"/>
        <v>7761.6</v>
      </c>
      <c r="H146" s="679">
        <f t="shared" si="40"/>
        <v>-0.29499072356215217</v>
      </c>
      <c r="I146" s="679"/>
    </row>
    <row r="147" spans="1:9" x14ac:dyDescent="0.25">
      <c r="A147" s="675">
        <v>80</v>
      </c>
      <c r="B147" s="676">
        <v>43045</v>
      </c>
      <c r="C147" s="675">
        <v>280</v>
      </c>
      <c r="D147" s="677">
        <v>19.092300000000002</v>
      </c>
      <c r="E147" s="677">
        <v>12.41</v>
      </c>
      <c r="F147" s="677">
        <f t="shared" si="38"/>
        <v>-1871.0440000000003</v>
      </c>
      <c r="G147" s="677">
        <f t="shared" si="39"/>
        <v>5345.8440000000001</v>
      </c>
      <c r="H147" s="679">
        <f t="shared" si="40"/>
        <v>-0.34999973811431839</v>
      </c>
      <c r="I147" s="680" t="s">
        <v>739</v>
      </c>
    </row>
    <row r="148" spans="1:9" x14ac:dyDescent="0.25">
      <c r="A148" s="675">
        <v>0</v>
      </c>
      <c r="B148" s="676">
        <v>43070</v>
      </c>
      <c r="C148" s="675">
        <v>200</v>
      </c>
      <c r="D148" s="677">
        <v>20.621300000000002</v>
      </c>
      <c r="E148" s="677">
        <v>15.26</v>
      </c>
      <c r="F148" s="677">
        <f t="shared" si="38"/>
        <v>-1072.2600000000004</v>
      </c>
      <c r="G148" s="677">
        <f t="shared" si="39"/>
        <v>4124.26</v>
      </c>
      <c r="H148" s="679">
        <f t="shared" si="40"/>
        <v>-0.25998845853559188</v>
      </c>
      <c r="I148" s="679"/>
    </row>
    <row r="149" spans="1:9" x14ac:dyDescent="0.25">
      <c r="A149" s="675">
        <v>200</v>
      </c>
      <c r="B149" s="676">
        <v>43077</v>
      </c>
      <c r="C149" s="675">
        <v>200</v>
      </c>
      <c r="D149" s="677">
        <v>20.62</v>
      </c>
      <c r="E149" s="677">
        <v>16.059999999999999</v>
      </c>
      <c r="F149" s="677">
        <f t="shared" si="38"/>
        <v>-912.00000000000045</v>
      </c>
      <c r="G149" s="677">
        <f t="shared" si="39"/>
        <v>4124</v>
      </c>
      <c r="H149" s="679">
        <f t="shared" si="40"/>
        <v>-0.22114451988360825</v>
      </c>
      <c r="I149" s="679"/>
    </row>
    <row r="150" spans="1:9" x14ac:dyDescent="0.25">
      <c r="A150" s="675">
        <v>200</v>
      </c>
      <c r="B150" s="676">
        <v>43082</v>
      </c>
      <c r="C150" s="675">
        <v>200</v>
      </c>
      <c r="D150" s="677">
        <v>20.52</v>
      </c>
      <c r="E150" s="677">
        <v>15.7</v>
      </c>
      <c r="F150" s="677">
        <f t="shared" si="38"/>
        <v>-964</v>
      </c>
      <c r="G150" s="677">
        <f t="shared" si="39"/>
        <v>4104</v>
      </c>
      <c r="H150" s="679">
        <f t="shared" si="40"/>
        <v>-0.23489278752436649</v>
      </c>
      <c r="I150" s="679" t="s">
        <v>184</v>
      </c>
    </row>
    <row r="151" spans="1:9" x14ac:dyDescent="0.25">
      <c r="A151" s="675">
        <v>200</v>
      </c>
      <c r="B151" s="676">
        <v>43083</v>
      </c>
      <c r="C151" s="675">
        <v>200</v>
      </c>
      <c r="D151" s="677">
        <v>20.520199999999999</v>
      </c>
      <c r="E151" s="677">
        <v>19.22</v>
      </c>
      <c r="F151" s="677">
        <f t="shared" si="38"/>
        <v>-260.04000000000008</v>
      </c>
      <c r="G151" s="677">
        <f t="shared" si="39"/>
        <v>4104.04</v>
      </c>
      <c r="H151" s="679">
        <f t="shared" si="40"/>
        <v>-6.3361955536495762E-2</v>
      </c>
      <c r="I151" s="679"/>
    </row>
    <row r="152" spans="1:9" x14ac:dyDescent="0.25">
      <c r="A152" s="675">
        <v>100</v>
      </c>
      <c r="B152" s="676">
        <v>43111</v>
      </c>
      <c r="C152" s="675">
        <v>100</v>
      </c>
      <c r="D152" s="677">
        <v>19.73</v>
      </c>
      <c r="E152" s="677">
        <v>21.74</v>
      </c>
      <c r="F152" s="677">
        <f t="shared" si="38"/>
        <v>200.9999999999998</v>
      </c>
      <c r="G152" s="677">
        <f t="shared" si="39"/>
        <v>1973</v>
      </c>
      <c r="H152" s="679">
        <f t="shared" si="40"/>
        <v>0.10187531677648241</v>
      </c>
      <c r="I152" s="679"/>
    </row>
    <row r="153" spans="1:9" x14ac:dyDescent="0.25">
      <c r="A153" s="675"/>
      <c r="B153" s="676">
        <v>43112</v>
      </c>
      <c r="C153" s="675">
        <v>0</v>
      </c>
      <c r="D153" s="677"/>
      <c r="E153" s="677">
        <v>22.07</v>
      </c>
      <c r="F153" s="677">
        <v>284.97000000000003</v>
      </c>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row r="164" spans="1:9" x14ac:dyDescent="0.25">
      <c r="A164" s="675"/>
      <c r="B164" s="676"/>
      <c r="C164" s="675"/>
      <c r="D164" s="677"/>
      <c r="E164" s="677"/>
      <c r="F164" s="677"/>
      <c r="G164" s="677"/>
      <c r="H164" s="679"/>
      <c r="I164"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H55:H70 I60:K70 F55:F70 L70 H101:L101 H100:K100 J71:J76 J100:J101 J84:J88 F100:F101 H90:L91 H92:J92 F90:F92">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8">
    <cfRule type="expression" dxfId="505" priority="119">
      <formula>F128&gt;0</formula>
    </cfRule>
    <cfRule type="expression" dxfId="504" priority="120">
      <formula>F128&lt;0</formula>
    </cfRule>
  </conditionalFormatting>
  <conditionalFormatting sqref="H128">
    <cfRule type="expression" dxfId="503" priority="117">
      <formula>H128&gt;0</formula>
    </cfRule>
    <cfRule type="expression" dxfId="502" priority="118">
      <formula>H128&lt;0</formula>
    </cfRule>
  </conditionalFormatting>
  <conditionalFormatting sqref="I128">
    <cfRule type="expression" dxfId="501" priority="105">
      <formula>I128&gt;0</formula>
    </cfRule>
    <cfRule type="expression" dxfId="500" priority="106">
      <formula>I128&lt;0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4:F138">
    <cfRule type="expression" dxfId="495" priority="97">
      <formula>F134&gt;0</formula>
    </cfRule>
    <cfRule type="expression" dxfId="494" priority="98">
      <formula>F134&lt;0</formula>
    </cfRule>
  </conditionalFormatting>
  <conditionalFormatting sqref="H134:H136">
    <cfRule type="expression" dxfId="493" priority="95">
      <formula>H134&gt;0</formula>
    </cfRule>
    <cfRule type="expression" dxfId="492" priority="96">
      <formula>H134&lt;0</formula>
    </cfRule>
  </conditionalFormatting>
  <conditionalFormatting sqref="H137:H138">
    <cfRule type="expression" dxfId="491" priority="93">
      <formula>H137&gt;0</formula>
    </cfRule>
    <cfRule type="expression" dxfId="490" priority="94">
      <formula>H137&lt;0</formula>
    </cfRule>
  </conditionalFormatting>
  <conditionalFormatting sqref="H139:H164">
    <cfRule type="expression" dxfId="489" priority="91">
      <formula>H139&gt;0</formula>
    </cfRule>
    <cfRule type="expression" dxfId="488" priority="92">
      <formula>H139&lt;0</formula>
    </cfRule>
  </conditionalFormatting>
  <conditionalFormatting sqref="F129:F132">
    <cfRule type="expression" dxfId="487" priority="89">
      <formula>F129&gt;0</formula>
    </cfRule>
    <cfRule type="expression" dxfId="486" priority="90">
      <formula>F129&lt;0</formula>
    </cfRule>
  </conditionalFormatting>
  <conditionalFormatting sqref="H129:H132">
    <cfRule type="expression" dxfId="485" priority="87">
      <formula>H129&gt;0</formula>
    </cfRule>
    <cfRule type="expression" dxfId="484" priority="88">
      <formula>H129&lt;0</formula>
    </cfRule>
  </conditionalFormatting>
  <conditionalFormatting sqref="F139">
    <cfRule type="expression" dxfId="483" priority="85">
      <formula>F139&gt;0</formula>
    </cfRule>
    <cfRule type="expression" dxfId="482" priority="86">
      <formula>F139&lt;0</formula>
    </cfRule>
  </conditionalFormatting>
  <conditionalFormatting sqref="I133:I135">
    <cfRule type="expression" dxfId="481" priority="83">
      <formula>I133&gt;0</formula>
    </cfRule>
    <cfRule type="expression" dxfId="480" priority="84">
      <formula>I133&lt;0</formula>
    </cfRule>
  </conditionalFormatting>
  <conditionalFormatting sqref="I136">
    <cfRule type="expression" dxfId="479" priority="81">
      <formula>I136&gt;0</formula>
    </cfRule>
    <cfRule type="expression" dxfId="478" priority="82">
      <formula>I136&lt;0</formula>
    </cfRule>
  </conditionalFormatting>
  <conditionalFormatting sqref="I137">
    <cfRule type="expression" dxfId="477" priority="79">
      <formula>I137&gt;0</formula>
    </cfRule>
    <cfRule type="expression" dxfId="476" priority="80">
      <formula>I137&lt;0</formula>
    </cfRule>
  </conditionalFormatting>
  <conditionalFormatting sqref="I138:I141 I143 I146 I148:I164">
    <cfRule type="expression" dxfId="475" priority="77">
      <formula>I138&gt;0</formula>
    </cfRule>
    <cfRule type="expression" dxfId="474" priority="78">
      <formula>I138&lt;0</formula>
    </cfRule>
  </conditionalFormatting>
  <conditionalFormatting sqref="I129:I132">
    <cfRule type="expression" dxfId="473" priority="75">
      <formula>I129&gt;0</formula>
    </cfRule>
    <cfRule type="expression" dxfId="472" priority="76">
      <formula>I129&lt;0</formula>
    </cfRule>
  </conditionalFormatting>
  <conditionalFormatting sqref="F140:F164">
    <cfRule type="expression" dxfId="471" priority="73">
      <formula>F140&gt;0</formula>
    </cfRule>
    <cfRule type="expression" dxfId="470" priority="74">
      <formula>F140&lt;0</formula>
    </cfRule>
  </conditionalFormatting>
  <conditionalFormatting sqref="F133">
    <cfRule type="expression" dxfId="469" priority="71">
      <formula>F133&gt;0</formula>
    </cfRule>
    <cfRule type="expression" dxfId="468" priority="72">
      <formula>F133&lt;0</formula>
    </cfRule>
  </conditionalFormatting>
  <conditionalFormatting sqref="H133">
    <cfRule type="expression" dxfId="467" priority="69">
      <formula>H133&gt;0</formula>
    </cfRule>
    <cfRule type="expression" dxfId="466" priority="70">
      <formula>H133&lt;0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8">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1:F72 H71:I72 K71:K72">
    <cfRule type="expression" dxfId="445" priority="43">
      <formula>F71&gt;0</formula>
    </cfRule>
    <cfRule type="expression" dxfId="444" priority="44">
      <formula>F71&lt;0</formula>
    </cfRule>
  </conditionalFormatting>
  <conditionalFormatting sqref="K73:K74 F73:F75 H73:I75">
    <cfRule type="expression" dxfId="443" priority="39">
      <formula>F73&gt;0</formula>
    </cfRule>
    <cfRule type="expression" dxfId="442" priority="40">
      <formula>F73&lt;0</formula>
    </cfRule>
  </conditionalFormatting>
  <conditionalFormatting sqref="H76:I76 F76 K75 K76:L76">
    <cfRule type="expression" dxfId="441" priority="33">
      <formula>F75&gt;0</formula>
    </cfRule>
    <cfRule type="expression" dxfId="440" priority="34">
      <formula>F75&lt;0</formula>
    </cfRule>
  </conditionalFormatting>
  <conditionalFormatting sqref="H81:K81 H82:L82 F81:F83 H83:J83">
    <cfRule type="expression" dxfId="439" priority="31">
      <formula>F81&gt;0</formula>
    </cfRule>
    <cfRule type="expression" dxfId="438" priority="32">
      <formula>F81&lt;0</formula>
    </cfRule>
  </conditionalFormatting>
  <conditionalFormatting sqref="H80:K80 K79 F80 J81:J83">
    <cfRule type="expression" dxfId="437" priority="29">
      <formula>F79&gt;0</formula>
    </cfRule>
    <cfRule type="expression" dxfId="436" priority="30">
      <formula>F79&lt;0</formula>
    </cfRule>
  </conditionalFormatting>
  <conditionalFormatting sqref="H78:L78 H77:I77 K77 H79:J79 F77:F79 J80:J83">
    <cfRule type="expression" dxfId="435" priority="27">
      <formula>F77&gt;0</formula>
    </cfRule>
    <cfRule type="expression" dxfId="434" priority="28">
      <formula>F77&lt;0</formula>
    </cfRule>
  </conditionalFormatting>
  <conditionalFormatting sqref="J77:J83">
    <cfRule type="expression" dxfId="433" priority="25">
      <formula>J77&gt;0</formula>
    </cfRule>
    <cfRule type="expression" dxfId="432" priority="26">
      <formula>J77&lt;0</formula>
    </cfRule>
  </conditionalFormatting>
  <conditionalFormatting sqref="H84:I84 K83 F84 K84:L84">
    <cfRule type="expression" dxfId="431" priority="23">
      <formula>F83&gt;0</formula>
    </cfRule>
    <cfRule type="expression" dxfId="430" priority="24">
      <formula>F83&lt;0</formula>
    </cfRule>
  </conditionalFormatting>
  <conditionalFormatting sqref="H85:K85 H86:L86 K87:L87 H87:J88 F85:F88">
    <cfRule type="expression" dxfId="429" priority="13">
      <formula>F85&gt;0</formula>
    </cfRule>
    <cfRule type="expression" dxfId="428" priority="14">
      <formula>F85&lt;0</formula>
    </cfRule>
  </conditionalFormatting>
  <conditionalFormatting sqref="H89:L89 K88 F89">
    <cfRule type="expression" dxfId="427" priority="11">
      <formula>F88&gt;0</formula>
    </cfRule>
    <cfRule type="expression" dxfId="426" priority="12">
      <formula>F88&lt;0</formula>
    </cfRule>
  </conditionalFormatting>
  <conditionalFormatting sqref="H99:L99 K92 F99">
    <cfRule type="expression" dxfId="425" priority="9">
      <formula>F92&gt;0</formula>
    </cfRule>
    <cfRule type="expression" dxfId="424" priority="10">
      <formula>F92&lt;0</formula>
    </cfRule>
  </conditionalFormatting>
  <conditionalFormatting sqref="H95:L95 H94:K94 H96:J96 F94:F96">
    <cfRule type="expression" dxfId="423" priority="7">
      <formula>F94&gt;0</formula>
    </cfRule>
    <cfRule type="expression" dxfId="422" priority="8">
      <formula>F94&lt;0</formula>
    </cfRule>
  </conditionalFormatting>
  <conditionalFormatting sqref="H93:L93 F93">
    <cfRule type="expression" dxfId="421" priority="5">
      <formula>F93&gt;0</formula>
    </cfRule>
    <cfRule type="expression" dxfId="420" priority="6">
      <formula>F93&lt;0</formula>
    </cfRule>
  </conditionalFormatting>
  <conditionalFormatting sqref="H98:L98 H97:K97 F97:F98">
    <cfRule type="expression" dxfId="419" priority="3">
      <formula>F97&gt;0</formula>
    </cfRule>
    <cfRule type="expression" dxfId="418" priority="4">
      <formula>F97&lt;0</formula>
    </cfRule>
  </conditionalFormatting>
  <conditionalFormatting sqref="K96:L96">
    <cfRule type="expression" dxfId="417" priority="1">
      <formula>K96&gt;0</formula>
    </cfRule>
    <cfRule type="expression" dxfId="416" priority="2">
      <formula>K96&lt;0</formula>
    </cfRule>
  </conditionalFormatting>
  <hyperlinks>
    <hyperlink ref="A3" location="ACTIVE!A1" display="Back"/>
    <hyperlink ref="A10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51.65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4132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2600.9800000000032</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996.40000000000146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0.31777012374027347</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3.3301064859632142E-2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11.426991150442479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56.815000000000005</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56.298500000000004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55.782000000000004</v>
      </c>
      <c r="W19" s="2"/>
      <c r="X19" s="132"/>
      <c r="AD19" s="180"/>
      <c r="AG19" s="180"/>
    </row>
    <row r="20" spans="1:33" x14ac:dyDescent="0.25">
      <c r="P20" s="79">
        <v>1.07</v>
      </c>
      <c r="Q20" s="79">
        <f t="shared" si="2"/>
        <v>55.265500000000003</v>
      </c>
      <c r="W20" s="2"/>
      <c r="X20" s="132"/>
    </row>
    <row r="21" spans="1:33" x14ac:dyDescent="0.25">
      <c r="P21" s="79">
        <v>1.06</v>
      </c>
      <c r="Q21" s="79">
        <f t="shared" si="2"/>
        <v>54.749000000000002</v>
      </c>
      <c r="W21" s="2"/>
      <c r="X21" s="132"/>
      <c r="AD21" s="180"/>
      <c r="AG21" s="180"/>
    </row>
    <row r="22" spans="1:33" x14ac:dyDescent="0.25">
      <c r="P22" s="79">
        <v>1.05</v>
      </c>
      <c r="Q22" s="79">
        <f t="shared" si="2"/>
        <v>54.232500000000002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53.716000000000001</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53.1995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52.683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52.166499999999999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51.65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51.133499999999998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50.616999999999997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50.100499999999997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49.583999999999996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49.067499999999995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48.550999999999995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48.034500000000001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47.518000000000001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47.0015</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46.484999999999999</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38.44</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11532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-1721.9500000000116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-1721.9500000000116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-0.12991975976972978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4.7346514047866807E-2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8.3565217391304341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42.283999999999999</v>
      </c>
    </row>
    <row r="18" spans="1:20" x14ac:dyDescent="0.25">
      <c r="B18" s="70">
        <v>43682</v>
      </c>
      <c r="C18" s="7">
        <v>100</v>
      </c>
      <c r="D18" s="43">
        <v>35.200000000000003</v>
      </c>
      <c r="E18" s="43">
        <v>0</v>
      </c>
      <c r="F18" s="43">
        <f t="shared" si="0"/>
        <v>3520.0000000000005</v>
      </c>
      <c r="H18" s="68"/>
      <c r="O18" s="79">
        <v>1.0900000000000001</v>
      </c>
      <c r="P18" s="79">
        <f t="shared" ref="P18:P37" si="2">O18*$Q$4</f>
        <v>41.8996</v>
      </c>
      <c r="T18" s="1"/>
    </row>
    <row r="19" spans="1:20" x14ac:dyDescent="0.25">
      <c r="O19" s="79">
        <v>1.08</v>
      </c>
      <c r="P19" s="79">
        <f t="shared" si="2"/>
        <v>41.5152</v>
      </c>
    </row>
    <row r="20" spans="1:20" x14ac:dyDescent="0.25">
      <c r="C20" s="4"/>
      <c r="D20" s="3"/>
      <c r="E20" s="3"/>
      <c r="F20" s="3"/>
      <c r="H20" s="68"/>
      <c r="O20" s="79">
        <v>1.07</v>
      </c>
      <c r="P20" s="79">
        <f t="shared" si="2"/>
        <v>41.130800000000001</v>
      </c>
    </row>
    <row r="21" spans="1:20" x14ac:dyDescent="0.25">
      <c r="O21" s="79">
        <v>1.06</v>
      </c>
      <c r="P21" s="79">
        <f t="shared" si="2"/>
        <v>40.746400000000001</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40.362000000000002</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39.977600000000002</v>
      </c>
    </row>
    <row r="24" spans="1:20" x14ac:dyDescent="0.25">
      <c r="O24" s="79">
        <v>1.03</v>
      </c>
      <c r="P24" s="79">
        <f t="shared" si="2"/>
        <v>39.593199999999996</v>
      </c>
    </row>
    <row r="25" spans="1:20" x14ac:dyDescent="0.25">
      <c r="O25" s="79">
        <v>1.02</v>
      </c>
      <c r="P25" s="79">
        <f t="shared" si="2"/>
        <v>39.208799999999997</v>
      </c>
    </row>
    <row r="26" spans="1:20" x14ac:dyDescent="0.25">
      <c r="O26" s="79">
        <v>1.01</v>
      </c>
      <c r="P26" s="79">
        <f t="shared" si="2"/>
        <v>38.824399999999997</v>
      </c>
    </row>
    <row r="27" spans="1:20" x14ac:dyDescent="0.25">
      <c r="O27" s="79">
        <v>1</v>
      </c>
      <c r="P27" s="79">
        <f t="shared" si="2"/>
        <v>38.44</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38.055599999999998</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37.671199999999999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37.286799999999999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36.902399999999993</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36.517999999999994</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36.133599999999994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35.749200000000002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35.364800000000002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34.980399999999996</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34.595999999999997</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21.69</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15183</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70">
        <v>43734</v>
      </c>
      <c r="C7" s="4">
        <v>200</v>
      </c>
      <c r="D7" s="3">
        <v>22.41</v>
      </c>
      <c r="E7" s="3">
        <v>0</v>
      </c>
      <c r="F7" s="3">
        <f t="shared" si="0"/>
        <v>4482</v>
      </c>
      <c r="G7" s="70"/>
      <c r="H7" s="159"/>
      <c r="I7" s="3"/>
      <c r="J7" s="3"/>
      <c r="K7" s="3"/>
      <c r="L7" s="4"/>
      <c r="M7" s="4"/>
      <c r="O7" s="11" t="s">
        <v>177</v>
      </c>
      <c r="Q7" s="2">
        <f>Q10+Q8</f>
        <v>-1059.3500000000004</v>
      </c>
      <c r="R7">
        <v>500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-1059.3500000000004</v>
      </c>
    </row>
    <row r="9" spans="1:21" x14ac:dyDescent="0.25">
      <c r="B9" s="399">
        <v>43746</v>
      </c>
      <c r="C9" s="7">
        <v>100</v>
      </c>
      <c r="D9" s="43">
        <v>20.38</v>
      </c>
      <c r="E9" s="43">
        <v>0</v>
      </c>
      <c r="F9" s="43">
        <f t="shared" si="0"/>
        <v>2038</v>
      </c>
      <c r="G9" s="4"/>
      <c r="H9" s="159"/>
      <c r="I9" s="3"/>
      <c r="J9" s="3"/>
      <c r="K9" s="3"/>
      <c r="L9" s="4"/>
      <c r="M9" s="4"/>
      <c r="O9" s="11" t="s">
        <v>204</v>
      </c>
      <c r="Q9" s="132">
        <f>IF(Q2=0, 0, Q8/Q6)</f>
        <v>-6.5221473493675505E-2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23.859000000000002</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23.642100000000003</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23.425200000000004</v>
      </c>
    </row>
    <row r="20" spans="1:16" x14ac:dyDescent="0.25">
      <c r="O20" s="79">
        <v>1.07</v>
      </c>
      <c r="P20" s="79">
        <f t="shared" si="1"/>
        <v>23.208300000000001</v>
      </c>
    </row>
    <row r="21" spans="1:16" x14ac:dyDescent="0.25">
      <c r="O21" s="79">
        <v>1.06</v>
      </c>
      <c r="P21" s="79">
        <f t="shared" si="1"/>
        <v>22.991400000000002</v>
      </c>
    </row>
    <row r="22" spans="1:16" x14ac:dyDescent="0.25">
      <c r="O22" s="79">
        <v>1.05</v>
      </c>
      <c r="P22" s="79">
        <f t="shared" si="1"/>
        <v>22.774500000000003</v>
      </c>
    </row>
    <row r="23" spans="1:16" x14ac:dyDescent="0.25">
      <c r="O23" s="79">
        <v>1.04</v>
      </c>
      <c r="P23" s="79">
        <f t="shared" si="1"/>
        <v>22.557600000000001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22.340700000000002</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22.123800000000003</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21.9069</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21.69</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21.473100000000002</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21.2562</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21.039300000000001</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20.822400000000002</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20.605499999999999</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20.3886</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20.171700000000001</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19.954800000000002</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19.737900000000003</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19.521000000000001</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2019-10-29T03:09:39Z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