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70" l="1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/>
  <c r="P656" i="38" s="1"/>
  <c r="Q656" i="38" s="1"/>
  <c r="M656" i="38"/>
  <c r="N656" i="38" s="1"/>
  <c r="S656" i="38"/>
  <c r="V656" i="38"/>
  <c r="F25" i="68"/>
  <c r="F2" i="68"/>
  <c r="F62" i="77"/>
  <c r="G62" i="77"/>
  <c r="H62" i="77"/>
  <c r="W656" i="38" l="1"/>
  <c r="X656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H16" i="58" s="1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E11" i="88" s="1"/>
  <c r="AC11" i="88"/>
  <c r="Z11" i="88"/>
  <c r="AI10" i="88"/>
  <c r="AG10" i="88"/>
  <c r="AH10" i="88" s="1"/>
  <c r="AF10" i="88"/>
  <c r="AD10" i="88"/>
  <c r="AC10" i="88"/>
  <c r="Z10" i="88"/>
  <c r="AI9" i="88"/>
  <c r="AG9" i="88"/>
  <c r="AF9" i="88"/>
  <c r="AD9" i="88"/>
  <c r="AC9" i="88"/>
  <c r="Z9" i="88"/>
  <c r="AI8" i="88"/>
  <c r="AG8" i="88"/>
  <c r="AH8" i="88" s="1"/>
  <c r="AF8" i="88"/>
  <c r="AD8" i="88"/>
  <c r="AC8" i="88"/>
  <c r="Z8" i="88"/>
  <c r="AI7" i="88"/>
  <c r="AG7" i="88"/>
  <c r="AF7" i="88"/>
  <c r="AD7" i="88"/>
  <c r="AC7" i="88"/>
  <c r="Z7" i="88"/>
  <c r="AI6" i="88"/>
  <c r="AG6" i="88"/>
  <c r="AH6" i="88" s="1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H3" i="88" s="1"/>
  <c r="AF3" i="88"/>
  <c r="AC3" i="88"/>
  <c r="Z3" i="88"/>
  <c r="AI2" i="88"/>
  <c r="AG2" i="88"/>
  <c r="AF2" i="88"/>
  <c r="AH2" i="88" s="1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AH7" i="51" s="1"/>
  <c r="Z8" i="51"/>
  <c r="AC8" i="51"/>
  <c r="AF8" i="51"/>
  <c r="AG8" i="51"/>
  <c r="AH8" i="51" s="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AH28" i="51" s="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E33" i="51" s="1"/>
  <c r="AD33" i="51"/>
  <c r="AF33" i="51"/>
  <c r="AG33" i="51"/>
  <c r="Z34" i="51"/>
  <c r="AC34" i="51"/>
  <c r="AD34" i="51"/>
  <c r="AE34" i="51" s="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AH39" i="51" s="1"/>
  <c r="Z40" i="51"/>
  <c r="AC40" i="51"/>
  <c r="AD40" i="51"/>
  <c r="AF40" i="51"/>
  <c r="AG40" i="51"/>
  <c r="AH40" i="51" s="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B43" i="51" s="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E48" i="51" s="1"/>
  <c r="AF48" i="51"/>
  <c r="AG48" i="51"/>
  <c r="AH48" i="51" s="1"/>
  <c r="Z49" i="51"/>
  <c r="AA49" i="51"/>
  <c r="AC49" i="51"/>
  <c r="AD49" i="51"/>
  <c r="AF49" i="51"/>
  <c r="AG49" i="51"/>
  <c r="AH49" i="51" s="1"/>
  <c r="Z50" i="51"/>
  <c r="AA50" i="51"/>
  <c r="AC50" i="51"/>
  <c r="AD50" i="51"/>
  <c r="AE50" i="51" s="1"/>
  <c r="AF50" i="51"/>
  <c r="AG50" i="51"/>
  <c r="Z51" i="51"/>
  <c r="AB51" i="51" s="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B56" i="51" s="1"/>
  <c r="AA56" i="51"/>
  <c r="AC56" i="51"/>
  <c r="AE56" i="51" s="1"/>
  <c r="AD56" i="51"/>
  <c r="AF56" i="51"/>
  <c r="AG56" i="51"/>
  <c r="AH56" i="51" s="1"/>
  <c r="AI2" i="51"/>
  <c r="AG2" i="51"/>
  <c r="AF2" i="51"/>
  <c r="AC2" i="51"/>
  <c r="Z2" i="51"/>
  <c r="AI2" i="86"/>
  <c r="AH13" i="86"/>
  <c r="AH12" i="86"/>
  <c r="AG3" i="86"/>
  <c r="AG4" i="86"/>
  <c r="AG5" i="86"/>
  <c r="AG6" i="86"/>
  <c r="AG7" i="86"/>
  <c r="AG8" i="86"/>
  <c r="AG9" i="86"/>
  <c r="AH9" i="86" s="1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E5" i="86" s="1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Y656" i="38" l="1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K85" i="104"/>
  <c r="C85" i="104"/>
  <c r="F19" i="104"/>
  <c r="H19" i="104"/>
  <c r="K19" i="104"/>
  <c r="F85" i="104"/>
  <c r="M85" i="104"/>
  <c r="C19" i="104"/>
  <c r="M19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H18" i="77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19" i="103"/>
  <c r="K19" i="103"/>
  <c r="F19" i="103"/>
  <c r="H19" i="103"/>
  <c r="F85" i="103"/>
  <c r="H85" i="103"/>
  <c r="K85" i="103"/>
  <c r="M85" i="103"/>
  <c r="C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C85" i="102"/>
  <c r="M19" i="102"/>
  <c r="F85" i="102"/>
  <c r="F19" i="102"/>
  <c r="H19" i="102"/>
  <c r="M85" i="102"/>
  <c r="H85" i="102"/>
  <c r="K85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C85" i="100"/>
  <c r="H19" i="99"/>
  <c r="F85" i="99"/>
  <c r="F85" i="101"/>
  <c r="K19" i="101"/>
  <c r="M85" i="100"/>
  <c r="F19" i="100"/>
  <c r="M19" i="101"/>
  <c r="K85" i="100"/>
  <c r="M19" i="100"/>
  <c r="H85" i="99"/>
  <c r="C19" i="99"/>
  <c r="K19" i="100"/>
  <c r="F19" i="101"/>
  <c r="K19" i="99"/>
  <c r="H19" i="100"/>
  <c r="H19" i="101"/>
  <c r="F19" i="99"/>
  <c r="H85" i="100"/>
  <c r="K85" i="99"/>
  <c r="C85" i="99"/>
  <c r="C19" i="101"/>
  <c r="M19" i="99"/>
  <c r="M85" i="101"/>
  <c r="F85" i="100"/>
  <c r="C85" i="101"/>
  <c r="K85" i="101"/>
  <c r="C19" i="100"/>
  <c r="H85" i="101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19" i="97"/>
  <c r="M85" i="98"/>
  <c r="H19" i="98"/>
  <c r="K85" i="98"/>
  <c r="K19" i="98"/>
  <c r="F19" i="97"/>
  <c r="F85" i="97"/>
  <c r="K85" i="97"/>
  <c r="C85" i="97"/>
  <c r="H85" i="97"/>
  <c r="C85" i="98"/>
  <c r="C19" i="97"/>
  <c r="M85" i="97"/>
  <c r="H85" i="98"/>
  <c r="C19" i="98"/>
  <c r="K19" i="97"/>
  <c r="H19" i="97"/>
  <c r="M19" i="98"/>
  <c r="F85" i="98"/>
  <c r="F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H19" i="96"/>
  <c r="M19" i="96"/>
  <c r="F85" i="96"/>
  <c r="H85" i="96"/>
  <c r="C19" i="96"/>
  <c r="K85" i="96"/>
  <c r="C85" i="96"/>
  <c r="F19" i="96"/>
  <c r="K19" i="96"/>
  <c r="M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19" i="95"/>
  <c r="H85" i="95"/>
  <c r="H19" i="95"/>
  <c r="F85" i="95"/>
  <c r="K85" i="95"/>
  <c r="M19" i="95"/>
  <c r="K19" i="95"/>
  <c r="C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H19" i="94"/>
  <c r="C19" i="94"/>
  <c r="K19" i="94"/>
  <c r="M19" i="94"/>
  <c r="M85" i="94"/>
  <c r="K85" i="94"/>
  <c r="F19" i="94"/>
  <c r="F85" i="94"/>
  <c r="C85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85" i="93"/>
  <c r="C85" i="93"/>
  <c r="K85" i="93"/>
  <c r="F85" i="93"/>
  <c r="H85" i="93"/>
  <c r="H19" i="93"/>
  <c r="F19" i="93"/>
  <c r="M19" i="93"/>
  <c r="K19" i="93"/>
  <c r="C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85" i="91"/>
  <c r="K19" i="92"/>
  <c r="K85" i="91"/>
  <c r="C19" i="92"/>
  <c r="M85" i="91"/>
  <c r="H19" i="91"/>
  <c r="F85" i="92"/>
  <c r="F19" i="91"/>
  <c r="H19" i="92"/>
  <c r="K19" i="91"/>
  <c r="M19" i="92"/>
  <c r="C85" i="92"/>
  <c r="H85" i="91"/>
  <c r="M19" i="91"/>
  <c r="C85" i="91"/>
  <c r="M85" i="92"/>
  <c r="F19" i="92"/>
  <c r="H85" i="92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AD14" i="51" s="1"/>
  <c r="AE14" i="51" s="1"/>
  <c r="M85" i="90"/>
  <c r="M19" i="90"/>
  <c r="H19" i="90"/>
  <c r="K85" i="90"/>
  <c r="C85" i="90"/>
  <c r="K19" i="90"/>
  <c r="F85" i="90"/>
  <c r="F19" i="90"/>
  <c r="C19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58" i="51"/>
  <c r="C85" i="89"/>
  <c r="K19" i="89"/>
  <c r="M85" i="89"/>
  <c r="H19" i="89"/>
  <c r="F19" i="89"/>
  <c r="K85" i="89"/>
  <c r="C19" i="89"/>
  <c r="H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C19" i="87"/>
  <c r="K19" i="87"/>
  <c r="F19" i="88"/>
  <c r="M19" i="88"/>
  <c r="M85" i="88"/>
  <c r="F85" i="88"/>
  <c r="H85" i="88"/>
  <c r="H19" i="87"/>
  <c r="K85" i="88"/>
  <c r="K19" i="88"/>
  <c r="F19" i="87"/>
  <c r="M85" i="87"/>
  <c r="H85" i="87"/>
  <c r="C19" i="88"/>
  <c r="H19" i="88"/>
  <c r="C85" i="88"/>
  <c r="K85" i="87"/>
  <c r="C85" i="87"/>
  <c r="M19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M19" i="86"/>
  <c r="C85" i="86"/>
  <c r="C19" i="86"/>
  <c r="F19" i="86"/>
  <c r="H85" i="86"/>
  <c r="H19" i="86"/>
  <c r="M85" i="86"/>
  <c r="F85" i="86"/>
  <c r="K85" i="86"/>
  <c r="F18" i="86" l="1"/>
  <c r="AA2" i="86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K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M85" i="85"/>
  <c r="M19" i="85"/>
  <c r="K19" i="85"/>
  <c r="C85" i="85"/>
  <c r="F85" i="85"/>
  <c r="H19" i="85"/>
  <c r="K85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4"/>
  <c r="C85" i="83"/>
  <c r="H19" i="83"/>
  <c r="M19" i="83"/>
  <c r="F19" i="83"/>
  <c r="F85" i="83"/>
  <c r="C19" i="83"/>
  <c r="F19" i="84"/>
  <c r="C19" i="84"/>
  <c r="M85" i="83"/>
  <c r="K19" i="83"/>
  <c r="K85" i="84"/>
  <c r="M85" i="84"/>
  <c r="H85" i="84"/>
  <c r="K85" i="83"/>
  <c r="M19" i="84"/>
  <c r="H19" i="84"/>
  <c r="H85" i="83"/>
  <c r="C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9" i="82"/>
  <c r="C85" i="82"/>
  <c r="C18" i="74"/>
  <c r="K85" i="82"/>
  <c r="H18" i="74"/>
  <c r="M18" i="74"/>
  <c r="C19" i="82"/>
  <c r="F19" i="82"/>
  <c r="H85" i="82"/>
  <c r="H19" i="82"/>
  <c r="F85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78" i="75"/>
  <c r="K96" i="31"/>
  <c r="F78" i="75"/>
  <c r="F96" i="31"/>
  <c r="K78" i="75"/>
  <c r="H78" i="75"/>
  <c r="C96" i="31"/>
  <c r="C78" i="75"/>
  <c r="M96" i="31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19" i="64"/>
  <c r="H19" i="64"/>
  <c r="K19" i="64"/>
  <c r="K85" i="64"/>
  <c r="H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C90" i="81"/>
  <c r="M24" i="81"/>
  <c r="F90" i="81"/>
  <c r="H90" i="81"/>
  <c r="K90" i="81"/>
  <c r="M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H85" i="80"/>
  <c r="K19" i="80"/>
  <c r="F85" i="80"/>
  <c r="M19" i="80"/>
  <c r="C85" i="80"/>
  <c r="F19" i="80"/>
  <c r="K85" i="80"/>
  <c r="C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H65" i="79"/>
  <c r="K19" i="79"/>
  <c r="M65" i="79"/>
  <c r="M19" i="79"/>
  <c r="K65" i="79"/>
  <c r="F19" i="79"/>
  <c r="F65" i="79"/>
  <c r="C19" i="79"/>
  <c r="H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19" i="78"/>
  <c r="H85" i="78"/>
  <c r="F85" i="78"/>
  <c r="H19" i="78"/>
  <c r="M19" i="78"/>
  <c r="C19" i="78"/>
  <c r="K19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H19" i="77"/>
  <c r="H89" i="77"/>
  <c r="M89" i="77"/>
  <c r="K89" i="77"/>
  <c r="C89" i="77"/>
  <c r="C19" i="77"/>
  <c r="M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F19" i="76"/>
  <c r="K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M93" i="68"/>
  <c r="H93" i="68"/>
  <c r="K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M762" i="25"/>
  <c r="H762" i="25"/>
  <c r="F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67" i="60"/>
  <c r="H30" i="49"/>
  <c r="F19" i="34"/>
  <c r="C19" i="34"/>
  <c r="M23" i="17"/>
  <c r="F65" i="63"/>
  <c r="F23" i="17"/>
  <c r="K90" i="72"/>
  <c r="F51" i="54"/>
  <c r="K63" i="66"/>
  <c r="H19" i="70"/>
  <c r="H19" i="71"/>
  <c r="M19" i="34"/>
  <c r="M19" i="62"/>
  <c r="M19" i="72"/>
  <c r="M33" i="58"/>
  <c r="K19" i="53"/>
  <c r="K51" i="54"/>
  <c r="K25" i="31"/>
  <c r="F30" i="49"/>
  <c r="F451" i="17"/>
  <c r="C65" i="71"/>
  <c r="H19" i="63"/>
  <c r="H67" i="60"/>
  <c r="M19" i="69"/>
  <c r="M25" i="31"/>
  <c r="H65" i="63"/>
  <c r="F90" i="72"/>
  <c r="F94" i="52"/>
  <c r="C19" i="53"/>
  <c r="H451" i="17"/>
  <c r="K19" i="54"/>
  <c r="F19" i="68"/>
  <c r="M23" i="57"/>
  <c r="H19" i="52"/>
  <c r="F19" i="52"/>
  <c r="M19" i="71"/>
  <c r="M19" i="45"/>
  <c r="C75" i="41"/>
  <c r="H30" i="40"/>
  <c r="M100" i="34"/>
  <c r="M51" i="54"/>
  <c r="F30" i="40"/>
  <c r="F19" i="66"/>
  <c r="K213" i="57"/>
  <c r="H75" i="41"/>
  <c r="C156" i="49"/>
  <c r="K19" i="60"/>
  <c r="C19" i="3"/>
  <c r="K19" i="68"/>
  <c r="K156" i="49"/>
  <c r="K19" i="45"/>
  <c r="M58" i="51"/>
  <c r="F91" i="25"/>
  <c r="H19" i="72"/>
  <c r="H19" i="53"/>
  <c r="F119" i="7"/>
  <c r="F18" i="74"/>
  <c r="H72" i="59"/>
  <c r="F65" i="71"/>
  <c r="M19" i="55"/>
  <c r="K100" i="34"/>
  <c r="H19" i="3"/>
  <c r="M119" i="7"/>
  <c r="K67" i="60"/>
  <c r="M451" i="17"/>
  <c r="K77" i="70"/>
  <c r="F23" i="57"/>
  <c r="H94" i="52"/>
  <c r="C451" i="17"/>
  <c r="H33" i="58"/>
  <c r="C67" i="60"/>
  <c r="M19" i="50"/>
  <c r="M19" i="70"/>
  <c r="H19" i="34"/>
  <c r="K86" i="53"/>
  <c r="C19" i="73"/>
  <c r="K171" i="58"/>
  <c r="K65" i="63"/>
  <c r="C19" i="50"/>
  <c r="F19" i="59"/>
  <c r="M30" i="40"/>
  <c r="C19" i="62"/>
  <c r="K19" i="69"/>
  <c r="C119" i="7"/>
  <c r="H90" i="72"/>
  <c r="C19" i="52"/>
  <c r="F19" i="71"/>
  <c r="K19" i="66"/>
  <c r="K58" i="51"/>
  <c r="C171" i="58"/>
  <c r="M156" i="49"/>
  <c r="K23" i="17"/>
  <c r="H19" i="50"/>
  <c r="M171" i="58"/>
  <c r="H19" i="60"/>
  <c r="K19" i="71"/>
  <c r="C81" i="61"/>
  <c r="C19" i="75"/>
  <c r="F25" i="31"/>
  <c r="M72" i="59"/>
  <c r="H19" i="73"/>
  <c r="H19" i="75"/>
  <c r="K19" i="70"/>
  <c r="F19" i="41"/>
  <c r="M65" i="63"/>
  <c r="K451" i="17"/>
  <c r="F171" i="58"/>
  <c r="F67" i="60"/>
  <c r="H19" i="62"/>
  <c r="K19" i="61"/>
  <c r="M55" i="50"/>
  <c r="F19" i="54"/>
  <c r="K19" i="62"/>
  <c r="K92" i="45"/>
  <c r="K19" i="55"/>
  <c r="F85" i="64"/>
  <c r="H25" i="31"/>
  <c r="C92" i="45"/>
  <c r="C100" i="34"/>
  <c r="F19" i="75"/>
  <c r="H19" i="68"/>
  <c r="H19" i="69"/>
  <c r="M77" i="70"/>
  <c r="F19" i="62"/>
  <c r="H19" i="54"/>
  <c r="F19" i="64"/>
  <c r="C19" i="41"/>
  <c r="H77" i="70"/>
  <c r="C91" i="25"/>
  <c r="C19" i="68"/>
  <c r="C19" i="59"/>
  <c r="K65" i="71"/>
  <c r="K19" i="50"/>
  <c r="F86" i="53"/>
  <c r="M86" i="53"/>
  <c r="C51" i="54"/>
  <c r="F19" i="3"/>
  <c r="C19" i="54"/>
  <c r="C19" i="63"/>
  <c r="F19" i="69"/>
  <c r="K30" i="49"/>
  <c r="K18" i="74"/>
  <c r="F22" i="43"/>
  <c r="M75" i="41"/>
  <c r="C19" i="61"/>
  <c r="K30" i="40"/>
  <c r="M213" i="57"/>
  <c r="F19" i="61"/>
  <c r="K94" i="52"/>
  <c r="H171" i="58"/>
  <c r="H51" i="54"/>
  <c r="M92" i="45"/>
  <c r="C19" i="72"/>
  <c r="H91" i="25"/>
  <c r="C25" i="31"/>
  <c r="M19" i="3"/>
  <c r="H19" i="45"/>
  <c r="M19" i="53"/>
  <c r="K19" i="72"/>
  <c r="K19" i="41"/>
  <c r="F19" i="45"/>
  <c r="H81" i="61"/>
  <c r="C19" i="71"/>
  <c r="C85" i="64"/>
  <c r="F19" i="60"/>
  <c r="K19" i="3"/>
  <c r="C77" i="70"/>
  <c r="M19" i="52"/>
  <c r="F33" i="58"/>
  <c r="C19" i="64"/>
  <c r="H63" i="66"/>
  <c r="M19" i="41"/>
  <c r="K19" i="59"/>
  <c r="F77" i="70"/>
  <c r="K72" i="59"/>
  <c r="C55" i="50"/>
  <c r="M30" i="49"/>
  <c r="F58" i="51"/>
  <c r="M19" i="60"/>
  <c r="H19" i="59"/>
  <c r="C19" i="45"/>
  <c r="H156" i="49"/>
  <c r="C86" i="53"/>
  <c r="C94" i="52"/>
  <c r="F19" i="50"/>
  <c r="F19" i="55"/>
  <c r="C19" i="69"/>
  <c r="K19" i="63"/>
  <c r="M94" i="52"/>
  <c r="H86" i="53"/>
  <c r="K119" i="7"/>
  <c r="K19" i="75"/>
  <c r="C19" i="55"/>
  <c r="C213" i="57"/>
  <c r="C65" i="63"/>
  <c r="H23" i="17"/>
  <c r="M19" i="59"/>
  <c r="K19" i="52"/>
  <c r="M65" i="71"/>
  <c r="C23" i="17"/>
  <c r="M19" i="61"/>
  <c r="H213" i="57"/>
  <c r="C63" i="66"/>
  <c r="F19" i="63"/>
  <c r="F55" i="50"/>
  <c r="H119" i="7"/>
  <c r="M63" i="66"/>
  <c r="K75" i="41"/>
  <c r="C19" i="70"/>
  <c r="C23" i="57"/>
  <c r="C30" i="40"/>
  <c r="H55" i="50"/>
  <c r="F213" i="57"/>
  <c r="C90" i="72"/>
  <c r="K33" i="58"/>
  <c r="F100" i="34"/>
  <c r="C30" i="49"/>
  <c r="F75" i="41"/>
  <c r="F19" i="73"/>
  <c r="H65" i="71"/>
  <c r="C33" i="58"/>
  <c r="M90" i="72"/>
  <c r="H19" i="66"/>
  <c r="C19" i="66"/>
  <c r="H100" i="34"/>
  <c r="M19" i="66"/>
  <c r="H19" i="61"/>
  <c r="F92" i="45"/>
  <c r="K81" i="61"/>
  <c r="F81" i="61"/>
  <c r="H19" i="41"/>
  <c r="F19" i="72"/>
  <c r="K19" i="73"/>
  <c r="H19" i="55"/>
  <c r="M19" i="75"/>
  <c r="K19" i="34"/>
  <c r="M19" i="68"/>
  <c r="M19" i="63"/>
  <c r="K55" i="50"/>
  <c r="C72" i="59"/>
  <c r="M19" i="54"/>
  <c r="C19" i="60"/>
  <c r="H92" i="45"/>
  <c r="F19" i="53"/>
  <c r="F19" i="70"/>
  <c r="M81" i="61"/>
  <c r="F63" i="66"/>
  <c r="K23" i="57"/>
  <c r="F72" i="59"/>
  <c r="M19" i="73"/>
  <c r="F156" i="49"/>
  <c r="V655" i="38" l="1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55" i="38" l="1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Y248" i="38" l="1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<sst xmlns="http://schemas.openxmlformats.org/spreadsheetml/2006/main" count="7639" uniqueCount="1136">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</sst>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2"/>
      <tableStyleElement type="headerRow" dxfId="2801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95336"/>
        <c:axId val="461195720"/>
      </c:scatterChart>
      <c:valAx>
        <c:axId val="46119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95720"/>
        <c:crosses val="autoZero"/>
        <c:crossBetween val="midCat"/>
      </c:valAx>
      <c:valAx>
        <c:axId val="4611957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9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223704"/>
        <c:axId val="355224096"/>
      </c:scatterChart>
      <c:valAx>
        <c:axId val="35522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24096"/>
        <c:crosses val="autoZero"/>
        <c:crossBetween val="midCat"/>
      </c:valAx>
      <c:valAx>
        <c:axId val="3552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237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224488"/>
        <c:axId val="355224880"/>
      </c:scatterChart>
      <c:valAx>
        <c:axId val="355224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24880"/>
        <c:crosses val="autoZero"/>
        <c:crossBetween val="midCat"/>
      </c:valAx>
      <c:valAx>
        <c:axId val="3552248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24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222136"/>
        <c:axId val="461322168"/>
      </c:scatterChart>
      <c:valAx>
        <c:axId val="355222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2168"/>
        <c:crosses val="autoZero"/>
        <c:crossBetween val="midCat"/>
      </c:valAx>
      <c:valAx>
        <c:axId val="4613221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22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16680"/>
        <c:axId val="461314720"/>
      </c:scatterChart>
      <c:valAx>
        <c:axId val="46131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4720"/>
        <c:crosses val="autoZero"/>
        <c:crossBetween val="midCat"/>
      </c:valAx>
      <c:valAx>
        <c:axId val="46131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0.29551316190555887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19424"/>
        <c:axId val="461317464"/>
      </c:scatterChart>
      <c:valAx>
        <c:axId val="46131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7464"/>
        <c:crosses val="autoZero"/>
        <c:crossBetween val="midCat"/>
      </c:valAx>
      <c:valAx>
        <c:axId val="4613174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16288"/>
        <c:axId val="461321384"/>
      </c:scatterChart>
      <c:valAx>
        <c:axId val="4613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1384"/>
        <c:crosses val="autoZero"/>
        <c:crossBetween val="midCat"/>
      </c:valAx>
      <c:valAx>
        <c:axId val="461321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62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20600"/>
        <c:axId val="461317856"/>
      </c:scatterChart>
      <c:valAx>
        <c:axId val="46132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7856"/>
        <c:crosses val="autoZero"/>
        <c:crossBetween val="midCat"/>
      </c:valAx>
      <c:valAx>
        <c:axId val="4613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0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62568"/>
        <c:axId val="462960608"/>
      </c:lineChart>
      <c:dateAx>
        <c:axId val="46296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0608"/>
        <c:crosses val="autoZero"/>
        <c:auto val="1"/>
        <c:lblOffset val="100"/>
        <c:baseTimeUnit val="days"/>
      </c:dateAx>
      <c:valAx>
        <c:axId val="462960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63352"/>
        <c:axId val="462964136"/>
      </c:lineChart>
      <c:dateAx>
        <c:axId val="46296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4136"/>
        <c:crosses val="autoZero"/>
        <c:auto val="1"/>
        <c:lblOffset val="100"/>
        <c:baseTimeUnit val="days"/>
      </c:dateAx>
      <c:valAx>
        <c:axId val="4629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65704"/>
        <c:axId val="462966096"/>
      </c:lineChart>
      <c:dateAx>
        <c:axId val="46296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6096"/>
        <c:crosses val="autoZero"/>
        <c:auto val="1"/>
        <c:lblOffset val="100"/>
        <c:baseTimeUnit val="days"/>
      </c:dateAx>
      <c:valAx>
        <c:axId val="462966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6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825808"/>
        <c:axId val="460832472"/>
      </c:lineChart>
      <c:dateAx>
        <c:axId val="46082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32472"/>
        <c:crosses val="autoZero"/>
        <c:auto val="1"/>
        <c:lblOffset val="100"/>
        <c:baseTimeUnit val="days"/>
      </c:dateAx>
      <c:valAx>
        <c:axId val="4608324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2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829728"/>
        <c:axId val="460826200"/>
      </c:lineChart>
      <c:dateAx>
        <c:axId val="460829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26200"/>
        <c:crosses val="autoZero"/>
        <c:auto val="1"/>
        <c:lblOffset val="100"/>
        <c:baseTimeUnit val="days"/>
      </c:dateAx>
      <c:valAx>
        <c:axId val="460826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2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826984"/>
        <c:axId val="460830904"/>
      </c:lineChart>
      <c:dateAx>
        <c:axId val="46082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30904"/>
        <c:crosses val="autoZero"/>
        <c:auto val="1"/>
        <c:lblOffset val="100"/>
        <c:baseTimeUnit val="days"/>
      </c:dateAx>
      <c:valAx>
        <c:axId val="460830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2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11768"/>
        <c:axId val="465211376"/>
      </c:lineChart>
      <c:catAx>
        <c:axId val="46521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1376"/>
        <c:crosses val="autoZero"/>
        <c:auto val="1"/>
        <c:lblAlgn val="ctr"/>
        <c:lblOffset val="100"/>
        <c:noMultiLvlLbl val="0"/>
      </c:catAx>
      <c:valAx>
        <c:axId val="465211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12944"/>
        <c:axId val="465214904"/>
      </c:lineChart>
      <c:catAx>
        <c:axId val="46521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4904"/>
        <c:crosses val="autoZero"/>
        <c:auto val="1"/>
        <c:lblAlgn val="ctr"/>
        <c:lblOffset val="100"/>
        <c:noMultiLvlLbl val="0"/>
      </c:catAx>
      <c:valAx>
        <c:axId val="46521490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29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188752"/>
        <c:axId val="465189144"/>
      </c:lineChart>
      <c:dateAx>
        <c:axId val="465188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189144"/>
        <c:crosses val="autoZero"/>
        <c:auto val="1"/>
        <c:lblOffset val="100"/>
        <c:baseTimeUnit val="days"/>
      </c:dateAx>
      <c:valAx>
        <c:axId val="465189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18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183264"/>
        <c:axId val="465183656"/>
      </c:lineChart>
      <c:catAx>
        <c:axId val="465183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183656"/>
        <c:crosses val="autoZero"/>
        <c:auto val="1"/>
        <c:lblAlgn val="ctr"/>
        <c:lblOffset val="100"/>
        <c:noMultiLvlLbl val="0"/>
      </c:catAx>
      <c:valAx>
        <c:axId val="465183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18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15688"/>
        <c:axId val="481613336"/>
      </c:lineChart>
      <c:catAx>
        <c:axId val="48161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3336"/>
        <c:crosses val="autoZero"/>
        <c:auto val="1"/>
        <c:lblAlgn val="ctr"/>
        <c:lblOffset val="100"/>
        <c:noMultiLvlLbl val="0"/>
      </c:catAx>
      <c:valAx>
        <c:axId val="481613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14512"/>
        <c:axId val="481617256"/>
      </c:lineChart>
      <c:dateAx>
        <c:axId val="48161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7256"/>
        <c:crosses val="autoZero"/>
        <c:auto val="1"/>
        <c:lblOffset val="100"/>
        <c:baseTimeUnit val="days"/>
      </c:dateAx>
      <c:valAx>
        <c:axId val="481617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19608"/>
        <c:axId val="499939712"/>
      </c:lineChart>
      <c:dateAx>
        <c:axId val="48161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9712"/>
        <c:crosses val="autoZero"/>
        <c:auto val="1"/>
        <c:lblOffset val="100"/>
        <c:baseTimeUnit val="days"/>
      </c:dateAx>
      <c:valAx>
        <c:axId val="4999397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38928"/>
        <c:axId val="499940104"/>
      </c:lineChart>
      <c:dateAx>
        <c:axId val="49993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40104"/>
        <c:crosses val="autoZero"/>
        <c:auto val="1"/>
        <c:lblOffset val="100"/>
        <c:baseTimeUnit val="days"/>
      </c:dateAx>
      <c:valAx>
        <c:axId val="499940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936968"/>
        <c:axId val="556178936"/>
      </c:lineChart>
      <c:dateAx>
        <c:axId val="499936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78936"/>
        <c:crosses val="autoZero"/>
        <c:auto val="1"/>
        <c:lblOffset val="100"/>
        <c:baseTimeUnit val="days"/>
      </c:dateAx>
      <c:valAx>
        <c:axId val="5561789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3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81288"/>
        <c:axId val="556182856"/>
      </c:lineChart>
      <c:catAx>
        <c:axId val="556181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82856"/>
        <c:crosses val="autoZero"/>
        <c:auto val="1"/>
        <c:lblAlgn val="ctr"/>
        <c:lblOffset val="100"/>
        <c:noMultiLvlLbl val="0"/>
      </c:catAx>
      <c:valAx>
        <c:axId val="556182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8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76192"/>
        <c:axId val="556175408"/>
      </c:lineChart>
      <c:catAx>
        <c:axId val="55617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75408"/>
        <c:crosses val="autoZero"/>
        <c:auto val="1"/>
        <c:lblAlgn val="ctr"/>
        <c:lblOffset val="100"/>
        <c:noMultiLvlLbl val="0"/>
      </c:catAx>
      <c:valAx>
        <c:axId val="5561754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7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51672"/>
        <c:axId val="499852064"/>
      </c:lineChart>
      <c:dateAx>
        <c:axId val="49985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2064"/>
        <c:crosses val="autoZero"/>
        <c:auto val="1"/>
        <c:lblOffset val="100"/>
        <c:baseTimeUnit val="days"/>
      </c:dateAx>
      <c:valAx>
        <c:axId val="499852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9320"/>
        <c:axId val="499846968"/>
      </c:lineChart>
      <c:dateAx>
        <c:axId val="49984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6968"/>
        <c:crosses val="autoZero"/>
        <c:auto val="1"/>
        <c:lblOffset val="100"/>
        <c:baseTimeUnit val="days"/>
      </c:dateAx>
      <c:valAx>
        <c:axId val="4998469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41872"/>
        <c:axId val="499848144"/>
      </c:lineChart>
      <c:catAx>
        <c:axId val="499841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8144"/>
        <c:crosses val="autoZero"/>
        <c:auto val="1"/>
        <c:lblAlgn val="ctr"/>
        <c:lblOffset val="100"/>
        <c:noMultiLvlLbl val="0"/>
      </c:catAx>
      <c:valAx>
        <c:axId val="4998481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50104"/>
        <c:axId val="499840696"/>
      </c:lineChart>
      <c:dateAx>
        <c:axId val="499850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40696"/>
        <c:crosses val="autoZero"/>
        <c:auto val="1"/>
        <c:lblOffset val="100"/>
        <c:baseTimeUnit val="days"/>
      </c:dateAx>
      <c:valAx>
        <c:axId val="4998406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85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0"/>
      <c r="D2" s="791"/>
      <c r="E2" s="22" t="s">
        <v>195</v>
      </c>
      <c r="F2" s="2">
        <v>24.5</v>
      </c>
      <c r="G2" s="783">
        <v>27.680886363636365</v>
      </c>
      <c r="H2" s="749">
        <v>2200</v>
      </c>
      <c r="I2" s="783">
        <v>60897.950000000004</v>
      </c>
      <c r="J2" s="358">
        <v>-6997.9500000000116</v>
      </c>
      <c r="K2" s="134">
        <v>-0.11491273515775165</v>
      </c>
      <c r="L2" s="358">
        <v>-5249.9800000000178</v>
      </c>
      <c r="M2">
        <v>1200</v>
      </c>
      <c r="N2" s="843">
        <v>43272</v>
      </c>
      <c r="O2" s="770">
        <v>2.0408163265306121E-2</v>
      </c>
      <c r="P2" s="736">
        <v>-4.4999999999999997E-3</v>
      </c>
      <c r="Q2" s="783">
        <v>11.951219512195124</v>
      </c>
      <c r="R2" s="770"/>
      <c r="S2" s="736"/>
      <c r="U2" s="48"/>
    </row>
    <row r="3" spans="1:41" ht="21.95" customHeight="1" x14ac:dyDescent="0.25">
      <c r="A3" s="50"/>
      <c r="B3" s="51"/>
      <c r="C3" s="51"/>
      <c r="D3" s="791"/>
      <c r="E3" s="22" t="s">
        <v>743</v>
      </c>
      <c r="F3" s="2">
        <v>62.7</v>
      </c>
      <c r="G3" s="783">
        <v>66.632166666666677</v>
      </c>
      <c r="H3" s="749">
        <v>300</v>
      </c>
      <c r="I3" s="783">
        <v>19989.650000000001</v>
      </c>
      <c r="J3" s="358">
        <v>-1179.6500000000015</v>
      </c>
      <c r="K3" s="134">
        <v>-5.9013039247810851E-2</v>
      </c>
      <c r="L3" s="358">
        <v>-1179.6500000000015</v>
      </c>
      <c r="M3">
        <v>200</v>
      </c>
      <c r="N3" s="843" t="s">
        <v>1033</v>
      </c>
      <c r="O3" s="770">
        <v>2.5518341307814992E-2</v>
      </c>
      <c r="P3" s="736">
        <v>-1.3100000000000001E-2</v>
      </c>
      <c r="Q3" s="820">
        <v>10.537815126050422</v>
      </c>
      <c r="R3" s="770"/>
      <c r="S3" s="736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21.18</v>
      </c>
      <c r="G4" s="783">
        <v>29.137650000000008</v>
      </c>
      <c r="H4" s="791">
        <v>600</v>
      </c>
      <c r="I4" s="783">
        <v>17482.590000000004</v>
      </c>
      <c r="J4" s="358">
        <v>-4774.5900000000038</v>
      </c>
      <c r="K4" s="134">
        <v>-0.27310541515873815</v>
      </c>
      <c r="L4" s="783">
        <v>-4774.5900000000038</v>
      </c>
      <c r="M4">
        <v>400</v>
      </c>
      <c r="N4" s="843" t="s">
        <v>1030</v>
      </c>
      <c r="O4" s="770">
        <v>4.9102927289896132E-2</v>
      </c>
      <c r="P4" s="736">
        <v>-2.35E-2</v>
      </c>
      <c r="Q4" s="783">
        <v>12.458823529411765</v>
      </c>
      <c r="R4" s="770"/>
      <c r="S4" s="736"/>
      <c r="T4" s="48"/>
      <c r="U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91"/>
      <c r="E5" s="22" t="s">
        <v>50</v>
      </c>
      <c r="F5" s="2">
        <v>20.68</v>
      </c>
      <c r="G5" s="783">
        <v>8.4410449999999546</v>
      </c>
      <c r="H5" s="791">
        <v>2000</v>
      </c>
      <c r="I5" s="783">
        <v>16882.089999999909</v>
      </c>
      <c r="J5" s="358">
        <v>24477.910000000091</v>
      </c>
      <c r="K5" s="134">
        <v>1.4499336278861339</v>
      </c>
      <c r="L5" s="783">
        <v>39093.481000001717</v>
      </c>
      <c r="M5">
        <v>700</v>
      </c>
      <c r="N5" s="843"/>
      <c r="O5" s="770">
        <v>9.6711798839458421E-3</v>
      </c>
      <c r="P5" s="736">
        <v>-1.5E-3</v>
      </c>
      <c r="Q5" s="820">
        <v>32.825396825396822</v>
      </c>
      <c r="R5" s="770"/>
      <c r="S5" s="736"/>
      <c r="T5" s="48"/>
    </row>
    <row r="6" spans="1:41" ht="21.95" customHeight="1" x14ac:dyDescent="0.25">
      <c r="A6" s="51"/>
      <c r="B6" s="51"/>
      <c r="C6" s="51"/>
      <c r="D6" s="791"/>
      <c r="E6" s="22" t="s">
        <v>174</v>
      </c>
      <c r="F6" s="2">
        <v>24.83</v>
      </c>
      <c r="G6" s="783">
        <v>31.690239999999989</v>
      </c>
      <c r="H6" s="791">
        <v>500</v>
      </c>
      <c r="I6" s="783">
        <v>15845.119999999994</v>
      </c>
      <c r="J6" s="358">
        <v>-3430.1199999999917</v>
      </c>
      <c r="K6" s="134">
        <v>-0.2164780071088131</v>
      </c>
      <c r="L6" s="358">
        <v>-3355.0999999999917</v>
      </c>
      <c r="M6">
        <v>180</v>
      </c>
      <c r="N6" s="843"/>
      <c r="O6" s="770">
        <v>3.7051953282319777E-2</v>
      </c>
      <c r="P6" s="736">
        <v>-1.7000000000000001E-2</v>
      </c>
      <c r="Q6" s="783">
        <v>9.299625468164793</v>
      </c>
      <c r="R6" s="770"/>
      <c r="S6" s="736"/>
      <c r="T6" s="48"/>
      <c r="V6" s="48"/>
    </row>
    <row r="7" spans="1:41" ht="21.95" customHeight="1" x14ac:dyDescent="0.25">
      <c r="A7" s="50"/>
      <c r="B7" s="50"/>
      <c r="C7" s="51"/>
      <c r="D7" s="791"/>
      <c r="E7" s="22" t="s">
        <v>214</v>
      </c>
      <c r="F7" s="2">
        <v>42.5899</v>
      </c>
      <c r="G7" s="783">
        <v>52.753959999999992</v>
      </c>
      <c r="H7" s="822">
        <v>250</v>
      </c>
      <c r="I7" s="783">
        <v>13188.489999999998</v>
      </c>
      <c r="J7" s="358">
        <v>-2541.0149999999976</v>
      </c>
      <c r="K7" s="134">
        <v>-0.19266913801352531</v>
      </c>
      <c r="L7" s="358">
        <v>-1383.1450000000023</v>
      </c>
      <c r="M7">
        <v>250</v>
      </c>
      <c r="N7" s="843" t="s">
        <v>1103</v>
      </c>
      <c r="O7" s="770">
        <v>2.9114884045278341E-2</v>
      </c>
      <c r="P7" s="736">
        <v>-8.9999999999999998E-4</v>
      </c>
      <c r="Q7" s="783">
        <v>10.647475</v>
      </c>
      <c r="R7" s="770"/>
      <c r="S7" s="736"/>
      <c r="T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91"/>
      <c r="E8" s="22" t="s">
        <v>927</v>
      </c>
      <c r="F8" s="2">
        <v>118.9299</v>
      </c>
      <c r="G8" s="783">
        <v>131.58370000000002</v>
      </c>
      <c r="H8" s="749">
        <v>100</v>
      </c>
      <c r="I8" s="783">
        <v>13158.370000000003</v>
      </c>
      <c r="J8" s="358">
        <v>-1265.380000000001</v>
      </c>
      <c r="K8" s="134">
        <v>-9.6165406505517137E-2</v>
      </c>
      <c r="L8" s="783">
        <v>-1265.380000000001</v>
      </c>
      <c r="M8">
        <v>100</v>
      </c>
      <c r="N8" s="843"/>
      <c r="O8" s="770">
        <v>4.3723235283978212E-3</v>
      </c>
      <c r="P8" s="736">
        <v>-5.5999999999999999E-3</v>
      </c>
      <c r="Q8" s="820">
        <v>13.796972157772624</v>
      </c>
      <c r="R8" s="770"/>
      <c r="S8" s="736"/>
      <c r="U8" s="48"/>
    </row>
    <row r="9" spans="1:41" ht="21.95" customHeight="1" x14ac:dyDescent="0.25">
      <c r="A9" s="50"/>
      <c r="B9" s="50"/>
      <c r="C9" s="51"/>
      <c r="D9" s="791"/>
      <c r="E9" s="22" t="s">
        <v>173</v>
      </c>
      <c r="F9" s="2">
        <v>52.95</v>
      </c>
      <c r="G9" s="783">
        <v>52.396920000000016</v>
      </c>
      <c r="H9" s="791">
        <v>250</v>
      </c>
      <c r="I9" s="783">
        <v>13099.230000000003</v>
      </c>
      <c r="J9" s="358">
        <v>138.2699999999968</v>
      </c>
      <c r="K9" s="134">
        <v>1.0555582274683072E-2</v>
      </c>
      <c r="L9" s="358">
        <v>1742.8499999999985</v>
      </c>
      <c r="M9">
        <v>40</v>
      </c>
      <c r="N9" s="843"/>
      <c r="O9" s="770">
        <v>2.9461756373937678E-2</v>
      </c>
      <c r="P9" s="736">
        <v>-3.5499999999999997E-2</v>
      </c>
      <c r="Q9" s="783">
        <v>11.714601769911507</v>
      </c>
      <c r="R9" s="770"/>
      <c r="S9" s="736"/>
    </row>
    <row r="10" spans="1:41" ht="21.95" customHeight="1" x14ac:dyDescent="0.25">
      <c r="A10" s="50"/>
      <c r="B10" s="51"/>
      <c r="C10" s="51"/>
      <c r="D10" s="791"/>
      <c r="E10" s="22" t="s">
        <v>175</v>
      </c>
      <c r="F10" s="2">
        <v>269.02</v>
      </c>
      <c r="G10" s="783">
        <v>256.39640000000009</v>
      </c>
      <c r="H10" s="749">
        <v>50</v>
      </c>
      <c r="I10" s="783">
        <v>12819.820000000003</v>
      </c>
      <c r="J10" s="358">
        <v>631.17999999999665</v>
      </c>
      <c r="K10" s="134">
        <v>4.9234700643222343E-2</v>
      </c>
      <c r="L10" s="358">
        <v>792.00999999999658</v>
      </c>
      <c r="M10">
        <v>40</v>
      </c>
      <c r="N10" s="843"/>
      <c r="O10" s="770">
        <v>1.84E-2</v>
      </c>
      <c r="P10" s="736">
        <v>-1.15E-2</v>
      </c>
      <c r="Q10" s="820">
        <v>17</v>
      </c>
      <c r="R10" s="770"/>
      <c r="S10" s="736"/>
    </row>
    <row r="11" spans="1:41" ht="21.95" customHeight="1" x14ac:dyDescent="0.25">
      <c r="A11" s="50"/>
      <c r="B11" s="50"/>
      <c r="C11" s="51"/>
      <c r="D11" s="791"/>
      <c r="E11" s="22" t="s">
        <v>970</v>
      </c>
      <c r="F11" s="2">
        <v>168.9699</v>
      </c>
      <c r="G11" s="783">
        <v>159.91000000000003</v>
      </c>
      <c r="H11" s="749">
        <v>65</v>
      </c>
      <c r="I11" s="783">
        <v>10394.150000000001</v>
      </c>
      <c r="J11" s="358">
        <v>588.89349999999831</v>
      </c>
      <c r="K11" s="134">
        <v>5.6656244137327054E-2</v>
      </c>
      <c r="L11" s="358">
        <v>588.89349999999831</v>
      </c>
      <c r="M11">
        <v>65</v>
      </c>
      <c r="N11" s="843"/>
      <c r="O11" s="770">
        <v>7.5753137097198976E-3</v>
      </c>
      <c r="P11" s="736">
        <v>-4.4000000000000003E-3</v>
      </c>
      <c r="Q11" s="783">
        <v>19.68</v>
      </c>
      <c r="R11" s="770"/>
      <c r="S11" s="48"/>
      <c r="U11" s="48"/>
    </row>
    <row r="12" spans="1:41" ht="21.95" customHeight="1" x14ac:dyDescent="0.25">
      <c r="A12" s="51"/>
      <c r="B12" s="51"/>
      <c r="C12" s="51"/>
      <c r="D12" s="791"/>
      <c r="E12" s="22" t="s">
        <v>968</v>
      </c>
      <c r="F12" s="2">
        <v>31.509899999999998</v>
      </c>
      <c r="G12" s="783">
        <v>33.130133333333333</v>
      </c>
      <c r="H12" s="749">
        <v>300</v>
      </c>
      <c r="I12" s="783">
        <v>9939.0400000000009</v>
      </c>
      <c r="J12" s="358">
        <v>-486.07000000000153</v>
      </c>
      <c r="K12" s="134">
        <v>-4.8905125645937686E-2</v>
      </c>
      <c r="L12" s="358">
        <v>-486.07000000000153</v>
      </c>
      <c r="M12">
        <v>200</v>
      </c>
      <c r="N12" s="843"/>
      <c r="O12" s="770">
        <v>1.9900000000000001E-2</v>
      </c>
      <c r="P12" s="736">
        <v>-7.6E-3</v>
      </c>
      <c r="Q12" s="783">
        <v>12.603959999999999</v>
      </c>
      <c r="R12" s="770"/>
      <c r="S12" s="736"/>
    </row>
    <row r="13" spans="1:41" ht="21.95" customHeight="1" x14ac:dyDescent="0.25">
      <c r="A13" s="50"/>
      <c r="B13" s="50"/>
      <c r="C13" s="51"/>
      <c r="D13" s="791"/>
      <c r="E13" s="22" t="s">
        <v>974</v>
      </c>
      <c r="F13" s="2">
        <v>45.809899999999999</v>
      </c>
      <c r="G13" s="783">
        <v>49.396250000000002</v>
      </c>
      <c r="H13" s="791">
        <v>200</v>
      </c>
      <c r="I13" s="783">
        <v>9879.25</v>
      </c>
      <c r="J13" s="358">
        <v>-717.27000000000044</v>
      </c>
      <c r="K13" s="134">
        <v>-7.2603689551332395E-2</v>
      </c>
      <c r="L13" s="358">
        <v>-717.27000000000044</v>
      </c>
      <c r="M13">
        <v>100</v>
      </c>
      <c r="N13" s="843"/>
      <c r="O13" s="770">
        <v>1.9900000000000001E-2</v>
      </c>
      <c r="P13" s="736">
        <v>-1.6299999999999999E-2</v>
      </c>
      <c r="Q13" s="783">
        <v>17.619192307692305</v>
      </c>
      <c r="R13" s="770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91"/>
      <c r="E14" s="22" t="s">
        <v>14</v>
      </c>
      <c r="F14" s="2">
        <v>55.73</v>
      </c>
      <c r="G14" s="783">
        <v>59.84</v>
      </c>
      <c r="H14" s="749">
        <v>150</v>
      </c>
      <c r="I14" s="783">
        <v>8976</v>
      </c>
      <c r="J14" s="358">
        <v>-616.5</v>
      </c>
      <c r="K14" s="134">
        <v>-6.8683155080214012E-2</v>
      </c>
      <c r="L14" s="358">
        <v>-616.5</v>
      </c>
      <c r="M14">
        <v>150</v>
      </c>
      <c r="N14" s="843"/>
      <c r="O14" s="770">
        <v>4.737125426161852E-2</v>
      </c>
      <c r="P14" s="736">
        <v>1.8E-3</v>
      </c>
      <c r="Q14" s="783">
        <v>14.055485498108448</v>
      </c>
      <c r="R14" s="770"/>
      <c r="S14" s="736"/>
      <c r="T14" s="48"/>
    </row>
    <row r="15" spans="1:41" ht="21.95" customHeight="1" x14ac:dyDescent="0.25">
      <c r="A15" s="50"/>
      <c r="B15" s="50"/>
      <c r="C15" s="51"/>
      <c r="D15" s="791"/>
      <c r="E15" s="22" t="s">
        <v>857</v>
      </c>
      <c r="F15" s="2">
        <v>86.979900000000001</v>
      </c>
      <c r="G15" s="783">
        <v>86.579599999999985</v>
      </c>
      <c r="H15" s="791">
        <v>100</v>
      </c>
      <c r="I15" s="783">
        <v>8657.9599999999991</v>
      </c>
      <c r="J15" s="358">
        <v>40.030000000000655</v>
      </c>
      <c r="K15" s="134">
        <v>4.6234909840195118E-3</v>
      </c>
      <c r="L15" s="358">
        <v>40.030000000000655</v>
      </c>
      <c r="M15">
        <v>100</v>
      </c>
      <c r="N15" s="843"/>
      <c r="O15" s="770">
        <v>2.6212952647680667E-2</v>
      </c>
      <c r="P15" s="736">
        <v>-7.4999999999999997E-3</v>
      </c>
      <c r="Q15" s="783">
        <v>18.273088235294118</v>
      </c>
      <c r="R15" s="770"/>
      <c r="S15" s="48"/>
      <c r="T15" s="48"/>
      <c r="V15" s="48"/>
    </row>
    <row r="16" spans="1:41" ht="21.95" customHeight="1" x14ac:dyDescent="0.25">
      <c r="A16" s="50"/>
      <c r="B16" s="50"/>
      <c r="C16" s="51"/>
      <c r="D16" s="791"/>
      <c r="E16" s="22" t="s">
        <v>171</v>
      </c>
      <c r="F16" s="2">
        <v>42.48</v>
      </c>
      <c r="G16" s="783">
        <v>52.35306666666667</v>
      </c>
      <c r="H16" s="749">
        <v>150</v>
      </c>
      <c r="I16" s="783">
        <v>7852.9600000000009</v>
      </c>
      <c r="J16" s="358">
        <v>-1480.96</v>
      </c>
      <c r="K16" s="134">
        <v>-0.18858621462480402</v>
      </c>
      <c r="L16" s="358">
        <v>-1431.0100000000002</v>
      </c>
      <c r="M16">
        <v>150</v>
      </c>
      <c r="N16" s="843" t="s">
        <v>1105</v>
      </c>
      <c r="O16" s="770">
        <v>4.6139359698681735E-2</v>
      </c>
      <c r="P16" s="736">
        <v>-3.8E-3</v>
      </c>
      <c r="Q16" s="820">
        <v>13.79220779220779</v>
      </c>
      <c r="R16" s="770"/>
      <c r="S16" s="48"/>
    </row>
    <row r="17" spans="1:41" ht="21.95" customHeight="1" x14ac:dyDescent="0.25">
      <c r="A17" s="50"/>
      <c r="B17" s="50"/>
      <c r="C17" s="51"/>
      <c r="D17" s="791"/>
      <c r="E17" s="22" t="s">
        <v>226</v>
      </c>
      <c r="F17" s="2">
        <v>27.83</v>
      </c>
      <c r="G17" s="783">
        <v>18.643074999999953</v>
      </c>
      <c r="H17" s="791">
        <v>400</v>
      </c>
      <c r="I17" s="783">
        <v>7457.2299999999814</v>
      </c>
      <c r="J17" s="358">
        <v>3674.7700000000186</v>
      </c>
      <c r="K17" s="134">
        <v>0.49277949050787317</v>
      </c>
      <c r="L17" s="358">
        <v>5127.030000000017</v>
      </c>
      <c r="M17">
        <v>200</v>
      </c>
      <c r="N17" s="843"/>
      <c r="O17" s="770">
        <v>3.5932446999640678E-3</v>
      </c>
      <c r="P17" s="736">
        <v>-7.1000000000000004E-3</v>
      </c>
      <c r="Q17" s="820">
        <v>19.87857142857143</v>
      </c>
      <c r="R17" s="770"/>
      <c r="U17" s="48"/>
    </row>
    <row r="18" spans="1:41" ht="21.95" customHeight="1" x14ac:dyDescent="0.25">
      <c r="A18" s="50"/>
      <c r="B18" s="51"/>
      <c r="C18" s="51"/>
      <c r="D18" s="791"/>
      <c r="E18" s="22" t="s">
        <v>1057</v>
      </c>
      <c r="F18" s="2">
        <v>49.7699</v>
      </c>
      <c r="G18" s="783">
        <v>49.18</v>
      </c>
      <c r="H18" s="791">
        <v>150</v>
      </c>
      <c r="I18" s="783">
        <v>7377</v>
      </c>
      <c r="J18" s="358">
        <v>88.484999999999673</v>
      </c>
      <c r="K18" s="134">
        <v>1.1994713298088655E-2</v>
      </c>
      <c r="L18" s="358">
        <v>88.484999999999673</v>
      </c>
      <c r="M18" s="29">
        <v>43255</v>
      </c>
      <c r="N18" s="817"/>
      <c r="O18" s="770">
        <v>3.013869828952841E-2</v>
      </c>
      <c r="P18" s="736">
        <v>-2.2000000000000001E-3</v>
      </c>
      <c r="Q18" s="820"/>
      <c r="R18" s="770"/>
      <c r="T18" s="48"/>
      <c r="V18" s="48"/>
    </row>
    <row r="19" spans="1:41" ht="21.95" customHeight="1" x14ac:dyDescent="0.25">
      <c r="A19" s="50"/>
      <c r="B19" s="50"/>
      <c r="C19" s="51"/>
      <c r="D19" s="791"/>
      <c r="E19" s="22" t="s">
        <v>702</v>
      </c>
      <c r="F19" s="2">
        <v>253.69</v>
      </c>
      <c r="G19" s="783">
        <v>159.1311111111113</v>
      </c>
      <c r="H19" s="791">
        <v>45</v>
      </c>
      <c r="I19" s="783">
        <v>7160.9000000000087</v>
      </c>
      <c r="J19" s="358">
        <v>4255.1499999999905</v>
      </c>
      <c r="K19" s="134">
        <v>0.59422000027929267</v>
      </c>
      <c r="L19" s="358">
        <v>4479.919999999991</v>
      </c>
      <c r="M19">
        <v>45</v>
      </c>
      <c r="N19" s="843" t="s">
        <v>1113</v>
      </c>
      <c r="O19" s="770">
        <v>0</v>
      </c>
      <c r="P19" s="736">
        <v>1.0500000000000001E-2</v>
      </c>
      <c r="Q19" s="783">
        <v>25.907883986928105</v>
      </c>
      <c r="R19" s="770"/>
      <c r="S19" s="736"/>
    </row>
    <row r="20" spans="1:41" ht="21.95" customHeight="1" x14ac:dyDescent="0.25">
      <c r="A20" s="50"/>
      <c r="B20" s="51"/>
      <c r="C20" s="51"/>
      <c r="D20" s="791"/>
      <c r="E20" s="22" t="s">
        <v>926</v>
      </c>
      <c r="F20" s="2">
        <v>243.44990000000001</v>
      </c>
      <c r="G20" s="783">
        <v>230.17066666666662</v>
      </c>
      <c r="H20" s="791">
        <v>30</v>
      </c>
      <c r="I20" s="783">
        <v>6905.119999999999</v>
      </c>
      <c r="J20" s="358">
        <v>398.37700000000132</v>
      </c>
      <c r="K20" s="134">
        <v>5.7692987232662418E-2</v>
      </c>
      <c r="L20" s="358">
        <v>398.37700000000132</v>
      </c>
      <c r="M20">
        <v>30</v>
      </c>
      <c r="N20" s="843"/>
      <c r="O20" s="770">
        <v>1.9900000000000001E-2</v>
      </c>
      <c r="P20" s="736">
        <v>-1.5900000000000001E-2</v>
      </c>
      <c r="Q20" s="783">
        <v>16.34</v>
      </c>
      <c r="R20" s="770"/>
    </row>
    <row r="21" spans="1:41" ht="21.95" customHeight="1" x14ac:dyDescent="0.25">
      <c r="A21" s="50"/>
      <c r="B21" s="50"/>
      <c r="C21" s="51"/>
      <c r="D21" s="791"/>
      <c r="E21" s="22" t="s">
        <v>931</v>
      </c>
      <c r="F21" s="2">
        <v>69.819999999999993</v>
      </c>
      <c r="G21" s="783">
        <v>68.695999999999998</v>
      </c>
      <c r="H21" s="749">
        <v>100</v>
      </c>
      <c r="I21" s="783">
        <v>6869.5999999999995</v>
      </c>
      <c r="J21" s="358">
        <v>112.39999999999964</v>
      </c>
      <c r="K21" s="134">
        <v>1.6361942471177292E-2</v>
      </c>
      <c r="L21" s="783">
        <v>112.39999999999964</v>
      </c>
      <c r="M21">
        <v>40</v>
      </c>
      <c r="N21" s="843"/>
      <c r="O21" s="770">
        <v>1.3749641936407906E-2</v>
      </c>
      <c r="P21" s="736">
        <v>-1.47E-2</v>
      </c>
      <c r="Q21" s="820">
        <v>19.667605633802815</v>
      </c>
      <c r="R21" s="770"/>
      <c r="S21" s="736"/>
      <c r="U21" s="48"/>
    </row>
    <row r="22" spans="1:41" ht="21.95" customHeight="1" x14ac:dyDescent="0.25">
      <c r="A22" s="50"/>
      <c r="B22" s="51"/>
      <c r="C22" s="51"/>
      <c r="D22" s="791"/>
      <c r="E22" s="22" t="s">
        <v>929</v>
      </c>
      <c r="F22" s="2">
        <v>32.33</v>
      </c>
      <c r="G22" s="783">
        <v>33.675399999999996</v>
      </c>
      <c r="H22" s="791">
        <v>200</v>
      </c>
      <c r="I22" s="783">
        <v>6735.079999999999</v>
      </c>
      <c r="J22" s="358">
        <v>-269.07999999999993</v>
      </c>
      <c r="K22" s="134">
        <v>-3.9952012448255941E-2</v>
      </c>
      <c r="L22" s="358">
        <v>-269.07999999999993</v>
      </c>
      <c r="M22">
        <v>100</v>
      </c>
      <c r="N22" s="843"/>
      <c r="O22" s="770">
        <v>3.093102381688834E-2</v>
      </c>
      <c r="P22" s="736">
        <v>-5.4999999999999997E-3</v>
      </c>
      <c r="Q22" s="783">
        <v>9.3170028818443793</v>
      </c>
      <c r="R22" s="770"/>
      <c r="S22" s="48"/>
      <c r="T22" s="48"/>
      <c r="U22" s="48"/>
    </row>
    <row r="23" spans="1:41" ht="21.95" customHeight="1" x14ac:dyDescent="0.25">
      <c r="A23" s="50"/>
      <c r="B23" s="51"/>
      <c r="C23" s="51"/>
      <c r="D23" s="791"/>
      <c r="E23" s="22" t="s">
        <v>950</v>
      </c>
      <c r="F23" s="2">
        <v>57.399900000000002</v>
      </c>
      <c r="G23" s="783">
        <v>64.347499999999997</v>
      </c>
      <c r="H23" s="791">
        <v>100</v>
      </c>
      <c r="I23" s="783">
        <v>6434.75</v>
      </c>
      <c r="J23" s="358">
        <v>-694.76000000000022</v>
      </c>
      <c r="K23" s="134">
        <v>-0.10797000660476312</v>
      </c>
      <c r="L23" s="358">
        <v>-694.76000000000022</v>
      </c>
      <c r="M23">
        <v>100</v>
      </c>
      <c r="N23" s="817"/>
      <c r="O23" s="770">
        <v>4.3554082846834229E-2</v>
      </c>
      <c r="P23" s="736">
        <v>-6.4000000000000003E-3</v>
      </c>
      <c r="Q23" s="783">
        <v>15.145092348284962</v>
      </c>
      <c r="R23" s="770"/>
      <c r="S23" s="48"/>
    </row>
    <row r="24" spans="1:41" ht="21.95" customHeight="1" x14ac:dyDescent="0.25">
      <c r="A24" s="50"/>
      <c r="B24" s="50"/>
      <c r="C24" s="51"/>
      <c r="D24" s="791"/>
      <c r="E24" s="22" t="s">
        <v>270</v>
      </c>
      <c r="F24" s="2">
        <v>119.4</v>
      </c>
      <c r="G24" s="783">
        <v>119.88</v>
      </c>
      <c r="H24" s="823">
        <v>50</v>
      </c>
      <c r="I24" s="783">
        <v>5994</v>
      </c>
      <c r="J24" s="358">
        <v>-24</v>
      </c>
      <c r="K24" s="134">
        <v>-4.004004004003919E-3</v>
      </c>
      <c r="L24" s="358">
        <v>130.77999999999975</v>
      </c>
      <c r="M24" s="29">
        <v>43280</v>
      </c>
      <c r="N24" s="817"/>
      <c r="O24" s="770">
        <v>2.5700000000000001E-2</v>
      </c>
      <c r="P24" s="736">
        <v>-1.7000000000000001E-2</v>
      </c>
      <c r="Q24" s="820"/>
      <c r="R24" s="770"/>
      <c r="S24" s="48"/>
      <c r="T24" s="48"/>
    </row>
    <row r="25" spans="1:41" ht="21.95" customHeight="1" x14ac:dyDescent="0.25">
      <c r="A25" s="50"/>
      <c r="B25" s="50"/>
      <c r="C25" s="51"/>
      <c r="D25" s="791"/>
      <c r="E25" s="22" t="s">
        <v>789</v>
      </c>
      <c r="F25" s="2">
        <v>14.18</v>
      </c>
      <c r="G25" s="783">
        <v>15.571933333333334</v>
      </c>
      <c r="H25" s="749">
        <v>300</v>
      </c>
      <c r="I25" s="783">
        <v>4671.58</v>
      </c>
      <c r="J25" s="358">
        <v>-417.57999999999993</v>
      </c>
      <c r="K25" s="134">
        <v>-8.9387316496774158E-2</v>
      </c>
      <c r="L25" s="358">
        <v>-417.57999999999993</v>
      </c>
      <c r="M25">
        <v>150</v>
      </c>
      <c r="N25" s="843"/>
      <c r="O25" s="770">
        <v>3.3850493653032436E-2</v>
      </c>
      <c r="P25" s="736">
        <v>-3.0800000000000001E-2</v>
      </c>
      <c r="Q25" s="783">
        <v>14.926315789473685</v>
      </c>
      <c r="R25" s="770"/>
      <c r="S25" s="48"/>
      <c r="T25" s="345"/>
      <c r="U25" s="345"/>
    </row>
    <row r="26" spans="1:41" ht="21.95" customHeight="1" x14ac:dyDescent="0.25">
      <c r="A26" s="51"/>
      <c r="B26" s="51"/>
      <c r="C26" s="51"/>
      <c r="D26" s="791"/>
      <c r="E26" s="22" t="s">
        <v>32</v>
      </c>
      <c r="F26" s="2">
        <v>54.23</v>
      </c>
      <c r="G26" s="783">
        <v>45.046300000000002</v>
      </c>
      <c r="H26" s="791">
        <v>100</v>
      </c>
      <c r="I26" s="783">
        <v>4504.63</v>
      </c>
      <c r="J26" s="358">
        <v>918.36999999999989</v>
      </c>
      <c r="K26" s="134">
        <v>0.20387246011326113</v>
      </c>
      <c r="L26" s="358">
        <v>2116.839999999997</v>
      </c>
      <c r="M26" s="29">
        <v>43262</v>
      </c>
      <c r="N26" s="843"/>
      <c r="O26" s="770">
        <v>2.2496773003872397E-2</v>
      </c>
      <c r="P26" s="736">
        <v>-2.9399999999999999E-2</v>
      </c>
      <c r="Q26" s="783">
        <v>8.6907051282051277</v>
      </c>
      <c r="R26" s="770"/>
      <c r="S26" s="736"/>
      <c r="T26" s="48"/>
    </row>
    <row r="27" spans="1:41" ht="21.95" customHeight="1" x14ac:dyDescent="0.25">
      <c r="A27" s="50"/>
      <c r="B27" s="51"/>
      <c r="C27" s="51"/>
      <c r="D27" s="791"/>
      <c r="E27" s="22" t="s">
        <v>687</v>
      </c>
      <c r="F27" s="2">
        <v>123.96</v>
      </c>
      <c r="G27" s="783">
        <v>73.697200000000009</v>
      </c>
      <c r="H27" s="749">
        <v>50</v>
      </c>
      <c r="I27" s="783">
        <v>3684.8600000000006</v>
      </c>
      <c r="J27" s="358">
        <v>2513.1399999999994</v>
      </c>
      <c r="K27" s="134">
        <v>0.68201777001025787</v>
      </c>
      <c r="L27" s="358">
        <v>2513.1399999999994</v>
      </c>
      <c r="M27">
        <v>50</v>
      </c>
      <c r="N27" s="843">
        <v>43243</v>
      </c>
      <c r="O27" s="770">
        <v>2.8E-3</v>
      </c>
      <c r="P27" s="736">
        <v>-7.6E-3</v>
      </c>
      <c r="Q27" s="783">
        <v>18.529147982062778</v>
      </c>
      <c r="R27" s="770"/>
      <c r="S27" s="736"/>
      <c r="T27" s="48"/>
      <c r="U27" s="48"/>
    </row>
    <row r="28" spans="1:41" ht="21.95" customHeight="1" x14ac:dyDescent="0.25">
      <c r="A28" s="50"/>
      <c r="B28" s="50"/>
      <c r="C28" s="51"/>
      <c r="D28" s="791"/>
      <c r="E28" s="22" t="s">
        <v>331</v>
      </c>
      <c r="F28" s="2">
        <v>21.54</v>
      </c>
      <c r="G28" s="783">
        <v>18.245850000000001</v>
      </c>
      <c r="H28" s="749">
        <v>200</v>
      </c>
      <c r="I28" s="783">
        <v>3649.17</v>
      </c>
      <c r="J28" s="358">
        <v>658.82999999999993</v>
      </c>
      <c r="K28" s="134">
        <v>0.18054242471575718</v>
      </c>
      <c r="L28" s="358">
        <v>943.80000000000473</v>
      </c>
      <c r="M28" s="29">
        <v>43255</v>
      </c>
      <c r="N28" s="843"/>
      <c r="O28" s="770">
        <v>0</v>
      </c>
      <c r="P28" s="736">
        <v>-2.8899999999999999E-2</v>
      </c>
      <c r="Q28" s="820">
        <v>8.7918367346938773</v>
      </c>
      <c r="R28" s="770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0"/>
      <c r="B29" s="50"/>
      <c r="C29" s="51"/>
      <c r="D29" s="791"/>
      <c r="E29" s="22" t="s">
        <v>55</v>
      </c>
      <c r="F29" s="2">
        <v>67.33</v>
      </c>
      <c r="G29" s="783">
        <v>71.080000000000013</v>
      </c>
      <c r="H29" s="749">
        <v>50</v>
      </c>
      <c r="I29" s="783">
        <v>3554.0000000000005</v>
      </c>
      <c r="J29" s="358">
        <v>-187.50000000000045</v>
      </c>
      <c r="K29" s="134">
        <v>-5.2757456387169575E-2</v>
      </c>
      <c r="L29" s="358">
        <v>622.62999999998965</v>
      </c>
      <c r="M29">
        <v>50</v>
      </c>
      <c r="N29" s="843"/>
      <c r="O29" s="770">
        <v>3.0892618446457746E-2</v>
      </c>
      <c r="P29" s="736">
        <v>-6.9999999999999999E-4</v>
      </c>
      <c r="Q29" s="820">
        <v>10.422600619195046</v>
      </c>
      <c r="R29" s="770"/>
      <c r="S29" s="736"/>
      <c r="T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1"/>
      <c r="B30" s="51"/>
      <c r="C30" s="51"/>
      <c r="D30" s="791"/>
      <c r="E30" s="22" t="s">
        <v>689</v>
      </c>
      <c r="F30" s="2">
        <v>196.73990000000001</v>
      </c>
      <c r="G30" s="783">
        <v>142.98999999999995</v>
      </c>
      <c r="H30" s="791">
        <v>20</v>
      </c>
      <c r="I30" s="783">
        <v>2859.7999999999993</v>
      </c>
      <c r="J30" s="358">
        <v>1074.998000000001</v>
      </c>
      <c r="K30" s="134">
        <v>0.37589971326666249</v>
      </c>
      <c r="L30" s="358">
        <v>1218.0280000000012</v>
      </c>
      <c r="M30">
        <v>20</v>
      </c>
      <c r="N30" s="843" t="s">
        <v>1030</v>
      </c>
      <c r="O30" s="770">
        <v>2.541426523038794E-3</v>
      </c>
      <c r="P30" s="736">
        <v>-8.2000000000000007E-3</v>
      </c>
      <c r="Q30" s="783">
        <v>28.679285714285715</v>
      </c>
      <c r="R30" s="770"/>
      <c r="S30" s="48"/>
      <c r="T30" s="48"/>
    </row>
    <row r="31" spans="1:41" ht="21.95" customHeight="1" x14ac:dyDescent="0.25">
      <c r="A31" s="50"/>
      <c r="B31" s="50"/>
      <c r="C31" s="50"/>
      <c r="D31" s="791"/>
      <c r="E31" s="22" t="s">
        <v>954</v>
      </c>
      <c r="F31" s="2">
        <v>54.559899999999999</v>
      </c>
      <c r="G31" s="783">
        <v>15.022800000000025</v>
      </c>
      <c r="H31" s="791">
        <v>50</v>
      </c>
      <c r="I31" s="783">
        <v>751.14000000000124</v>
      </c>
      <c r="J31" s="358">
        <v>1976.8549999999987</v>
      </c>
      <c r="K31" s="134">
        <v>2.6318063210586513</v>
      </c>
      <c r="L31" s="358">
        <v>1976.8549999999987</v>
      </c>
      <c r="M31" s="29">
        <v>43252</v>
      </c>
      <c r="N31" s="843" t="s">
        <v>1101</v>
      </c>
      <c r="O31" s="770">
        <v>2.5293301490655222E-2</v>
      </c>
      <c r="P31" s="736">
        <v>-2.12E-2</v>
      </c>
      <c r="Q31" s="783">
        <v>12.399977272727272</v>
      </c>
      <c r="R31" s="770"/>
      <c r="S31" s="736"/>
    </row>
    <row r="32" spans="1:41" ht="21.95" customHeight="1" x14ac:dyDescent="0.25">
      <c r="A32" s="50"/>
      <c r="B32" s="51"/>
      <c r="C32" s="51"/>
      <c r="D32" s="791"/>
      <c r="E32" s="22" t="s">
        <v>62</v>
      </c>
      <c r="F32" s="2">
        <v>280.57</v>
      </c>
      <c r="G32" s="783">
        <v>280.57</v>
      </c>
      <c r="H32" s="749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3"/>
      <c r="O32" s="770">
        <v>0</v>
      </c>
      <c r="P32" s="736">
        <v>-3.3E-3</v>
      </c>
      <c r="Q32" s="783"/>
      <c r="R32" s="770"/>
    </row>
    <row r="33" spans="1:41" ht="21.95" customHeight="1" x14ac:dyDescent="0.25">
      <c r="A33" s="50"/>
      <c r="B33" s="50"/>
      <c r="C33" s="51"/>
      <c r="D33" s="791"/>
      <c r="E33" s="22" t="s">
        <v>203</v>
      </c>
      <c r="F33" s="2">
        <v>40.08</v>
      </c>
      <c r="G33" s="783">
        <v>40.08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3"/>
      <c r="O33" s="770">
        <v>0</v>
      </c>
      <c r="P33" s="736">
        <v>2.3E-2</v>
      </c>
      <c r="Q33" s="783"/>
      <c r="R33" s="770"/>
      <c r="S33" s="48"/>
      <c r="T33" s="48"/>
    </row>
    <row r="34" spans="1:41" ht="21.95" customHeight="1" x14ac:dyDescent="0.25">
      <c r="A34" s="50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91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3"/>
      <c r="O34" s="770">
        <v>1.5900000000000001E-2</v>
      </c>
      <c r="P34" s="736">
        <v>-6.3E-3</v>
      </c>
      <c r="Q34" s="783"/>
      <c r="R34" s="770"/>
      <c r="S34" s="736"/>
      <c r="U34" s="48"/>
    </row>
    <row r="35" spans="1:4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43"/>
      <c r="O35" s="770">
        <v>1.6199999999999999E-2</v>
      </c>
      <c r="P35" s="736">
        <v>6.3E-3</v>
      </c>
      <c r="Q35" s="783"/>
      <c r="R35" s="770"/>
    </row>
    <row r="36" spans="1:4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49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3"/>
      <c r="O36" s="770">
        <v>1.49E-2</v>
      </c>
      <c r="P36" s="736">
        <v>4.8999999999999998E-3</v>
      </c>
      <c r="Q36" s="820"/>
      <c r="R36" s="770"/>
      <c r="T36" s="48"/>
      <c r="U36" s="48"/>
    </row>
    <row r="37" spans="1:41" ht="21.95" customHeight="1" x14ac:dyDescent="0.25">
      <c r="A37" s="51"/>
      <c r="B37" s="51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3"/>
      <c r="O37" s="770">
        <v>0</v>
      </c>
      <c r="P37" s="736">
        <v>8.8000000000000005E-3</v>
      </c>
      <c r="Q37" s="783"/>
      <c r="R37" s="770"/>
      <c r="S37" s="48"/>
      <c r="T37" s="48"/>
      <c r="V37" s="48"/>
    </row>
    <row r="38" spans="1:41" ht="21.95" customHeight="1" x14ac:dyDescent="0.25">
      <c r="A38" s="50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91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3"/>
      <c r="O38" s="770">
        <v>1.11E-2</v>
      </c>
      <c r="P38" s="736">
        <v>-1.0200000000000001E-2</v>
      </c>
      <c r="Q38" s="783"/>
      <c r="R38" s="770"/>
      <c r="S38" s="48"/>
      <c r="T38" s="48"/>
      <c r="V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1"/>
      <c r="B39" s="51"/>
      <c r="C39" s="51"/>
      <c r="D39" s="791"/>
      <c r="E39" s="22" t="s">
        <v>327</v>
      </c>
      <c r="F39" s="2">
        <v>12.62</v>
      </c>
      <c r="G39" s="783">
        <v>12.62</v>
      </c>
      <c r="H39" s="791">
        <v>0</v>
      </c>
      <c r="I39" s="783">
        <v>0</v>
      </c>
      <c r="J39" s="358">
        <v>-1184.9399999999987</v>
      </c>
      <c r="K39" s="134">
        <v>0</v>
      </c>
      <c r="L39" s="358">
        <v>98.479999999995925</v>
      </c>
      <c r="M39">
        <v>0</v>
      </c>
      <c r="N39" s="843" t="s">
        <v>1077</v>
      </c>
      <c r="O39" s="770">
        <v>0</v>
      </c>
      <c r="P39" s="736">
        <v>7.1999999999999998E-3</v>
      </c>
      <c r="Q39" s="783">
        <v>39.4375</v>
      </c>
      <c r="R39" s="770"/>
      <c r="S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1"/>
      <c r="C40" s="51"/>
      <c r="D40" s="791"/>
      <c r="E40" s="22" t="s">
        <v>36</v>
      </c>
      <c r="F40" s="2">
        <v>52.47</v>
      </c>
      <c r="G40" s="783">
        <v>52.47</v>
      </c>
      <c r="H40" s="749">
        <v>0</v>
      </c>
      <c r="I40" s="783">
        <v>0</v>
      </c>
      <c r="J40" s="358">
        <v>0</v>
      </c>
      <c r="K40" s="134">
        <v>0</v>
      </c>
      <c r="L40" s="358">
        <v>117.73999999999978</v>
      </c>
      <c r="M40">
        <v>0</v>
      </c>
      <c r="N40" s="843"/>
      <c r="O40" s="770">
        <v>7.4000000000000003E-3</v>
      </c>
      <c r="P40" s="736">
        <v>-1.0200000000000001E-2</v>
      </c>
      <c r="Q40" s="783"/>
      <c r="R40" s="770"/>
      <c r="S40" s="48"/>
      <c r="T40" s="48"/>
      <c r="X40"/>
      <c r="Y4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1"/>
      <c r="B41" s="51"/>
      <c r="C41" s="51"/>
      <c r="D41" s="791"/>
      <c r="E41" s="22" t="s">
        <v>315</v>
      </c>
      <c r="F41" s="2">
        <v>38.32</v>
      </c>
      <c r="G41" s="783">
        <v>38.32</v>
      </c>
      <c r="H41" s="791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3"/>
      <c r="O41" s="770">
        <v>3.4200000000000001E-2</v>
      </c>
      <c r="P41" s="736">
        <v>8.3999999999999995E-3</v>
      </c>
      <c r="Q41" s="783"/>
      <c r="R41" s="770"/>
      <c r="S41" s="736"/>
    </row>
    <row r="42" spans="1:41" ht="21.95" customHeight="1" x14ac:dyDescent="0.25">
      <c r="A42" s="152"/>
      <c r="B42" s="50"/>
      <c r="C42" s="51"/>
      <c r="D42" s="791"/>
      <c r="E42" s="22" t="s">
        <v>299</v>
      </c>
      <c r="F42" s="2">
        <v>52.74</v>
      </c>
      <c r="G42" s="783">
        <v>52.74</v>
      </c>
      <c r="H42" s="749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3"/>
      <c r="O42" s="770">
        <v>2.87E-2</v>
      </c>
      <c r="P42" s="736">
        <v>1.0200000000000001E-2</v>
      </c>
      <c r="Q42" s="783"/>
      <c r="R42" s="770"/>
      <c r="S42" s="736"/>
      <c r="T42" s="48"/>
      <c r="U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91"/>
      <c r="E43" s="22" t="s">
        <v>701</v>
      </c>
      <c r="F43" s="2">
        <v>31.39</v>
      </c>
      <c r="G43" s="783">
        <v>31.39</v>
      </c>
      <c r="H43" s="791">
        <v>0</v>
      </c>
      <c r="I43" s="783">
        <v>0</v>
      </c>
      <c r="J43" s="358">
        <v>0</v>
      </c>
      <c r="K43" s="134">
        <v>0</v>
      </c>
      <c r="L43" s="358">
        <v>557.94000000000005</v>
      </c>
      <c r="M43">
        <v>0</v>
      </c>
      <c r="N43" s="843"/>
      <c r="O43" s="770">
        <v>4.0599999999999997E-2</v>
      </c>
      <c r="P43" s="736">
        <v>-5.7000000000000002E-3</v>
      </c>
      <c r="Q43" s="820"/>
      <c r="R43" s="770"/>
      <c r="S43" s="736"/>
      <c r="T43" s="48"/>
      <c r="U43" s="48"/>
    </row>
    <row r="44" spans="1:41" ht="21.95" customHeight="1" x14ac:dyDescent="0.25">
      <c r="A44" s="50"/>
      <c r="B44" s="50"/>
      <c r="C44" s="51"/>
      <c r="D44" s="791"/>
      <c r="E44" s="22" t="s">
        <v>248</v>
      </c>
      <c r="F44" s="2">
        <v>76.09</v>
      </c>
      <c r="G44" s="783">
        <v>76.09</v>
      </c>
      <c r="H44" s="791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43"/>
      <c r="O44" s="770">
        <v>0</v>
      </c>
      <c r="P44" s="736">
        <v>2.01E-2</v>
      </c>
      <c r="Q44" s="820"/>
      <c r="R44" s="770"/>
    </row>
    <row r="45" spans="1:41" ht="21.95" customHeight="1" x14ac:dyDescent="0.25">
      <c r="A45" s="50"/>
      <c r="B45" s="50"/>
      <c r="C45" s="51"/>
      <c r="D45" s="791"/>
      <c r="E45" s="22" t="s">
        <v>680</v>
      </c>
      <c r="F45" s="2">
        <v>18.149999999999999</v>
      </c>
      <c r="G45" s="783">
        <v>18.149999999999999</v>
      </c>
      <c r="H45" s="749">
        <v>0</v>
      </c>
      <c r="I45" s="783">
        <v>0</v>
      </c>
      <c r="J45" s="358">
        <v>0</v>
      </c>
      <c r="K45" s="134">
        <v>0</v>
      </c>
      <c r="L45" s="358">
        <v>309.26000000000022</v>
      </c>
      <c r="M45">
        <v>0</v>
      </c>
      <c r="N45" s="817"/>
      <c r="O45" s="770">
        <v>8.8000000000000005E-3</v>
      </c>
      <c r="P45" s="736">
        <v>7.7999999999999996E-3</v>
      </c>
      <c r="Q45" s="783"/>
      <c r="R45" s="770"/>
      <c r="S45" s="48"/>
    </row>
    <row r="46" spans="1:41" ht="21.95" customHeight="1" x14ac:dyDescent="0.25">
      <c r="A46" s="50"/>
      <c r="B46" s="50"/>
      <c r="C46" s="50"/>
      <c r="D46" s="791"/>
      <c r="E46" s="22" t="s">
        <v>275</v>
      </c>
      <c r="F46" s="2">
        <v>65.760000000000005</v>
      </c>
      <c r="G46" s="783">
        <v>65.760000000000005</v>
      </c>
      <c r="H46" s="822">
        <v>0</v>
      </c>
      <c r="I46" s="783">
        <v>0</v>
      </c>
      <c r="J46" s="358">
        <v>0</v>
      </c>
      <c r="K46" s="134">
        <v>0</v>
      </c>
      <c r="L46" s="783">
        <v>197.20999999999549</v>
      </c>
      <c r="M46">
        <v>0</v>
      </c>
      <c r="N46" s="843"/>
      <c r="O46" s="770">
        <v>2.5499999999999998E-2</v>
      </c>
      <c r="P46" s="736">
        <v>-5.5999999999999999E-3</v>
      </c>
      <c r="Q46" s="820"/>
      <c r="R46" s="770"/>
      <c r="S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1"/>
      <c r="B47" s="51"/>
      <c r="C47" s="51"/>
      <c r="D47" s="791"/>
      <c r="E47" s="22" t="s">
        <v>744</v>
      </c>
      <c r="F47" s="2">
        <v>236.85</v>
      </c>
      <c r="G47" s="783">
        <v>236.85</v>
      </c>
      <c r="H47" s="749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43"/>
      <c r="O47" s="770">
        <v>2.8E-3</v>
      </c>
      <c r="P47" s="736">
        <v>-2.3E-3</v>
      </c>
      <c r="Q47" s="783"/>
      <c r="R47" s="770"/>
      <c r="S47" s="736"/>
      <c r="T47" s="48"/>
      <c r="U47" s="48"/>
    </row>
    <row r="48" spans="1:41" ht="21.95" customHeight="1" x14ac:dyDescent="0.25">
      <c r="A48" s="51"/>
      <c r="B48" s="51"/>
      <c r="C48" s="51"/>
      <c r="D48" s="791"/>
      <c r="E48" s="22" t="s">
        <v>196</v>
      </c>
      <c r="F48" s="2">
        <v>11.46</v>
      </c>
      <c r="G48" s="783">
        <v>11.46</v>
      </c>
      <c r="H48" s="749">
        <v>0</v>
      </c>
      <c r="I48" s="783">
        <v>0</v>
      </c>
      <c r="J48" s="358">
        <v>0</v>
      </c>
      <c r="K48" s="134">
        <v>0</v>
      </c>
      <c r="L48" s="783">
        <v>495.20999999999913</v>
      </c>
      <c r="M48">
        <v>0</v>
      </c>
      <c r="N48" s="843"/>
      <c r="O48" s="770">
        <v>5.1499999999999997E-2</v>
      </c>
      <c r="P48" s="736">
        <v>5.3E-3</v>
      </c>
      <c r="Q48" s="783"/>
      <c r="R48" s="770"/>
      <c r="S48" s="48"/>
    </row>
    <row r="49" spans="1:41" ht="21.95" customHeight="1" x14ac:dyDescent="0.25">
      <c r="A49" s="50"/>
      <c r="B49" s="50"/>
      <c r="C49" s="51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3"/>
      <c r="O49" s="770">
        <v>6.8659127625201937E-3</v>
      </c>
      <c r="P49" s="736">
        <v>-8.0000000000000004E-4</v>
      </c>
      <c r="Q49" s="820">
        <v>20.850526315789477</v>
      </c>
      <c r="R49" s="770"/>
      <c r="S49" s="736"/>
      <c r="U49" s="48"/>
    </row>
    <row r="50" spans="1:41" ht="21.95" customHeight="1" x14ac:dyDescent="0.25">
      <c r="A50" s="50"/>
      <c r="B50" s="50"/>
      <c r="C50" s="51"/>
      <c r="D50" s="791"/>
      <c r="E50" s="22" t="s">
        <v>969</v>
      </c>
      <c r="F50" s="2">
        <v>99.39</v>
      </c>
      <c r="G50" s="783">
        <v>99.39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6.4392796055941243E-3</v>
      </c>
      <c r="P50" s="736">
        <v>4.0000000000000001E-3</v>
      </c>
      <c r="Q50" s="783">
        <v>13.467479674796749</v>
      </c>
      <c r="R50" s="770"/>
      <c r="S50" s="736"/>
      <c r="T50" s="48"/>
    </row>
    <row r="51" spans="1:41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48"/>
    </row>
    <row r="52" spans="1:41" ht="21.95" customHeight="1" x14ac:dyDescent="0.25">
      <c r="A52" s="51"/>
      <c r="B52" s="51"/>
      <c r="C52" s="51"/>
      <c r="D52" s="791"/>
      <c r="E52" s="22" t="s">
        <v>308</v>
      </c>
      <c r="F52" s="2">
        <v>135.83000000000001</v>
      </c>
      <c r="G52" s="783">
        <v>135.83000000000001</v>
      </c>
      <c r="H52" s="749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3"/>
      <c r="O52" s="770">
        <v>0</v>
      </c>
      <c r="P52" s="736">
        <v>-4.3E-3</v>
      </c>
      <c r="Q52" s="783"/>
      <c r="R52" s="770"/>
      <c r="S52" s="48"/>
      <c r="T52" s="48"/>
      <c r="V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91"/>
      <c r="E53" s="22" t="s">
        <v>699</v>
      </c>
      <c r="F53" s="2">
        <v>86.27</v>
      </c>
      <c r="G53" s="783">
        <v>86.27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17"/>
      <c r="O53" s="770">
        <v>1.78E-2</v>
      </c>
      <c r="P53" s="736">
        <v>1.2699999999999999E-2</v>
      </c>
      <c r="Q53" s="783"/>
      <c r="R53" s="770"/>
      <c r="S53" s="736"/>
      <c r="T53" s="48"/>
      <c r="V53" s="48"/>
    </row>
    <row r="54" spans="1:41" ht="21.95" customHeight="1" x14ac:dyDescent="0.25">
      <c r="A54" s="50"/>
      <c r="B54" s="50"/>
      <c r="C54" s="51"/>
      <c r="D54" s="791"/>
      <c r="E54" s="22" t="s">
        <v>742</v>
      </c>
      <c r="F54" s="2">
        <v>646.29999999999995</v>
      </c>
      <c r="G54" s="783">
        <v>646.29999999999995</v>
      </c>
      <c r="H54" s="749">
        <v>0</v>
      </c>
      <c r="I54" s="783">
        <v>0</v>
      </c>
      <c r="J54" s="358">
        <v>0</v>
      </c>
      <c r="K54" s="134">
        <v>0</v>
      </c>
      <c r="L54" s="783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S54" s="736"/>
      <c r="T54" s="48"/>
      <c r="Y54" s="48"/>
    </row>
    <row r="55" spans="1:41" ht="21.95" customHeight="1" x14ac:dyDescent="0.25">
      <c r="A55" s="50"/>
      <c r="B55" s="50"/>
      <c r="C55" s="51"/>
      <c r="D55" s="791"/>
      <c r="E55" s="22" t="s">
        <v>953</v>
      </c>
      <c r="F55" s="2">
        <v>213.51</v>
      </c>
      <c r="G55" s="783">
        <v>213.51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3" t="s">
        <v>1055</v>
      </c>
      <c r="O55" s="771">
        <v>8.2431736218444105E-3</v>
      </c>
      <c r="P55" s="736">
        <v>-2.1600000000000001E-2</v>
      </c>
      <c r="Q55" s="48">
        <v>24.769141531322507</v>
      </c>
      <c r="R55" s="770"/>
      <c r="S55" s="48"/>
      <c r="T55" s="48"/>
    </row>
    <row r="56" spans="1:41" ht="21.95" customHeight="1" x14ac:dyDescent="0.25">
      <c r="A56" s="50"/>
      <c r="B56" s="50"/>
      <c r="C56" s="51"/>
      <c r="D56" s="791"/>
      <c r="E56" s="22" t="s">
        <v>930</v>
      </c>
      <c r="F56" s="2">
        <v>33.29</v>
      </c>
      <c r="G56" s="783">
        <v>33.29</v>
      </c>
      <c r="H56" s="749">
        <v>0</v>
      </c>
      <c r="I56" s="783">
        <v>0</v>
      </c>
      <c r="J56" s="358">
        <v>827.94000000000051</v>
      </c>
      <c r="K56" s="134">
        <v>0</v>
      </c>
      <c r="L56" s="358">
        <v>827.94000000000051</v>
      </c>
      <c r="M56">
        <v>0</v>
      </c>
      <c r="N56" s="843"/>
      <c r="O56" s="770">
        <v>7.9303094022228904E-2</v>
      </c>
      <c r="P56" s="736">
        <v>1.3599999999999999E-2</v>
      </c>
      <c r="Q56" s="820"/>
      <c r="R56" s="770"/>
      <c r="S56" s="736"/>
      <c r="T56" s="48"/>
    </row>
    <row r="57" spans="1:41" ht="21.95" customHeight="1" x14ac:dyDescent="0.25">
      <c r="A57" s="50"/>
      <c r="B57" s="50"/>
      <c r="C57" s="51"/>
      <c r="D57" s="791"/>
      <c r="E57" s="22" t="s">
        <v>194</v>
      </c>
      <c r="F57" s="2">
        <v>70.94</v>
      </c>
      <c r="G57" s="783">
        <v>70.94</v>
      </c>
      <c r="H57" s="791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783"/>
      <c r="R57" s="770"/>
      <c r="S57" s="48"/>
      <c r="T57" s="48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60.12</v>
      </c>
      <c r="G58" s="783">
        <v>60.12</v>
      </c>
      <c r="H58" s="749">
        <v>0</v>
      </c>
      <c r="I58" s="783">
        <v>0</v>
      </c>
      <c r="J58" s="358">
        <v>0</v>
      </c>
      <c r="K58" s="134">
        <v>0</v>
      </c>
      <c r="L58" s="783">
        <v>257.64999999999964</v>
      </c>
      <c r="M58">
        <v>0</v>
      </c>
      <c r="N58" s="817"/>
      <c r="O58" s="770">
        <v>0</v>
      </c>
      <c r="P58" s="736">
        <v>3.3E-3</v>
      </c>
      <c r="Q58" s="783"/>
      <c r="R58" s="770"/>
    </row>
    <row r="59" spans="1:41" ht="21.95" customHeight="1" x14ac:dyDescent="0.25">
      <c r="A59" s="51"/>
      <c r="B59" s="152"/>
      <c r="C59" s="325"/>
      <c r="D59" s="791"/>
      <c r="E59" s="22" t="s">
        <v>831</v>
      </c>
      <c r="F59" s="2">
        <v>438.58</v>
      </c>
      <c r="G59" s="783">
        <v>438.58</v>
      </c>
      <c r="H59" s="749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783"/>
      <c r="R59" s="770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91"/>
      <c r="E60" s="22" t="s">
        <v>741</v>
      </c>
      <c r="F60" s="2">
        <v>72.28</v>
      </c>
      <c r="G60" s="783">
        <v>72.28</v>
      </c>
      <c r="H60" s="791">
        <v>0</v>
      </c>
      <c r="I60" s="783">
        <v>0</v>
      </c>
      <c r="J60" s="358">
        <v>459.31999999999971</v>
      </c>
      <c r="K60" s="134">
        <v>0</v>
      </c>
      <c r="L60" s="358">
        <v>459.31999999999971</v>
      </c>
      <c r="M60">
        <v>0</v>
      </c>
      <c r="N60" s="843" t="s">
        <v>1055</v>
      </c>
      <c r="O60" s="770">
        <v>0</v>
      </c>
      <c r="P60" s="736">
        <v>-1.6999999999999999E-3</v>
      </c>
      <c r="Q60" s="783">
        <v>17.694002447980417</v>
      </c>
      <c r="R60" s="770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3"/>
      <c r="O61" s="770">
        <v>0</v>
      </c>
      <c r="P61" s="736">
        <v>-3.1899999999999998E-2</v>
      </c>
      <c r="Q61" s="820"/>
      <c r="R61" s="770"/>
      <c r="U61" s="48"/>
    </row>
    <row r="62" spans="1:41" ht="21.95" customHeight="1" x14ac:dyDescent="0.25">
      <c r="A62" s="50"/>
      <c r="B62" s="51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783"/>
      <c r="R62" s="770"/>
      <c r="S62" s="736"/>
    </row>
    <row r="63" spans="1:41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17"/>
      <c r="O63" s="770">
        <v>3.0200000000000001E-2</v>
      </c>
      <c r="P63" s="736">
        <v>3.0999999999999999E-3</v>
      </c>
      <c r="Q63" s="783"/>
      <c r="R63" s="770"/>
      <c r="S63" s="48"/>
      <c r="U63" s="48"/>
    </row>
    <row r="64" spans="1:41" ht="21.95" customHeight="1" x14ac:dyDescent="0.25">
      <c r="A64" s="152"/>
      <c r="B64" s="50"/>
      <c r="C64" s="51"/>
      <c r="D64" s="791"/>
      <c r="E64" s="22" t="s">
        <v>22</v>
      </c>
      <c r="F64" s="2">
        <v>65.17</v>
      </c>
      <c r="G64" s="783">
        <v>65.17</v>
      </c>
      <c r="H64" s="791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783"/>
      <c r="R64" s="770"/>
      <c r="S64" s="48"/>
      <c r="T64" s="48"/>
    </row>
    <row r="65" spans="1:41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91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43"/>
      <c r="O65" s="770">
        <v>2.18E-2</v>
      </c>
      <c r="P65" s="736">
        <v>8.3000000000000001E-3</v>
      </c>
      <c r="Q65" s="783"/>
      <c r="R65" s="770"/>
      <c r="S65" s="736"/>
    </row>
    <row r="66" spans="1:41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91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91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0">
        <v>1.14E-2</v>
      </c>
      <c r="P67" s="736">
        <v>8.8000000000000005E-3</v>
      </c>
      <c r="Q67" s="783"/>
      <c r="R67" s="770"/>
      <c r="S67" s="48"/>
      <c r="T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0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3"/>
      <c r="O68" s="770">
        <v>1.67E-2</v>
      </c>
      <c r="P68" s="736">
        <v>9.4999999999999998E-3</v>
      </c>
      <c r="Q68" s="783"/>
      <c r="R68" s="770"/>
    </row>
    <row r="69" spans="1:41" ht="21.95" customHeight="1" x14ac:dyDescent="0.25">
      <c r="A69" s="51"/>
      <c r="B69" s="50"/>
      <c r="C69" s="51"/>
      <c r="D69" s="791"/>
      <c r="E69" s="22" t="s">
        <v>10</v>
      </c>
      <c r="F69" s="2">
        <v>50.71</v>
      </c>
      <c r="G69" s="783">
        <v>50.71</v>
      </c>
      <c r="H69" s="749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  <c r="S69" s="736"/>
      <c r="T69" s="48"/>
    </row>
    <row r="70" spans="1:41" ht="21.95" customHeight="1" x14ac:dyDescent="0.25">
      <c r="A70" s="60"/>
      <c r="B70" s="61"/>
      <c r="C70" s="60"/>
      <c r="D70" s="791"/>
      <c r="E70" s="22" t="s">
        <v>223</v>
      </c>
      <c r="F70" s="2">
        <v>41.1</v>
      </c>
      <c r="G70" s="783">
        <v>41.1</v>
      </c>
      <c r="H70" s="791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17"/>
      <c r="O70" s="770">
        <v>4.0899999999999999E-2</v>
      </c>
      <c r="P70" s="736">
        <v>1.3599999999999999E-2</v>
      </c>
      <c r="Q70" s="783"/>
      <c r="R70" s="770"/>
      <c r="S70" s="736"/>
    </row>
    <row r="71" spans="1:41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820">
        <v>14.443809523809524</v>
      </c>
      <c r="R71" s="770"/>
      <c r="S71" s="48"/>
      <c r="T71" s="48"/>
      <c r="V71" s="48"/>
    </row>
    <row r="72" spans="1:41" ht="21.95" customHeight="1" x14ac:dyDescent="0.25">
      <c r="A72" s="50"/>
      <c r="B72" s="51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3"/>
      <c r="O72" s="770">
        <v>0</v>
      </c>
      <c r="P72" s="736">
        <v>1.38E-2</v>
      </c>
      <c r="Q72" s="820"/>
      <c r="R72" s="770"/>
      <c r="S72" s="736"/>
    </row>
    <row r="73" spans="1:41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91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783"/>
      <c r="R73" s="770"/>
      <c r="S73" s="736"/>
      <c r="T73" s="48"/>
      <c r="U73" s="48"/>
    </row>
    <row r="74" spans="1:41" ht="21.95" customHeight="1" x14ac:dyDescent="0.25">
      <c r="A74" s="50"/>
      <c r="B74" s="50"/>
      <c r="C74" s="51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783"/>
      <c r="R74" s="770"/>
      <c r="S74" s="48"/>
      <c r="T74" s="48"/>
      <c r="V74" s="48"/>
    </row>
    <row r="75" spans="1:41" ht="21.95" customHeight="1" x14ac:dyDescent="0.25">
      <c r="A75" s="50"/>
      <c r="B75" s="50"/>
      <c r="C75" s="51"/>
      <c r="D75" s="791"/>
      <c r="E75" s="22" t="s">
        <v>33</v>
      </c>
      <c r="F75" s="2">
        <v>239.45</v>
      </c>
      <c r="G75" s="783">
        <v>239.45</v>
      </c>
      <c r="H75" s="791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783"/>
      <c r="R75" s="770"/>
      <c r="U75" s="48"/>
    </row>
    <row r="76" spans="1:41" ht="21.95" customHeight="1" x14ac:dyDescent="0.25">
      <c r="A76" s="51"/>
      <c r="B76" s="152"/>
      <c r="C76" s="325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17"/>
      <c r="O76" s="770">
        <v>0</v>
      </c>
      <c r="P76" s="736">
        <v>-3.5999999999999999E-3</v>
      </c>
      <c r="Q76" s="820"/>
      <c r="R76" s="770"/>
      <c r="S76" s="736"/>
      <c r="T76" s="48"/>
      <c r="X76" s="73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 s="2"/>
      <c r="AN76"/>
      <c r="AO76"/>
    </row>
    <row r="77" spans="1:41" ht="21.95" customHeight="1" x14ac:dyDescent="0.25">
      <c r="A77" s="50"/>
      <c r="B77" s="50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783"/>
      <c r="R77" s="770"/>
      <c r="S77" s="48"/>
      <c r="T77" s="48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783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48"/>
      <c r="T78" s="48"/>
      <c r="U78" s="48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9.2899999999999991</v>
      </c>
      <c r="G79" s="783">
        <v>9.2899999999999991</v>
      </c>
      <c r="H79" s="749">
        <v>0</v>
      </c>
      <c r="I79" s="783">
        <v>0</v>
      </c>
      <c r="J79" s="358">
        <v>-8332.1133333333346</v>
      </c>
      <c r="K79" s="134">
        <v>0</v>
      </c>
      <c r="L79" s="783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</row>
    <row r="80" spans="1:41" ht="21.95" customHeight="1" x14ac:dyDescent="0.25">
      <c r="A80" s="51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820"/>
      <c r="R80" s="770"/>
      <c r="S80" s="48"/>
      <c r="T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820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783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820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821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49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820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0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9" priority="435">
      <formula>$H2=0</formula>
    </cfRule>
  </conditionalFormatting>
  <conditionalFormatting sqref="J2:K4 J70:K71 J6:K6 J21:K58 J12:K19 J86:K200">
    <cfRule type="expression" dxfId="2798" priority="436">
      <formula>$J2=0</formula>
    </cfRule>
  </conditionalFormatting>
  <conditionalFormatting sqref="L70:L71 L1:L6 L86:L1048576 L8:L58">
    <cfRule type="expression" dxfId="2797" priority="434">
      <formula>$L2=0</formula>
    </cfRule>
  </conditionalFormatting>
  <conditionalFormatting sqref="M1">
    <cfRule type="expression" dxfId="2796" priority="430">
      <formula>$L2=0</formula>
    </cfRule>
  </conditionalFormatting>
  <conditionalFormatting sqref="J2:K4 J6:K6 J21:K58 J12:K19">
    <cfRule type="expression" dxfId="2795" priority="478">
      <formula>$J2&gt;0</formula>
    </cfRule>
  </conditionalFormatting>
  <conditionalFormatting sqref="L2:L6 L8:L58">
    <cfRule type="expression" dxfId="2794" priority="432">
      <formula>$L2&lt;0</formula>
    </cfRule>
    <cfRule type="expression" dxfId="2793" priority="433">
      <formula>$L2&gt;0</formula>
    </cfRule>
  </conditionalFormatting>
  <conditionalFormatting sqref="J2:K4 J70:K71 J6:K6 J21:K58 J12:K19 J86:K458">
    <cfRule type="expression" dxfId="2792" priority="477">
      <formula>$J2&lt;0</formula>
    </cfRule>
  </conditionalFormatting>
  <conditionalFormatting sqref="E59 I59">
    <cfRule type="expression" dxfId="2791" priority="406">
      <formula>$H59=0</formula>
    </cfRule>
  </conditionalFormatting>
  <conditionalFormatting sqref="J59:K59">
    <cfRule type="expression" dxfId="2790" priority="407">
      <formula>$J59=0</formula>
    </cfRule>
  </conditionalFormatting>
  <conditionalFormatting sqref="L59">
    <cfRule type="expression" dxfId="2789" priority="405">
      <formula>$L60=0</formula>
    </cfRule>
  </conditionalFormatting>
  <conditionalFormatting sqref="J59:K59">
    <cfRule type="expression" dxfId="2788" priority="409">
      <formula>$J59&gt;0</formula>
    </cfRule>
  </conditionalFormatting>
  <conditionalFormatting sqref="L59">
    <cfRule type="expression" dxfId="2787" priority="403">
      <formula>$L59&lt;0</formula>
    </cfRule>
    <cfRule type="expression" dxfId="2786" priority="404">
      <formula>$L59&gt;0</formula>
    </cfRule>
  </conditionalFormatting>
  <conditionalFormatting sqref="J59:K59">
    <cfRule type="expression" dxfId="2785" priority="408">
      <formula>$J59&lt;0</formula>
    </cfRule>
  </conditionalFormatting>
  <conditionalFormatting sqref="E5 I5">
    <cfRule type="expression" dxfId="2784" priority="384">
      <formula>$H5=0</formula>
    </cfRule>
  </conditionalFormatting>
  <conditionalFormatting sqref="J5:K5">
    <cfRule type="expression" dxfId="2783" priority="385">
      <formula>$J5=0</formula>
    </cfRule>
  </conditionalFormatting>
  <conditionalFormatting sqref="J5:K5">
    <cfRule type="expression" dxfId="2782" priority="387">
      <formula>$J5&gt;0</formula>
    </cfRule>
  </conditionalFormatting>
  <conditionalFormatting sqref="J5:K5">
    <cfRule type="expression" dxfId="2781" priority="386">
      <formula>$J5&lt;0</formula>
    </cfRule>
  </conditionalFormatting>
  <conditionalFormatting sqref="E60 I60">
    <cfRule type="expression" dxfId="2780" priority="362">
      <formula>$H60=0</formula>
    </cfRule>
  </conditionalFormatting>
  <conditionalFormatting sqref="J60:K60">
    <cfRule type="expression" dxfId="2779" priority="363">
      <formula>$J60=0</formula>
    </cfRule>
  </conditionalFormatting>
  <conditionalFormatting sqref="L60">
    <cfRule type="expression" dxfId="2778" priority="361">
      <formula>$L61=0</formula>
    </cfRule>
  </conditionalFormatting>
  <conditionalFormatting sqref="J60:K60">
    <cfRule type="expression" dxfId="2777" priority="365">
      <formula>$J60&gt;0</formula>
    </cfRule>
  </conditionalFormatting>
  <conditionalFormatting sqref="L60">
    <cfRule type="expression" dxfId="2776" priority="359">
      <formula>$L60&lt;0</formula>
    </cfRule>
    <cfRule type="expression" dxfId="2775" priority="360">
      <formula>$L60&gt;0</formula>
    </cfRule>
  </conditionalFormatting>
  <conditionalFormatting sqref="J60:K60">
    <cfRule type="expression" dxfId="2774" priority="364">
      <formula>$J60&lt;0</formula>
    </cfRule>
  </conditionalFormatting>
  <conditionalFormatting sqref="E62 I62">
    <cfRule type="expression" dxfId="2773" priority="351">
      <formula>$H62=0</formula>
    </cfRule>
  </conditionalFormatting>
  <conditionalFormatting sqref="J62:K62">
    <cfRule type="expression" dxfId="2772" priority="352">
      <formula>$J62=0</formula>
    </cfRule>
  </conditionalFormatting>
  <conditionalFormatting sqref="L62">
    <cfRule type="expression" dxfId="2771" priority="350">
      <formula>$L63=0</formula>
    </cfRule>
  </conditionalFormatting>
  <conditionalFormatting sqref="J62:K62">
    <cfRule type="expression" dxfId="2770" priority="354">
      <formula>$J62&gt;0</formula>
    </cfRule>
  </conditionalFormatting>
  <conditionalFormatting sqref="L62">
    <cfRule type="expression" dxfId="2769" priority="348">
      <formula>$L62&lt;0</formula>
    </cfRule>
    <cfRule type="expression" dxfId="2768" priority="349">
      <formula>$L62&gt;0</formula>
    </cfRule>
  </conditionalFormatting>
  <conditionalFormatting sqref="J62:K62">
    <cfRule type="expression" dxfId="2767" priority="353">
      <formula>$J62&lt;0</formula>
    </cfRule>
  </conditionalFormatting>
  <conditionalFormatting sqref="E61 I61">
    <cfRule type="expression" dxfId="2766" priority="340">
      <formula>$H61=0</formula>
    </cfRule>
  </conditionalFormatting>
  <conditionalFormatting sqref="J61:K61">
    <cfRule type="expression" dxfId="2765" priority="341">
      <formula>$J61=0</formula>
    </cfRule>
  </conditionalFormatting>
  <conditionalFormatting sqref="L61">
    <cfRule type="expression" dxfId="2764" priority="339">
      <formula>$L62=0</formula>
    </cfRule>
  </conditionalFormatting>
  <conditionalFormatting sqref="J61:K61">
    <cfRule type="expression" dxfId="2763" priority="343">
      <formula>$J61&gt;0</formula>
    </cfRule>
  </conditionalFormatting>
  <conditionalFormatting sqref="L61">
    <cfRule type="expression" dxfId="2762" priority="337">
      <formula>$L61&lt;0</formula>
    </cfRule>
    <cfRule type="expression" dxfId="2761" priority="338">
      <formula>$L61&gt;0</formula>
    </cfRule>
  </conditionalFormatting>
  <conditionalFormatting sqref="J61:K61">
    <cfRule type="expression" dxfId="2760" priority="342">
      <formula>$J61&lt;0</formula>
    </cfRule>
  </conditionalFormatting>
  <conditionalFormatting sqref="E8 I8">
    <cfRule type="expression" dxfId="2759" priority="325">
      <formula>$H8=0</formula>
    </cfRule>
  </conditionalFormatting>
  <conditionalFormatting sqref="J8:K8">
    <cfRule type="expression" dxfId="2758" priority="326">
      <formula>$J8=0</formula>
    </cfRule>
  </conditionalFormatting>
  <conditionalFormatting sqref="J8:K8">
    <cfRule type="expression" dxfId="2757" priority="328">
      <formula>$J8&gt;0</formula>
    </cfRule>
  </conditionalFormatting>
  <conditionalFormatting sqref="J8:K8">
    <cfRule type="expression" dxfId="2756" priority="327">
      <formula>$J8&lt;0</formula>
    </cfRule>
  </conditionalFormatting>
  <conditionalFormatting sqref="E63 I63">
    <cfRule type="expression" dxfId="2755" priority="315">
      <formula>$H63=0</formula>
    </cfRule>
  </conditionalFormatting>
  <conditionalFormatting sqref="J63:K63">
    <cfRule type="expression" dxfId="2754" priority="316">
      <formula>$J63=0</formula>
    </cfRule>
  </conditionalFormatting>
  <conditionalFormatting sqref="L63">
    <cfRule type="expression" dxfId="2753" priority="314">
      <formula>$L64=0</formula>
    </cfRule>
  </conditionalFormatting>
  <conditionalFormatting sqref="J63:K63">
    <cfRule type="expression" dxfId="2752" priority="318">
      <formula>$J63&gt;0</formula>
    </cfRule>
  </conditionalFormatting>
  <conditionalFormatting sqref="L63">
    <cfRule type="expression" dxfId="2751" priority="312">
      <formula>$L63&lt;0</formula>
    </cfRule>
    <cfRule type="expression" dxfId="2750" priority="313">
      <formula>$L63&gt;0</formula>
    </cfRule>
  </conditionalFormatting>
  <conditionalFormatting sqref="J63:K63">
    <cfRule type="expression" dxfId="2749" priority="317">
      <formula>$J63&lt;0</formula>
    </cfRule>
  </conditionalFormatting>
  <conditionalFormatting sqref="E20 I20">
    <cfRule type="expression" dxfId="2748" priority="305">
      <formula>$H20=0</formula>
    </cfRule>
  </conditionalFormatting>
  <conditionalFormatting sqref="J20:K20">
    <cfRule type="expression" dxfId="2747" priority="306">
      <formula>$J20=0</formula>
    </cfRule>
  </conditionalFormatting>
  <conditionalFormatting sqref="J20:K20">
    <cfRule type="expression" dxfId="2746" priority="308">
      <formula>$J20&gt;0</formula>
    </cfRule>
  </conditionalFormatting>
  <conditionalFormatting sqref="J20:K20">
    <cfRule type="expression" dxfId="2745" priority="307">
      <formula>$J20&lt;0</formula>
    </cfRule>
  </conditionalFormatting>
  <conditionalFormatting sqref="E64 I64">
    <cfRule type="expression" dxfId="2744" priority="296">
      <formula>$H64=0</formula>
    </cfRule>
  </conditionalFormatting>
  <conditionalFormatting sqref="J64:K64">
    <cfRule type="expression" dxfId="2743" priority="297">
      <formula>$J64=0</formula>
    </cfRule>
  </conditionalFormatting>
  <conditionalFormatting sqref="L64">
    <cfRule type="expression" dxfId="2742" priority="295">
      <formula>$L65=0</formula>
    </cfRule>
  </conditionalFormatting>
  <conditionalFormatting sqref="J64:K64">
    <cfRule type="expression" dxfId="2741" priority="299">
      <formula>$J64&gt;0</formula>
    </cfRule>
  </conditionalFormatting>
  <conditionalFormatting sqref="L64">
    <cfRule type="expression" dxfId="2740" priority="293">
      <formula>$L64&lt;0</formula>
    </cfRule>
    <cfRule type="expression" dxfId="2739" priority="294">
      <formula>$L64&gt;0</formula>
    </cfRule>
  </conditionalFormatting>
  <conditionalFormatting sqref="J64:K64">
    <cfRule type="expression" dxfId="2738" priority="298">
      <formula>$J64&lt;0</formula>
    </cfRule>
  </conditionalFormatting>
  <conditionalFormatting sqref="E65 I65">
    <cfRule type="expression" dxfId="2737" priority="289">
      <formula>$H65=0</formula>
    </cfRule>
  </conditionalFormatting>
  <conditionalFormatting sqref="J65:K65">
    <cfRule type="expression" dxfId="2736" priority="290">
      <formula>$J65=0</formula>
    </cfRule>
  </conditionalFormatting>
  <conditionalFormatting sqref="L65">
    <cfRule type="expression" dxfId="2735" priority="288">
      <formula>$L66=0</formula>
    </cfRule>
  </conditionalFormatting>
  <conditionalFormatting sqref="J65:K65">
    <cfRule type="expression" dxfId="2734" priority="292">
      <formula>$J65&gt;0</formula>
    </cfRule>
  </conditionalFormatting>
  <conditionalFormatting sqref="L65">
    <cfRule type="expression" dxfId="2733" priority="286">
      <formula>$L65&lt;0</formula>
    </cfRule>
    <cfRule type="expression" dxfId="2732" priority="287">
      <formula>$L65&gt;0</formula>
    </cfRule>
  </conditionalFormatting>
  <conditionalFormatting sqref="J65:K65">
    <cfRule type="expression" dxfId="2731" priority="291">
      <formula>$J65&lt;0</formula>
    </cfRule>
  </conditionalFormatting>
  <conditionalFormatting sqref="E11 I11">
    <cfRule type="expression" dxfId="2730" priority="280">
      <formula>$H11=0</formula>
    </cfRule>
  </conditionalFormatting>
  <conditionalFormatting sqref="J11:K11">
    <cfRule type="expression" dxfId="2729" priority="281">
      <formula>$J11=0</formula>
    </cfRule>
  </conditionalFormatting>
  <conditionalFormatting sqref="J11:K11">
    <cfRule type="expression" dxfId="2728" priority="283">
      <formula>$J11&gt;0</formula>
    </cfRule>
  </conditionalFormatting>
  <conditionalFormatting sqref="J11:K11">
    <cfRule type="expression" dxfId="2727" priority="282">
      <formula>$J11&lt;0</formula>
    </cfRule>
  </conditionalFormatting>
  <conditionalFormatting sqref="E9 I9">
    <cfRule type="expression" dxfId="2726" priority="273">
      <formula>$H9=0</formula>
    </cfRule>
  </conditionalFormatting>
  <conditionalFormatting sqref="J9:K9">
    <cfRule type="expression" dxfId="2725" priority="274">
      <formula>$J9=0</formula>
    </cfRule>
  </conditionalFormatting>
  <conditionalFormatting sqref="J9:K9">
    <cfRule type="expression" dxfId="2724" priority="276">
      <formula>$J9&gt;0</formula>
    </cfRule>
  </conditionalFormatting>
  <conditionalFormatting sqref="J9:K9">
    <cfRule type="expression" dxfId="2723" priority="275">
      <formula>$J9&lt;0</formula>
    </cfRule>
  </conditionalFormatting>
  <conditionalFormatting sqref="E66 I66">
    <cfRule type="expression" dxfId="2722" priority="264">
      <formula>$H66=0</formula>
    </cfRule>
  </conditionalFormatting>
  <conditionalFormatting sqref="J66:K66">
    <cfRule type="expression" dxfId="2721" priority="265">
      <formula>$J66=0</formula>
    </cfRule>
  </conditionalFormatting>
  <conditionalFormatting sqref="L66">
    <cfRule type="expression" dxfId="2720" priority="263">
      <formula>$L67=0</formula>
    </cfRule>
  </conditionalFormatting>
  <conditionalFormatting sqref="J66:K66">
    <cfRule type="expression" dxfId="2719" priority="267">
      <formula>$J66&gt;0</formula>
    </cfRule>
  </conditionalFormatting>
  <conditionalFormatting sqref="L66">
    <cfRule type="expression" dxfId="2718" priority="261">
      <formula>$L66&lt;0</formula>
    </cfRule>
    <cfRule type="expression" dxfId="2717" priority="262">
      <formula>$L66&gt;0</formula>
    </cfRule>
  </conditionalFormatting>
  <conditionalFormatting sqref="J66:K66">
    <cfRule type="expression" dxfId="2716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15" priority="255">
      <formula>$H10=0</formula>
    </cfRule>
  </conditionalFormatting>
  <conditionalFormatting sqref="J10:K10">
    <cfRule type="expression" dxfId="2714" priority="256">
      <formula>$J10=0</formula>
    </cfRule>
  </conditionalFormatting>
  <conditionalFormatting sqref="J10:K10">
    <cfRule type="expression" dxfId="2713" priority="258">
      <formula>$J10&gt;0</formula>
    </cfRule>
  </conditionalFormatting>
  <conditionalFormatting sqref="J10:K10">
    <cfRule type="expression" dxfId="2712" priority="257">
      <formula>$J10&lt;0</formula>
    </cfRule>
  </conditionalFormatting>
  <conditionalFormatting sqref="E26:E28 E30 E45:E49 E36:E43">
    <cfRule type="expression" dxfId="2711" priority="251">
      <formula>$H26=0</formula>
    </cfRule>
  </conditionalFormatting>
  <conditionalFormatting sqref="E29">
    <cfRule type="expression" dxfId="2710" priority="250">
      <formula>$H29=0</formula>
    </cfRule>
  </conditionalFormatting>
  <conditionalFormatting sqref="E31">
    <cfRule type="expression" dxfId="2709" priority="249">
      <formula>$H31=0</formula>
    </cfRule>
  </conditionalFormatting>
  <conditionalFormatting sqref="E32">
    <cfRule type="expression" dxfId="2708" priority="248">
      <formula>$H32=0</formula>
    </cfRule>
  </conditionalFormatting>
  <conditionalFormatting sqref="E44">
    <cfRule type="expression" dxfId="2707" priority="247">
      <formula>$H44=0</formula>
    </cfRule>
  </conditionalFormatting>
  <conditionalFormatting sqref="E35">
    <cfRule type="expression" dxfId="2706" priority="246">
      <formula>$H35=0</formula>
    </cfRule>
  </conditionalFormatting>
  <conditionalFormatting sqref="E33">
    <cfRule type="expression" dxfId="2705" priority="245">
      <formula>$H33=0</formula>
    </cfRule>
  </conditionalFormatting>
  <conditionalFormatting sqref="E34">
    <cfRule type="expression" dxfId="2704" priority="244">
      <formula>$H34=0</formula>
    </cfRule>
  </conditionalFormatting>
  <conditionalFormatting sqref="E67 I67">
    <cfRule type="expression" dxfId="2703" priority="240">
      <formula>$H67=0</formula>
    </cfRule>
  </conditionalFormatting>
  <conditionalFormatting sqref="J67:K67">
    <cfRule type="expression" dxfId="2702" priority="241">
      <formula>$J67=0</formula>
    </cfRule>
  </conditionalFormatting>
  <conditionalFormatting sqref="L67">
    <cfRule type="expression" dxfId="2701" priority="239">
      <formula>$L68=0</formula>
    </cfRule>
  </conditionalFormatting>
  <conditionalFormatting sqref="J67:K67">
    <cfRule type="expression" dxfId="2700" priority="243">
      <formula>$J67&gt;0</formula>
    </cfRule>
  </conditionalFormatting>
  <conditionalFormatting sqref="L67">
    <cfRule type="expression" dxfId="2699" priority="237">
      <formula>$L67&lt;0</formula>
    </cfRule>
    <cfRule type="expression" dxfId="2698" priority="238">
      <formula>$L67&gt;0</formula>
    </cfRule>
  </conditionalFormatting>
  <conditionalFormatting sqref="J67:K67">
    <cfRule type="expression" dxfId="2697" priority="242">
      <formula>$J67&lt;0</formula>
    </cfRule>
  </conditionalFormatting>
  <conditionalFormatting sqref="I69 E69:E70">
    <cfRule type="expression" dxfId="2696" priority="233">
      <formula>$H69=0</formula>
    </cfRule>
  </conditionalFormatting>
  <conditionalFormatting sqref="J69:K69">
    <cfRule type="expression" dxfId="2695" priority="234">
      <formula>$J69=0</formula>
    </cfRule>
  </conditionalFormatting>
  <conditionalFormatting sqref="L69">
    <cfRule type="expression" dxfId="2694" priority="232">
      <formula>$L70=0</formula>
    </cfRule>
  </conditionalFormatting>
  <conditionalFormatting sqref="J69:K69">
    <cfRule type="expression" dxfId="2693" priority="236">
      <formula>$J69&gt;0</formula>
    </cfRule>
  </conditionalFormatting>
  <conditionalFormatting sqref="L69">
    <cfRule type="expression" dxfId="2692" priority="230">
      <formula>$L69&lt;0</formula>
    </cfRule>
    <cfRule type="expression" dxfId="2691" priority="231">
      <formula>$L69&gt;0</formula>
    </cfRule>
  </conditionalFormatting>
  <conditionalFormatting sqref="J69:K69">
    <cfRule type="expression" dxfId="2690" priority="235">
      <formula>$J69&lt;0</formula>
    </cfRule>
  </conditionalFormatting>
  <conditionalFormatting sqref="E68 I68">
    <cfRule type="expression" dxfId="2689" priority="226">
      <formula>$H68=0</formula>
    </cfRule>
  </conditionalFormatting>
  <conditionalFormatting sqref="J68:K68">
    <cfRule type="expression" dxfId="2688" priority="227">
      <formula>$J68=0</formula>
    </cfRule>
  </conditionalFormatting>
  <conditionalFormatting sqref="L68">
    <cfRule type="expression" dxfId="2687" priority="225">
      <formula>$L69=0</formula>
    </cfRule>
  </conditionalFormatting>
  <conditionalFormatting sqref="J68:K68">
    <cfRule type="expression" dxfId="2686" priority="229">
      <formula>$J68&gt;0</formula>
    </cfRule>
  </conditionalFormatting>
  <conditionalFormatting sqref="L68">
    <cfRule type="expression" dxfId="2685" priority="223">
      <formula>$L68&lt;0</formula>
    </cfRule>
    <cfRule type="expression" dxfId="2684" priority="224">
      <formula>$L68&gt;0</formula>
    </cfRule>
  </conditionalFormatting>
  <conditionalFormatting sqref="J68:K68">
    <cfRule type="expression" dxfId="2683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2" priority="218">
      <formula>$H69=0</formula>
    </cfRule>
  </conditionalFormatting>
  <conditionalFormatting sqref="J69:K69">
    <cfRule type="expression" dxfId="2681" priority="219">
      <formula>$J69=0</formula>
    </cfRule>
  </conditionalFormatting>
  <conditionalFormatting sqref="L69">
    <cfRule type="expression" dxfId="2680" priority="217">
      <formula>$L70=0</formula>
    </cfRule>
  </conditionalFormatting>
  <conditionalFormatting sqref="J69:K69">
    <cfRule type="expression" dxfId="2679" priority="221">
      <formula>$J69&gt;0</formula>
    </cfRule>
  </conditionalFormatting>
  <conditionalFormatting sqref="L69">
    <cfRule type="expression" dxfId="2678" priority="215">
      <formula>$L69&lt;0</formula>
    </cfRule>
    <cfRule type="expression" dxfId="2677" priority="216">
      <formula>$L69&gt;0</formula>
    </cfRule>
  </conditionalFormatting>
  <conditionalFormatting sqref="J69:K69">
    <cfRule type="expression" dxfId="2676" priority="220">
      <formula>$J69&lt;0</formula>
    </cfRule>
  </conditionalFormatting>
  <conditionalFormatting sqref="E71 I71">
    <cfRule type="expression" dxfId="2675" priority="211">
      <formula>$H71=0</formula>
    </cfRule>
  </conditionalFormatting>
  <conditionalFormatting sqref="J71:K71">
    <cfRule type="expression" dxfId="2674" priority="212">
      <formula>$J71=0</formula>
    </cfRule>
  </conditionalFormatting>
  <conditionalFormatting sqref="L71">
    <cfRule type="expression" dxfId="2673" priority="210">
      <formula>$L72=0</formula>
    </cfRule>
  </conditionalFormatting>
  <conditionalFormatting sqref="J71:K71">
    <cfRule type="expression" dxfId="2672" priority="214">
      <formula>$J71&gt;0</formula>
    </cfRule>
  </conditionalFormatting>
  <conditionalFormatting sqref="L71">
    <cfRule type="expression" dxfId="2671" priority="208">
      <formula>$L71&lt;0</formula>
    </cfRule>
    <cfRule type="expression" dxfId="2670" priority="209">
      <formula>$L71&gt;0</formula>
    </cfRule>
  </conditionalFormatting>
  <conditionalFormatting sqref="J71:K71">
    <cfRule type="expression" dxfId="2669" priority="213">
      <formula>$J71&lt;0</formula>
    </cfRule>
  </conditionalFormatting>
  <conditionalFormatting sqref="I70">
    <cfRule type="expression" dxfId="2668" priority="204">
      <formula>$H70=0</formula>
    </cfRule>
  </conditionalFormatting>
  <conditionalFormatting sqref="J70:K70">
    <cfRule type="expression" dxfId="2667" priority="205">
      <formula>$J70=0</formula>
    </cfRule>
  </conditionalFormatting>
  <conditionalFormatting sqref="L70">
    <cfRule type="expression" dxfId="2666" priority="203">
      <formula>$L71=0</formula>
    </cfRule>
  </conditionalFormatting>
  <conditionalFormatting sqref="J70:K70">
    <cfRule type="expression" dxfId="2665" priority="207">
      <formula>$J70&gt;0</formula>
    </cfRule>
  </conditionalFormatting>
  <conditionalFormatting sqref="L70">
    <cfRule type="expression" dxfId="2664" priority="201">
      <formula>$L70&lt;0</formula>
    </cfRule>
    <cfRule type="expression" dxfId="2663" priority="202">
      <formula>$L70&gt;0</formula>
    </cfRule>
  </conditionalFormatting>
  <conditionalFormatting sqref="J70:K70">
    <cfRule type="expression" dxfId="2662" priority="206">
      <formula>$J70&lt;0</formula>
    </cfRule>
  </conditionalFormatting>
  <conditionalFormatting sqref="O73:O74">
    <cfRule type="expression" dxfId="2661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0" priority="193">
      <formula>$J73=0</formula>
    </cfRule>
  </conditionalFormatting>
  <conditionalFormatting sqref="L73:L74">
    <cfRule type="expression" dxfId="2659" priority="192">
      <formula>$L74=0</formula>
    </cfRule>
  </conditionalFormatting>
  <conditionalFormatting sqref="J73:K74">
    <cfRule type="expression" dxfId="2658" priority="194">
      <formula>$J73&lt;0</formula>
    </cfRule>
  </conditionalFormatting>
  <conditionalFormatting sqref="E72 I72">
    <cfRule type="expression" dxfId="2657" priority="188">
      <formula>$H72=0</formula>
    </cfRule>
  </conditionalFormatting>
  <conditionalFormatting sqref="J72:K72">
    <cfRule type="expression" dxfId="2656" priority="189">
      <formula>$J72=0</formula>
    </cfRule>
  </conditionalFormatting>
  <conditionalFormatting sqref="L72">
    <cfRule type="expression" dxfId="2655" priority="187">
      <formula>$L73=0</formula>
    </cfRule>
  </conditionalFormatting>
  <conditionalFormatting sqref="J72:K72">
    <cfRule type="expression" dxfId="2654" priority="191">
      <formula>$J72&gt;0</formula>
    </cfRule>
  </conditionalFormatting>
  <conditionalFormatting sqref="L72">
    <cfRule type="expression" dxfId="2653" priority="185">
      <formula>$L72&lt;0</formula>
    </cfRule>
    <cfRule type="expression" dxfId="2652" priority="186">
      <formula>$L72&gt;0</formula>
    </cfRule>
  </conditionalFormatting>
  <conditionalFormatting sqref="J72:K72">
    <cfRule type="expression" dxfId="2651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0" priority="180">
      <formula>$H72=0</formula>
    </cfRule>
  </conditionalFormatting>
  <conditionalFormatting sqref="J72:K72">
    <cfRule type="expression" dxfId="2649" priority="181">
      <formula>$J72=0</formula>
    </cfRule>
  </conditionalFormatting>
  <conditionalFormatting sqref="L72">
    <cfRule type="expression" dxfId="2648" priority="179">
      <formula>$L73=0</formula>
    </cfRule>
  </conditionalFormatting>
  <conditionalFormatting sqref="J72:K72">
    <cfRule type="expression" dxfId="2647" priority="183">
      <formula>$J72&gt;0</formula>
    </cfRule>
  </conditionalFormatting>
  <conditionalFormatting sqref="L72">
    <cfRule type="expression" dxfId="2646" priority="177">
      <formula>$L72&lt;0</formula>
    </cfRule>
    <cfRule type="expression" dxfId="2645" priority="178">
      <formula>$L72&gt;0</formula>
    </cfRule>
  </conditionalFormatting>
  <conditionalFormatting sqref="J72:K72">
    <cfRule type="expression" dxfId="2644" priority="182">
      <formula>$J72&lt;0</formula>
    </cfRule>
  </conditionalFormatting>
  <conditionalFormatting sqref="E74 I74">
    <cfRule type="expression" dxfId="2643" priority="173">
      <formula>$H74=0</formula>
    </cfRule>
  </conditionalFormatting>
  <conditionalFormatting sqref="J74:K74">
    <cfRule type="expression" dxfId="2642" priority="174">
      <formula>$J74=0</formula>
    </cfRule>
  </conditionalFormatting>
  <conditionalFormatting sqref="L74">
    <cfRule type="expression" dxfId="2641" priority="172">
      <formula>$L75=0</formula>
    </cfRule>
  </conditionalFormatting>
  <conditionalFormatting sqref="J74:K74">
    <cfRule type="expression" dxfId="2640" priority="176">
      <formula>$J74&gt;0</formula>
    </cfRule>
  </conditionalFormatting>
  <conditionalFormatting sqref="L74">
    <cfRule type="expression" dxfId="2639" priority="170">
      <formula>$L74&lt;0</formula>
    </cfRule>
    <cfRule type="expression" dxfId="2638" priority="171">
      <formula>$L74&gt;0</formula>
    </cfRule>
  </conditionalFormatting>
  <conditionalFormatting sqref="J74:K74">
    <cfRule type="expression" dxfId="2637" priority="175">
      <formula>$J74&lt;0</formula>
    </cfRule>
  </conditionalFormatting>
  <conditionalFormatting sqref="E73 I73">
    <cfRule type="expression" dxfId="2636" priority="166">
      <formula>$H73=0</formula>
    </cfRule>
  </conditionalFormatting>
  <conditionalFormatting sqref="J73:K73">
    <cfRule type="expression" dxfId="2635" priority="167">
      <formula>$J73=0</formula>
    </cfRule>
  </conditionalFormatting>
  <conditionalFormatting sqref="L73">
    <cfRule type="expression" dxfId="2634" priority="165">
      <formula>$L74=0</formula>
    </cfRule>
  </conditionalFormatting>
  <conditionalFormatting sqref="J73:K73">
    <cfRule type="expression" dxfId="2633" priority="169">
      <formula>$J73&gt;0</formula>
    </cfRule>
  </conditionalFormatting>
  <conditionalFormatting sqref="L73">
    <cfRule type="expression" dxfId="2632" priority="163">
      <formula>$L73&lt;0</formula>
    </cfRule>
    <cfRule type="expression" dxfId="2631" priority="164">
      <formula>$L73&gt;0</formula>
    </cfRule>
  </conditionalFormatting>
  <conditionalFormatting sqref="J73:K73">
    <cfRule type="expression" dxfId="2630" priority="168">
      <formula>$J73&lt;0</formula>
    </cfRule>
  </conditionalFormatting>
  <conditionalFormatting sqref="O75">
    <cfRule type="expression" dxfId="2629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8" priority="155">
      <formula>$J75=0</formula>
    </cfRule>
  </conditionalFormatting>
  <conditionalFormatting sqref="L75">
    <cfRule type="expression" dxfId="2627" priority="154">
      <formula>$L76=0</formula>
    </cfRule>
  </conditionalFormatting>
  <conditionalFormatting sqref="J75:K75">
    <cfRule type="expression" dxfId="2626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25" priority="149">
      <formula>$H75=0</formula>
    </cfRule>
  </conditionalFormatting>
  <conditionalFormatting sqref="J75:K75">
    <cfRule type="expression" dxfId="2624" priority="150">
      <formula>$J75=0</formula>
    </cfRule>
  </conditionalFormatting>
  <conditionalFormatting sqref="L75">
    <cfRule type="expression" dxfId="2623" priority="148">
      <formula>$L76=0</formula>
    </cfRule>
  </conditionalFormatting>
  <conditionalFormatting sqref="J75:K75">
    <cfRule type="expression" dxfId="2622" priority="152">
      <formula>$J75&gt;0</formula>
    </cfRule>
  </conditionalFormatting>
  <conditionalFormatting sqref="L75">
    <cfRule type="expression" dxfId="2621" priority="146">
      <formula>$L75&lt;0</formula>
    </cfRule>
    <cfRule type="expression" dxfId="2620" priority="147">
      <formula>$L75&gt;0</formula>
    </cfRule>
  </conditionalFormatting>
  <conditionalFormatting sqref="J75:K75">
    <cfRule type="expression" dxfId="2619" priority="151">
      <formula>$J75&lt;0</formula>
    </cfRule>
  </conditionalFormatting>
  <conditionalFormatting sqref="E7 I7">
    <cfRule type="expression" dxfId="2618" priority="141">
      <formula>$H7=0</formula>
    </cfRule>
  </conditionalFormatting>
  <conditionalFormatting sqref="J7:K7">
    <cfRule type="expression" dxfId="2617" priority="142">
      <formula>$J7=0</formula>
    </cfRule>
  </conditionalFormatting>
  <conditionalFormatting sqref="L7">
    <cfRule type="expression" dxfId="2616" priority="140">
      <formula>$L8=0</formula>
    </cfRule>
  </conditionalFormatting>
  <conditionalFormatting sqref="J7:K7">
    <cfRule type="expression" dxfId="2615" priority="144">
      <formula>$J7&gt;0</formula>
    </cfRule>
  </conditionalFormatting>
  <conditionalFormatting sqref="L7">
    <cfRule type="expression" dxfId="2614" priority="138">
      <formula>$L7&lt;0</formula>
    </cfRule>
    <cfRule type="expression" dxfId="2613" priority="139">
      <formula>$L7&gt;0</formula>
    </cfRule>
  </conditionalFormatting>
  <conditionalFormatting sqref="J7:K7">
    <cfRule type="expression" dxfId="2612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1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0" priority="131">
      <formula>$J76=0</formula>
    </cfRule>
  </conditionalFormatting>
  <conditionalFormatting sqref="L76">
    <cfRule type="expression" dxfId="2609" priority="130">
      <formula>$L77=0</formula>
    </cfRule>
  </conditionalFormatting>
  <conditionalFormatting sqref="J76:K76">
    <cfRule type="expression" dxfId="2608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7" priority="125">
      <formula>$H76=0</formula>
    </cfRule>
  </conditionalFormatting>
  <conditionalFormatting sqref="J76:K76">
    <cfRule type="expression" dxfId="2606" priority="126">
      <formula>$J76=0</formula>
    </cfRule>
  </conditionalFormatting>
  <conditionalFormatting sqref="L76">
    <cfRule type="expression" dxfId="2605" priority="124">
      <formula>$L77=0</formula>
    </cfRule>
  </conditionalFormatting>
  <conditionalFormatting sqref="J76:K76">
    <cfRule type="expression" dxfId="2604" priority="128">
      <formula>$J76&gt;0</formula>
    </cfRule>
  </conditionalFormatting>
  <conditionalFormatting sqref="L76">
    <cfRule type="expression" dxfId="2603" priority="122">
      <formula>$L76&lt;0</formula>
    </cfRule>
    <cfRule type="expression" dxfId="2602" priority="123">
      <formula>$L76&gt;0</formula>
    </cfRule>
  </conditionalFormatting>
  <conditionalFormatting sqref="J76:K76">
    <cfRule type="expression" dxfId="2601" priority="127">
      <formula>$J76&lt;0</formula>
    </cfRule>
  </conditionalFormatting>
  <conditionalFormatting sqref="O77">
    <cfRule type="expression" dxfId="2600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9" priority="118">
      <formula>$J77=0</formula>
    </cfRule>
  </conditionalFormatting>
  <conditionalFormatting sqref="L77">
    <cfRule type="expression" dxfId="2598" priority="117">
      <formula>$L78=0</formula>
    </cfRule>
  </conditionalFormatting>
  <conditionalFormatting sqref="J77:K77">
    <cfRule type="expression" dxfId="2597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6" priority="112">
      <formula>$H77=0</formula>
    </cfRule>
  </conditionalFormatting>
  <conditionalFormatting sqref="J77:K77">
    <cfRule type="expression" dxfId="2595" priority="113">
      <formula>$J77=0</formula>
    </cfRule>
  </conditionalFormatting>
  <conditionalFormatting sqref="L77">
    <cfRule type="expression" dxfId="2594" priority="111">
      <formula>$L78=0</formula>
    </cfRule>
  </conditionalFormatting>
  <conditionalFormatting sqref="J77:K77">
    <cfRule type="expression" dxfId="2593" priority="115">
      <formula>$J77&gt;0</formula>
    </cfRule>
  </conditionalFormatting>
  <conditionalFormatting sqref="L77">
    <cfRule type="expression" dxfId="2592" priority="109">
      <formula>$L77&lt;0</formula>
    </cfRule>
    <cfRule type="expression" dxfId="2591" priority="110">
      <formula>$L77&gt;0</formula>
    </cfRule>
  </conditionalFormatting>
  <conditionalFormatting sqref="J77:K77">
    <cfRule type="expression" dxfId="2590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9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8" priority="104">
      <formula>$J78=0</formula>
    </cfRule>
  </conditionalFormatting>
  <conditionalFormatting sqref="L78">
    <cfRule type="expression" dxfId="2587" priority="103">
      <formula>$L79=0</formula>
    </cfRule>
  </conditionalFormatting>
  <conditionalFormatting sqref="J78:K78">
    <cfRule type="expression" dxfId="2586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85" priority="98">
      <formula>$H78=0</formula>
    </cfRule>
  </conditionalFormatting>
  <conditionalFormatting sqref="J78:K78">
    <cfRule type="expression" dxfId="2584" priority="99">
      <formula>$J78=0</formula>
    </cfRule>
  </conditionalFormatting>
  <conditionalFormatting sqref="L78">
    <cfRule type="expression" dxfId="2583" priority="97">
      <formula>$L79=0</formula>
    </cfRule>
  </conditionalFormatting>
  <conditionalFormatting sqref="J78:K78">
    <cfRule type="expression" dxfId="2582" priority="101">
      <formula>$J78&gt;0</formula>
    </cfRule>
  </conditionalFormatting>
  <conditionalFormatting sqref="L78">
    <cfRule type="expression" dxfId="2581" priority="95">
      <formula>$L78&lt;0</formula>
    </cfRule>
    <cfRule type="expression" dxfId="2580" priority="96">
      <formula>$L78&gt;0</formula>
    </cfRule>
  </conditionalFormatting>
  <conditionalFormatting sqref="J78:K78">
    <cfRule type="expression" dxfId="2579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8" priority="91">
      <formula>$J79=0</formula>
    </cfRule>
  </conditionalFormatting>
  <conditionalFormatting sqref="L79">
    <cfRule type="expression" dxfId="2577" priority="90">
      <formula>$L80=0</formula>
    </cfRule>
  </conditionalFormatting>
  <conditionalFormatting sqref="J79:K79">
    <cfRule type="expression" dxfId="2576" priority="92">
      <formula>$J79&lt;0</formula>
    </cfRule>
  </conditionalFormatting>
  <conditionalFormatting sqref="E79 I79">
    <cfRule type="expression" dxfId="2575" priority="86">
      <formula>$H79=0</formula>
    </cfRule>
  </conditionalFormatting>
  <conditionalFormatting sqref="J79:K79">
    <cfRule type="expression" dxfId="2574" priority="87">
      <formula>$J79=0</formula>
    </cfRule>
  </conditionalFormatting>
  <conditionalFormatting sqref="L79">
    <cfRule type="expression" dxfId="2573" priority="85">
      <formula>$L80=0</formula>
    </cfRule>
  </conditionalFormatting>
  <conditionalFormatting sqref="J79:K79">
    <cfRule type="expression" dxfId="2572" priority="89">
      <formula>$J79&gt;0</formula>
    </cfRule>
  </conditionalFormatting>
  <conditionalFormatting sqref="L79">
    <cfRule type="expression" dxfId="2571" priority="83">
      <formula>$L79&lt;0</formula>
    </cfRule>
    <cfRule type="expression" dxfId="2570" priority="84">
      <formula>$L79&gt;0</formula>
    </cfRule>
  </conditionalFormatting>
  <conditionalFormatting sqref="J79:K79">
    <cfRule type="expression" dxfId="2569" priority="88">
      <formula>$J79&lt;0</formula>
    </cfRule>
  </conditionalFormatting>
  <conditionalFormatting sqref="J80:K80">
    <cfRule type="expression" dxfId="2568" priority="81">
      <formula>$J80=0</formula>
    </cfRule>
  </conditionalFormatting>
  <conditionalFormatting sqref="L80">
    <cfRule type="expression" dxfId="2567" priority="80">
      <formula>$L81=0</formula>
    </cfRule>
  </conditionalFormatting>
  <conditionalFormatting sqref="J80:K80">
    <cfRule type="expression" dxfId="2566" priority="82">
      <formula>$J80&lt;0</formula>
    </cfRule>
  </conditionalFormatting>
  <conditionalFormatting sqref="E80 I80">
    <cfRule type="expression" dxfId="2565" priority="76">
      <formula>$H80=0</formula>
    </cfRule>
  </conditionalFormatting>
  <conditionalFormatting sqref="J80:K80">
    <cfRule type="expression" dxfId="2564" priority="77">
      <formula>$J80=0</formula>
    </cfRule>
  </conditionalFormatting>
  <conditionalFormatting sqref="L80">
    <cfRule type="expression" dxfId="2563" priority="75">
      <formula>$L81=0</formula>
    </cfRule>
  </conditionalFormatting>
  <conditionalFormatting sqref="J80:K80">
    <cfRule type="expression" dxfId="2562" priority="79">
      <formula>$J80&gt;0</formula>
    </cfRule>
  </conditionalFormatting>
  <conditionalFormatting sqref="L80">
    <cfRule type="expression" dxfId="2561" priority="73">
      <formula>$L80&lt;0</formula>
    </cfRule>
    <cfRule type="expression" dxfId="2560" priority="74">
      <formula>$L80&gt;0</formula>
    </cfRule>
  </conditionalFormatting>
  <conditionalFormatting sqref="J80:K80">
    <cfRule type="expression" dxfId="2559" priority="78">
      <formula>$J80&lt;0</formula>
    </cfRule>
  </conditionalFormatting>
  <conditionalFormatting sqref="J81:K81">
    <cfRule type="expression" dxfId="2558" priority="71">
      <formula>$J81=0</formula>
    </cfRule>
  </conditionalFormatting>
  <conditionalFormatting sqref="L81">
    <cfRule type="expression" dxfId="2557" priority="70">
      <formula>$L82=0</formula>
    </cfRule>
  </conditionalFormatting>
  <conditionalFormatting sqref="J81:K81">
    <cfRule type="expression" dxfId="2556" priority="72">
      <formula>$J81&lt;0</formula>
    </cfRule>
  </conditionalFormatting>
  <conditionalFormatting sqref="E81 I81">
    <cfRule type="expression" dxfId="2555" priority="66">
      <formula>$H81=0</formula>
    </cfRule>
  </conditionalFormatting>
  <conditionalFormatting sqref="J81:K81">
    <cfRule type="expression" dxfId="2554" priority="67">
      <formula>$J81=0</formula>
    </cfRule>
  </conditionalFormatting>
  <conditionalFormatting sqref="L81">
    <cfRule type="expression" dxfId="2553" priority="65">
      <formula>$L82=0</formula>
    </cfRule>
  </conditionalFormatting>
  <conditionalFormatting sqref="J81:K81">
    <cfRule type="expression" dxfId="2552" priority="69">
      <formula>$J81&gt;0</formula>
    </cfRule>
  </conditionalFormatting>
  <conditionalFormatting sqref="L81">
    <cfRule type="expression" dxfId="2551" priority="63">
      <formula>$L81&lt;0</formula>
    </cfRule>
    <cfRule type="expression" dxfId="2550" priority="64">
      <formula>$L81&gt;0</formula>
    </cfRule>
  </conditionalFormatting>
  <conditionalFormatting sqref="J81:K81">
    <cfRule type="expression" dxfId="2549" priority="68">
      <formula>$J81&lt;0</formula>
    </cfRule>
  </conditionalFormatting>
  <conditionalFormatting sqref="J82:K82">
    <cfRule type="expression" dxfId="2548" priority="61">
      <formula>$J82=0</formula>
    </cfRule>
  </conditionalFormatting>
  <conditionalFormatting sqref="L82">
    <cfRule type="expression" dxfId="2547" priority="60">
      <formula>$L83=0</formula>
    </cfRule>
  </conditionalFormatting>
  <conditionalFormatting sqref="J82:K82">
    <cfRule type="expression" dxfId="2546" priority="62">
      <formula>$J82&lt;0</formula>
    </cfRule>
  </conditionalFormatting>
  <conditionalFormatting sqref="E82 I82">
    <cfRule type="expression" dxfId="2545" priority="56">
      <formula>$H82=0</formula>
    </cfRule>
  </conditionalFormatting>
  <conditionalFormatting sqref="J82:K82">
    <cfRule type="expression" dxfId="2544" priority="57">
      <formula>$J82=0</formula>
    </cfRule>
  </conditionalFormatting>
  <conditionalFormatting sqref="L82">
    <cfRule type="expression" dxfId="2543" priority="55">
      <formula>$L83=0</formula>
    </cfRule>
  </conditionalFormatting>
  <conditionalFormatting sqref="J82:K82">
    <cfRule type="expression" dxfId="2542" priority="59">
      <formula>$J82&gt;0</formula>
    </cfRule>
  </conditionalFormatting>
  <conditionalFormatting sqref="L82">
    <cfRule type="expression" dxfId="2541" priority="53">
      <formula>$L82&lt;0</formula>
    </cfRule>
    <cfRule type="expression" dxfId="2540" priority="54">
      <formula>$L82&gt;0</formula>
    </cfRule>
  </conditionalFormatting>
  <conditionalFormatting sqref="J82:K82">
    <cfRule type="expression" dxfId="2539" priority="58">
      <formula>$J82&lt;0</formula>
    </cfRule>
  </conditionalFormatting>
  <conditionalFormatting sqref="J83:K83">
    <cfRule type="expression" dxfId="2538" priority="51">
      <formula>$J83=0</formula>
    </cfRule>
  </conditionalFormatting>
  <conditionalFormatting sqref="L83">
    <cfRule type="expression" dxfId="2537" priority="50">
      <formula>$L84=0</formula>
    </cfRule>
  </conditionalFormatting>
  <conditionalFormatting sqref="J83:K83">
    <cfRule type="expression" dxfId="2536" priority="52">
      <formula>$J83&lt;0</formula>
    </cfRule>
  </conditionalFormatting>
  <conditionalFormatting sqref="E83 I83">
    <cfRule type="expression" dxfId="2535" priority="46">
      <formula>$H83=0</formula>
    </cfRule>
  </conditionalFormatting>
  <conditionalFormatting sqref="J83:K83">
    <cfRule type="expression" dxfId="2534" priority="47">
      <formula>$J83=0</formula>
    </cfRule>
  </conditionalFormatting>
  <conditionalFormatting sqref="L83">
    <cfRule type="expression" dxfId="2533" priority="45">
      <formula>$L84=0</formula>
    </cfRule>
  </conditionalFormatting>
  <conditionalFormatting sqref="J83:K83">
    <cfRule type="expression" dxfId="2532" priority="49">
      <formula>$J83&gt;0</formula>
    </cfRule>
  </conditionalFormatting>
  <conditionalFormatting sqref="L83">
    <cfRule type="expression" dxfId="2531" priority="43">
      <formula>$L83&lt;0</formula>
    </cfRule>
    <cfRule type="expression" dxfId="2530" priority="44">
      <formula>$L83&gt;0</formula>
    </cfRule>
  </conditionalFormatting>
  <conditionalFormatting sqref="J83:K83">
    <cfRule type="expression" dxfId="2529" priority="48">
      <formula>$J83&lt;0</formula>
    </cfRule>
  </conditionalFormatting>
  <conditionalFormatting sqref="J84:K84">
    <cfRule type="expression" dxfId="2528" priority="41">
      <formula>$J84=0</formula>
    </cfRule>
  </conditionalFormatting>
  <conditionalFormatting sqref="L84">
    <cfRule type="expression" dxfId="2527" priority="40">
      <formula>$L85=0</formula>
    </cfRule>
  </conditionalFormatting>
  <conditionalFormatting sqref="J84:K84">
    <cfRule type="expression" dxfId="2526" priority="42">
      <formula>$J84&lt;0</formula>
    </cfRule>
  </conditionalFormatting>
  <conditionalFormatting sqref="E84 I84">
    <cfRule type="expression" dxfId="2525" priority="36">
      <formula>$H84=0</formula>
    </cfRule>
  </conditionalFormatting>
  <conditionalFormatting sqref="J84:K84">
    <cfRule type="expression" dxfId="2524" priority="37">
      <formula>$J84=0</formula>
    </cfRule>
  </conditionalFormatting>
  <conditionalFormatting sqref="L84">
    <cfRule type="expression" dxfId="2523" priority="35">
      <formula>$L85=0</formula>
    </cfRule>
  </conditionalFormatting>
  <conditionalFormatting sqref="J84:K84">
    <cfRule type="expression" dxfId="2522" priority="39">
      <formula>$J84&gt;0</formula>
    </cfRule>
  </conditionalFormatting>
  <conditionalFormatting sqref="L84">
    <cfRule type="expression" dxfId="2521" priority="33">
      <formula>$L84&lt;0</formula>
    </cfRule>
    <cfRule type="expression" dxfId="2520" priority="34">
      <formula>$L84&gt;0</formula>
    </cfRule>
  </conditionalFormatting>
  <conditionalFormatting sqref="J84:K84">
    <cfRule type="expression" dxfId="2519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8" priority="30">
      <formula>$J85=0</formula>
    </cfRule>
  </conditionalFormatting>
  <conditionalFormatting sqref="L85">
    <cfRule type="expression" dxfId="2517" priority="29">
      <formula>$L86=0</formula>
    </cfRule>
  </conditionalFormatting>
  <conditionalFormatting sqref="J85:K85">
    <cfRule type="expression" dxfId="2516" priority="31">
      <formula>$J85&lt;0</formula>
    </cfRule>
  </conditionalFormatting>
  <conditionalFormatting sqref="E85 I85">
    <cfRule type="expression" dxfId="2515" priority="25">
      <formula>$H85=0</formula>
    </cfRule>
  </conditionalFormatting>
  <conditionalFormatting sqref="J85:K85">
    <cfRule type="expression" dxfId="2514" priority="26">
      <formula>$J85=0</formula>
    </cfRule>
  </conditionalFormatting>
  <conditionalFormatting sqref="L85">
    <cfRule type="expression" dxfId="2513" priority="24">
      <formula>$L86=0</formula>
    </cfRule>
  </conditionalFormatting>
  <conditionalFormatting sqref="J85:K85">
    <cfRule type="expression" dxfId="2512" priority="28">
      <formula>$J85&gt;0</formula>
    </cfRule>
  </conditionalFormatting>
  <conditionalFormatting sqref="L85">
    <cfRule type="expression" dxfId="2511" priority="22">
      <formula>$L85&lt;0</formula>
    </cfRule>
    <cfRule type="expression" dxfId="2510" priority="23">
      <formula>$L85&gt;0</formula>
    </cfRule>
  </conditionalFormatting>
  <conditionalFormatting sqref="J85:K85">
    <cfRule type="expression" dxfId="2509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8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7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06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05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04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3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7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5" location="MRO!A1" display="MRO"/>
    <hyperlink ref="E25" location="GE!A1" display="GE"/>
    <hyperlink ref="E13" location="XRAY!A1" display="XRAY"/>
    <hyperlink ref="E18" location="XLP!A1" display="XLP"/>
    <hyperlink ref="E2" location="KR!A1" display="KR"/>
    <hyperlink ref="E48" location="F!A1" display="F"/>
    <hyperlink ref="E24" location="JNJ!A1" display="JNJ"/>
    <hyperlink ref="E19" location="ULTA!A1" display="ULTA"/>
    <hyperlink ref="E49" location="FRC!A1" display="FRC"/>
    <hyperlink ref="E27" location="AAP!A1" display="AAP"/>
    <hyperlink ref="E12" location="CMCSA!A1" display="CMCSA"/>
    <hyperlink ref="E50" location="XEC!A1" display="XEC"/>
    <hyperlink ref="E14" location="MO!A1" display="MO"/>
    <hyperlink ref="E22" location="T!A1" display="T"/>
    <hyperlink ref="E30" location="COST!A1" display="COST"/>
    <hyperlink ref="E51" location="CPN!A1" display="CPN"/>
    <hyperlink ref="E52" location="EW!A1" display="EW"/>
    <hyperlink ref="E53" location="TJX!A1" display="TJX"/>
    <hyperlink ref="E11" location="QQQ!A1" display="QQQ"/>
    <hyperlink ref="E3" location="WBA!A1" display="WBA"/>
    <hyperlink ref="E54" location="AZO!A1" display="AZO"/>
    <hyperlink ref="E31" location="FL!A1" display="FL"/>
    <hyperlink ref="E55" location="MLM!A1" display="MLM"/>
    <hyperlink ref="E23" location="KHC!A1" display="KHC"/>
    <hyperlink ref="E56" location="KBWY!A1" display="KBWY"/>
    <hyperlink ref="E8" location="AYI!A1" display="AYI"/>
    <hyperlink ref="E20" location="DIA!A1" display="DIA"/>
    <hyperlink ref="E21" location="ICE!A1" display="ICE"/>
    <hyperlink ref="E57" location="NKE!A1" display="NKE"/>
    <hyperlink ref="E17" location="MOS!A1" display="MOS"/>
    <hyperlink ref="E58" location="VGK!A1" display="VGK"/>
    <hyperlink ref="E59" location="CMG!A1" display="CMG"/>
    <hyperlink ref="E15" location="HAS!A1" display="HAS"/>
    <hyperlink ref="E60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9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6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A34" sqref="A3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68733.458166668221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67526.998166668287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67527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-1.8333317129872739E-3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2" priority="7">
      <formula>#REF!&gt;0</formula>
    </cfRule>
    <cfRule type="expression" dxfId="2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6"/>
  <sheetViews>
    <sheetView topLeftCell="H1" zoomScaleNormal="100" workbookViewId="0">
      <pane ySplit="1" topLeftCell="A634" activePane="bottomLeft" state="frozen"/>
      <selection pane="bottomLeft" activeCell="AB658" sqref="AB65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67527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1016</v>
      </c>
      <c r="B656" s="169">
        <v>43249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8.0919411909448832E-2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0.70745171352122116</v>
      </c>
      <c r="Y656" s="171">
        <f t="shared" ref="Y656" si="3429">O656/W656</f>
        <v>0.29551316190555887</v>
      </c>
      <c r="Z656" s="787">
        <f t="shared" ref="Z656" si="3430">-(E656-N656)</f>
        <v>-5.4309174292726581E-2</v>
      </c>
    </row>
  </sheetData>
  <conditionalFormatting sqref="D3:D65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0" priority="58">
      <formula>F19&gt;0</formula>
    </cfRule>
    <cfRule type="expression" dxfId="2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8" priority="47">
      <formula>H25&gt;0</formula>
    </cfRule>
    <cfRule type="expression" dxfId="2497" priority="48">
      <formula>H25&lt;0</formula>
    </cfRule>
  </conditionalFormatting>
  <conditionalFormatting sqref="M39">
    <cfRule type="expression" dxfId="2496" priority="45">
      <formula>M39&gt;0</formula>
    </cfRule>
    <cfRule type="expression" dxfId="2495" priority="46">
      <formula>M39&lt;0</formula>
    </cfRule>
  </conditionalFormatting>
  <conditionalFormatting sqref="F61:F67">
    <cfRule type="expression" dxfId="2494" priority="43">
      <formula>F61&gt;0</formula>
    </cfRule>
    <cfRule type="expression" dxfId="2493" priority="44">
      <formula>F61&lt;0</formula>
    </cfRule>
  </conditionalFormatting>
  <conditionalFormatting sqref="H61:H67">
    <cfRule type="expression" dxfId="2492" priority="41">
      <formula>H61&gt;0</formula>
    </cfRule>
    <cfRule type="expression" dxfId="2491" priority="42">
      <formula>H61&lt;0</formula>
    </cfRule>
  </conditionalFormatting>
  <conditionalFormatting sqref="F21:F24">
    <cfRule type="expression" dxfId="2490" priority="39">
      <formula>F21&gt;0</formula>
    </cfRule>
    <cfRule type="expression" dxfId="2489" priority="40">
      <formula>F21&lt;0</formula>
    </cfRule>
  </conditionalFormatting>
  <conditionalFormatting sqref="H21:H24">
    <cfRule type="expression" dxfId="2488" priority="37">
      <formula>H21&gt;0</formula>
    </cfRule>
    <cfRule type="expression" dxfId="2487" priority="38">
      <formula>H21&lt;0</formula>
    </cfRule>
  </conditionalFormatting>
  <conditionalFormatting sqref="I25:I28">
    <cfRule type="expression" dxfId="2486" priority="31">
      <formula>I25&gt;0</formula>
    </cfRule>
    <cfRule type="expression" dxfId="2485" priority="32">
      <formula>I25&lt;0</formula>
    </cfRule>
  </conditionalFormatting>
  <conditionalFormatting sqref="I21:I24">
    <cfRule type="expression" dxfId="2484" priority="29">
      <formula>I21&gt;0</formula>
    </cfRule>
    <cfRule type="expression" dxfId="2483" priority="30">
      <formula>I21&lt;0</formula>
    </cfRule>
  </conditionalFormatting>
  <conditionalFormatting sqref="H29">
    <cfRule type="expression" dxfId="2482" priority="27">
      <formula>H29&gt;0</formula>
    </cfRule>
    <cfRule type="expression" dxfId="2481" priority="28">
      <formula>H29&lt;0</formula>
    </cfRule>
  </conditionalFormatting>
  <conditionalFormatting sqref="H30">
    <cfRule type="expression" dxfId="2480" priority="25">
      <formula>H30&gt;0</formula>
    </cfRule>
    <cfRule type="expression" dxfId="2479" priority="26">
      <formula>H30&lt;0</formula>
    </cfRule>
  </conditionalFormatting>
  <conditionalFormatting sqref="H31">
    <cfRule type="expression" dxfId="2478" priority="23">
      <formula>H31&gt;0</formula>
    </cfRule>
    <cfRule type="expression" dxfId="2477" priority="24">
      <formula>H31&lt;0</formula>
    </cfRule>
  </conditionalFormatting>
  <conditionalFormatting sqref="Q7">
    <cfRule type="expression" dxfId="2476" priority="21">
      <formula>Q7&gt;0</formula>
    </cfRule>
    <cfRule type="expression" dxfId="2475" priority="22">
      <formula>Q7&lt;0</formula>
    </cfRule>
  </conditionalFormatting>
  <conditionalFormatting sqref="Q8">
    <cfRule type="expression" dxfId="2474" priority="19">
      <formula>Q8&gt;0</formula>
    </cfRule>
    <cfRule type="expression" dxfId="2473" priority="20">
      <formula>Q8&lt;0</formula>
    </cfRule>
  </conditionalFormatting>
  <conditionalFormatting sqref="F73:F82">
    <cfRule type="expression" dxfId="2472" priority="17">
      <formula>F73&gt;0</formula>
    </cfRule>
    <cfRule type="expression" dxfId="2471" priority="18">
      <formula>F73&lt;0</formula>
    </cfRule>
  </conditionalFormatting>
  <conditionalFormatting sqref="H73:H76">
    <cfRule type="expression" dxfId="2470" priority="15">
      <formula>H73&gt;0</formula>
    </cfRule>
    <cfRule type="expression" dxfId="2469" priority="16">
      <formula>H73&lt;0</formula>
    </cfRule>
  </conditionalFormatting>
  <conditionalFormatting sqref="F69:F72">
    <cfRule type="expression" dxfId="2468" priority="13">
      <formula>F69&gt;0</formula>
    </cfRule>
    <cfRule type="expression" dxfId="2467" priority="14">
      <formula>F69&lt;0</formula>
    </cfRule>
  </conditionalFormatting>
  <conditionalFormatting sqref="H69:H72">
    <cfRule type="expression" dxfId="2466" priority="11">
      <formula>H69&gt;0</formula>
    </cfRule>
    <cfRule type="expression" dxfId="2465" priority="12">
      <formula>H69&lt;0</formula>
    </cfRule>
  </conditionalFormatting>
  <conditionalFormatting sqref="I73:I76">
    <cfRule type="expression" dxfId="2464" priority="9">
      <formula>I73&gt;0</formula>
    </cfRule>
    <cfRule type="expression" dxfId="2463" priority="10">
      <formula>I73&lt;0</formula>
    </cfRule>
  </conditionalFormatting>
  <conditionalFormatting sqref="I69:I72">
    <cfRule type="expression" dxfId="2462" priority="7">
      <formula>I69&gt;0</formula>
    </cfRule>
    <cfRule type="expression" dxfId="2461" priority="8">
      <formula>I69&lt;0</formula>
    </cfRule>
  </conditionalFormatting>
  <conditionalFormatting sqref="H77">
    <cfRule type="expression" dxfId="2460" priority="5">
      <formula>H77&gt;0</formula>
    </cfRule>
    <cfRule type="expression" dxfId="2459" priority="6">
      <formula>H77&lt;0</formula>
    </cfRule>
  </conditionalFormatting>
  <conditionalFormatting sqref="H78">
    <cfRule type="expression" dxfId="2458" priority="3">
      <formula>H78&gt;0</formula>
    </cfRule>
    <cfRule type="expression" dxfId="2457" priority="4">
      <formula>H78&lt;0</formula>
    </cfRule>
  </conditionalFormatting>
  <conditionalFormatting sqref="H79">
    <cfRule type="expression" dxfId="2456" priority="1">
      <formula>H79&gt;0</formula>
    </cfRule>
    <cfRule type="expression" dxfId="2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4" priority="29">
      <formula>N19&gt;0</formula>
    </cfRule>
    <cfRule type="expression" dxfId="2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2" priority="23">
      <formula>F22&gt;0</formula>
    </cfRule>
    <cfRule type="expression" dxfId="2451" priority="24">
      <formula>F22&lt;0</formula>
    </cfRule>
  </conditionalFormatting>
  <conditionalFormatting sqref="H22:H31">
    <cfRule type="expression" dxfId="2450" priority="21">
      <formula>H22&gt;0</formula>
    </cfRule>
    <cfRule type="expression" dxfId="2449" priority="22">
      <formula>H22&lt;0</formula>
    </cfRule>
  </conditionalFormatting>
  <conditionalFormatting sqref="I21:J31">
    <cfRule type="expression" dxfId="2448" priority="19">
      <formula>I21&gt;0</formula>
    </cfRule>
    <cfRule type="expression" dxfId="2447" priority="20">
      <formula>I21&lt;0</formula>
    </cfRule>
  </conditionalFormatting>
  <conditionalFormatting sqref="Q8">
    <cfRule type="expression" dxfId="2446" priority="11">
      <formula>Q8&gt;0</formula>
    </cfRule>
    <cfRule type="expression" dxfId="2445" priority="12">
      <formula>Q8&lt;0</formula>
    </cfRule>
  </conditionalFormatting>
  <conditionalFormatting sqref="Q7">
    <cfRule type="expression" dxfId="2444" priority="13">
      <formula>Q7&gt;0</formula>
    </cfRule>
    <cfRule type="expression" dxfId="2443" priority="14">
      <formula>Q7&lt;0</formula>
    </cfRule>
  </conditionalFormatting>
  <conditionalFormatting sqref="F56:F66">
    <cfRule type="expression" dxfId="2442" priority="9">
      <formula>F56&gt;0</formula>
    </cfRule>
    <cfRule type="expression" dxfId="2441" priority="10">
      <formula>F56&lt;0</formula>
    </cfRule>
  </conditionalFormatting>
  <conditionalFormatting sqref="H56:H66">
    <cfRule type="expression" dxfId="2440" priority="7">
      <formula>H56&gt;0</formula>
    </cfRule>
    <cfRule type="expression" dxfId="2439" priority="8">
      <formula>H56&lt;0</formula>
    </cfRule>
  </conditionalFormatting>
  <conditionalFormatting sqref="I56:I66">
    <cfRule type="expression" dxfId="2438" priority="5">
      <formula>I56&gt;0</formula>
    </cfRule>
    <cfRule type="expression" dxfId="2437" priority="6">
      <formula>I56&lt;0</formula>
    </cfRule>
  </conditionalFormatting>
  <conditionalFormatting sqref="F21">
    <cfRule type="expression" dxfId="2436" priority="3">
      <formula>F21&gt;0</formula>
    </cfRule>
    <cfRule type="expression" dxfId="2435" priority="4">
      <formula>F21&lt;0</formula>
    </cfRule>
  </conditionalFormatting>
  <conditionalFormatting sqref="H21">
    <cfRule type="expression" dxfId="2434" priority="1">
      <formula>H21&gt;0</formula>
    </cfRule>
    <cfRule type="expression" dxfId="2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42.5899</v>
      </c>
      <c r="R4" s="222">
        <v>-8.9999999999999998E-4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10647.475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-1383.1450000000023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-2541.0149999999976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-0.19266913801352528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2.9114884045278341E-2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10.647475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46.848890000000004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46.422991000000003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45.997092000000002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45.571193000000001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45.145294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44.719394999999999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44.293496000000005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43.867597000000004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43.441698000000002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43.015799000000001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42.5899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42.164000999999999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41.738101999999998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41.312202999999997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40.886303999999996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40.460405000000002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40.034506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39.608606999999999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39.182708000000005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38.756809000000004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38.330910000000003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2" priority="64">
      <formula>N23&gt;0</formula>
    </cfRule>
    <cfRule type="expression" dxfId="2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0" priority="58">
      <formula>F79&gt;0</formula>
    </cfRule>
    <cfRule type="expression" dxfId="2429" priority="59">
      <formula>F79&lt;0</formula>
    </cfRule>
  </conditionalFormatting>
  <conditionalFormatting sqref="H79:H97 H101:H118">
    <cfRule type="expression" dxfId="2428" priority="56">
      <formula>H79&gt;0</formula>
    </cfRule>
    <cfRule type="expression" dxfId="2427" priority="57">
      <formula>H79&lt;0</formula>
    </cfRule>
  </conditionalFormatting>
  <conditionalFormatting sqref="I75:I97 I100:I118">
    <cfRule type="expression" dxfId="2426" priority="54">
      <formula>I75&gt;0</formula>
    </cfRule>
    <cfRule type="expression" dxfId="2425" priority="55">
      <formula>I75&lt;0</formula>
    </cfRule>
  </conditionalFormatting>
  <conditionalFormatting sqref="Q7">
    <cfRule type="expression" dxfId="2424" priority="52">
      <formula>Q7&gt;0</formula>
    </cfRule>
    <cfRule type="expression" dxfId="2423" priority="53">
      <formula>Q7&lt;0</formula>
    </cfRule>
  </conditionalFormatting>
  <conditionalFormatting sqref="Q8">
    <cfRule type="expression" dxfId="2422" priority="50">
      <formula>Q8&gt;0</formula>
    </cfRule>
    <cfRule type="expression" dxfId="2421" priority="51">
      <formula>Q8&lt;0</formula>
    </cfRule>
  </conditionalFormatting>
  <conditionalFormatting sqref="F75:F78">
    <cfRule type="expression" dxfId="2420" priority="48">
      <formula>F75&gt;0</formula>
    </cfRule>
    <cfRule type="expression" dxfId="2419" priority="49">
      <formula>F75&lt;0</formula>
    </cfRule>
  </conditionalFormatting>
  <conditionalFormatting sqref="H75:H78">
    <cfRule type="expression" dxfId="2418" priority="46">
      <formula>H75&gt;0</formula>
    </cfRule>
    <cfRule type="expression" dxfId="2417" priority="47">
      <formula>H75&lt;0</formula>
    </cfRule>
  </conditionalFormatting>
  <conditionalFormatting sqref="F100:F114">
    <cfRule type="expression" dxfId="2416" priority="40">
      <formula>F100&gt;0</formula>
    </cfRule>
    <cfRule type="expression" dxfId="2415" priority="41">
      <formula>F100&lt;0</formula>
    </cfRule>
  </conditionalFormatting>
  <conditionalFormatting sqref="H100:H114">
    <cfRule type="expression" dxfId="2414" priority="38">
      <formula>H100&gt;0</formula>
    </cfRule>
    <cfRule type="expression" dxfId="2413" priority="39">
      <formula>H100&lt;0</formula>
    </cfRule>
  </conditionalFormatting>
  <conditionalFormatting sqref="F29:F61">
    <cfRule type="expression" dxfId="2412" priority="36">
      <formula>F29&gt;0</formula>
    </cfRule>
    <cfRule type="expression" dxfId="2411" priority="37">
      <formula>F29&lt;0</formula>
    </cfRule>
  </conditionalFormatting>
  <conditionalFormatting sqref="H29:H61">
    <cfRule type="expression" dxfId="2410" priority="34">
      <formula>H29&gt;0</formula>
    </cfRule>
    <cfRule type="expression" dxfId="2409" priority="35">
      <formula>H29&lt;0</formula>
    </cfRule>
  </conditionalFormatting>
  <conditionalFormatting sqref="J38:J68">
    <cfRule type="expression" dxfId="2408" priority="32">
      <formula>J38&gt;0</formula>
    </cfRule>
    <cfRule type="expression" dxfId="2407" priority="33">
      <formula>J38&lt;0</formula>
    </cfRule>
  </conditionalFormatting>
  <conditionalFormatting sqref="J43">
    <cfRule type="expression" dxfId="2406" priority="30">
      <formula>J43&gt;0</formula>
    </cfRule>
    <cfRule type="expression" dxfId="2405" priority="31">
      <formula>J43&lt;0</formula>
    </cfRule>
  </conditionalFormatting>
  <conditionalFormatting sqref="Q9">
    <cfRule type="expression" dxfId="2404" priority="24">
      <formula>Q9&gt;0</formula>
    </cfRule>
    <cfRule type="expression" dxfId="2403" priority="25">
      <formula>Q9&lt;0</formula>
    </cfRule>
  </conditionalFormatting>
  <conditionalFormatting sqref="R4">
    <cfRule type="expression" dxfId="2402" priority="26">
      <formula>R4&gt;0</formula>
    </cfRule>
    <cfRule type="expression" dxfId="2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0" priority="21">
      <formula>F120&gt;0</formula>
    </cfRule>
    <cfRule type="expression" dxfId="2399" priority="22">
      <formula>F120&lt;0</formula>
    </cfRule>
  </conditionalFormatting>
  <conditionalFormatting sqref="H120:H160">
    <cfRule type="expression" dxfId="2398" priority="19">
      <formula>H120&gt;0</formula>
    </cfRule>
    <cfRule type="expression" dxfId="2397" priority="20">
      <formula>H120&lt;0</formula>
    </cfRule>
  </conditionalFormatting>
  <conditionalFormatting sqref="J129:J160">
    <cfRule type="expression" dxfId="2396" priority="17">
      <formula>J129&gt;0</formula>
    </cfRule>
    <cfRule type="expression" dxfId="2395" priority="18">
      <formula>J129&lt;0</formula>
    </cfRule>
  </conditionalFormatting>
  <conditionalFormatting sqref="J134">
    <cfRule type="expression" dxfId="2394" priority="15">
      <formula>J134&gt;0</formula>
    </cfRule>
    <cfRule type="expression" dxfId="2393" priority="16">
      <formula>J134&lt;0</formula>
    </cfRule>
  </conditionalFormatting>
  <conditionalFormatting sqref="J31:J40">
    <cfRule type="expression" dxfId="2392" priority="13">
      <formula>J31&gt;0</formula>
    </cfRule>
    <cfRule type="expression" dxfId="2391" priority="14">
      <formula>J31&lt;0</formula>
    </cfRule>
  </conditionalFormatting>
  <conditionalFormatting sqref="J36:J37">
    <cfRule type="expression" dxfId="2390" priority="11">
      <formula>J36&gt;0</formula>
    </cfRule>
    <cfRule type="expression" dxfId="2389" priority="12">
      <formula>J36&lt;0</formula>
    </cfRule>
  </conditionalFormatting>
  <conditionalFormatting sqref="Q10">
    <cfRule type="expression" dxfId="2388" priority="9">
      <formula>Q10&gt;0</formula>
    </cfRule>
    <cfRule type="expression" dxfId="2387" priority="10">
      <formula>Q10&lt;0</formula>
    </cfRule>
  </conditionalFormatting>
  <conditionalFormatting sqref="K38:K55 K57:K68">
    <cfRule type="expression" dxfId="2386" priority="7">
      <formula>K38&gt;0</formula>
    </cfRule>
    <cfRule type="expression" dxfId="2385" priority="8">
      <formula>K38&lt;0</formula>
    </cfRule>
  </conditionalFormatting>
  <conditionalFormatting sqref="K43">
    <cfRule type="expression" dxfId="2384" priority="5">
      <formula>K43&gt;0</formula>
    </cfRule>
    <cfRule type="expression" dxfId="2383" priority="6">
      <formula>K43&lt;0</formula>
    </cfRule>
  </conditionalFormatting>
  <conditionalFormatting sqref="K31:K40">
    <cfRule type="expression" dxfId="2382" priority="3">
      <formula>K31&gt;0</formula>
    </cfRule>
    <cfRule type="expression" dxfId="2381" priority="4">
      <formula>K31&lt;0</formula>
    </cfRule>
  </conditionalFormatting>
  <conditionalFormatting sqref="K36:K37">
    <cfRule type="expression" dxfId="2380" priority="1">
      <formula>K36&gt;0</formula>
    </cfRule>
    <cfRule type="expression" dxfId="2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8" priority="35">
      <formula>N19&gt;0</formula>
    </cfRule>
    <cfRule type="expression" dxfId="23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6" priority="21">
      <formula>F25&gt;0</formula>
    </cfRule>
    <cfRule type="expression" dxfId="2375" priority="22">
      <formula>F25&lt;0</formula>
    </cfRule>
  </conditionalFormatting>
  <conditionalFormatting sqref="H25:H47">
    <cfRule type="expression" dxfId="2374" priority="19">
      <formula>H25&gt;0</formula>
    </cfRule>
    <cfRule type="expression" dxfId="2373" priority="20">
      <formula>H25&lt;0</formula>
    </cfRule>
  </conditionalFormatting>
  <conditionalFormatting sqref="I25:I27">
    <cfRule type="expression" dxfId="2372" priority="15">
      <formula>I25&gt;0</formula>
    </cfRule>
    <cfRule type="expression" dxfId="2371" priority="16">
      <formula>I25&lt;0</formula>
    </cfRule>
  </conditionalFormatting>
  <conditionalFormatting sqref="Q7">
    <cfRule type="expression" dxfId="2370" priority="5">
      <formula>Q7&gt;0</formula>
    </cfRule>
    <cfRule type="expression" dxfId="2369" priority="6">
      <formula>Q7&lt;0</formula>
    </cfRule>
  </conditionalFormatting>
  <conditionalFormatting sqref="Q8">
    <cfRule type="expression" dxfId="2368" priority="3">
      <formula>Q8&gt;0</formula>
    </cfRule>
    <cfRule type="expression" dxfId="23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6" priority="9">
      <formula>F36&gt;0</formula>
    </cfRule>
    <cfRule type="expression" dxfId="2365" priority="10">
      <formula>F36&lt;0</formula>
    </cfRule>
  </conditionalFormatting>
  <conditionalFormatting sqref="F25:F35">
    <cfRule type="expression" dxfId="2364" priority="7">
      <formula>F25&gt;0</formula>
    </cfRule>
    <cfRule type="expression" dxfId="2363" priority="8">
      <formula>F25&lt;0</formula>
    </cfRule>
  </conditionalFormatting>
  <conditionalFormatting sqref="H25:H35">
    <cfRule type="expression" dxfId="2362" priority="5">
      <formula>H25&gt;0</formula>
    </cfRule>
    <cfRule type="expression" dxfId="2361" priority="6">
      <formula>H25&lt;0</formula>
    </cfRule>
  </conditionalFormatting>
  <conditionalFormatting sqref="Q7">
    <cfRule type="expression" dxfId="2360" priority="3">
      <formula>Q7&gt;0</formula>
    </cfRule>
    <cfRule type="expression" dxfId="2359" priority="4">
      <formula>Q7&lt;0</formula>
    </cfRule>
  </conditionalFormatting>
  <conditionalFormatting sqref="Q8">
    <cfRule type="expression" dxfId="2358" priority="1">
      <formula>Q8&gt;0</formula>
    </cfRule>
    <cfRule type="expression" dxfId="23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6" priority="37">
      <formula>F25&gt;0</formula>
    </cfRule>
    <cfRule type="expression" dxfId="2355" priority="38">
      <formula>F25&lt;0</formula>
    </cfRule>
  </conditionalFormatting>
  <conditionalFormatting sqref="Q7">
    <cfRule type="expression" dxfId="2354" priority="35">
      <formula>Q7&gt;0</formula>
    </cfRule>
    <cfRule type="expression" dxfId="2353" priority="36">
      <formula>Q7&lt;0</formula>
    </cfRule>
  </conditionalFormatting>
  <conditionalFormatting sqref="Q8">
    <cfRule type="expression" dxfId="2352" priority="33">
      <formula>Q8&gt;0</formula>
    </cfRule>
    <cfRule type="expression" dxfId="2351" priority="34">
      <formula>Q8&lt;0</formula>
    </cfRule>
  </conditionalFormatting>
  <conditionalFormatting sqref="F44:F46">
    <cfRule type="expression" dxfId="2350" priority="31">
      <formula>F44&gt;0</formula>
    </cfRule>
    <cfRule type="expression" dxfId="2349" priority="32">
      <formula>F44&lt;0</formula>
    </cfRule>
  </conditionalFormatting>
  <conditionalFormatting sqref="H44:H46">
    <cfRule type="expression" dxfId="2348" priority="29">
      <formula>H44&gt;0</formula>
    </cfRule>
    <cfRule type="expression" dxfId="2347" priority="30">
      <formula>H44&lt;0</formula>
    </cfRule>
  </conditionalFormatting>
  <conditionalFormatting sqref="F89:F110">
    <cfRule type="expression" dxfId="2346" priority="27">
      <formula>F89&gt;0</formula>
    </cfRule>
    <cfRule type="expression" dxfId="2345" priority="28">
      <formula>F89&lt;0</formula>
    </cfRule>
  </conditionalFormatting>
  <conditionalFormatting sqref="H89:H110">
    <cfRule type="expression" dxfId="2344" priority="25">
      <formula>H89&gt;0</formula>
    </cfRule>
    <cfRule type="expression" dxfId="2343" priority="26">
      <formula>H89&lt;0</formula>
    </cfRule>
  </conditionalFormatting>
  <conditionalFormatting sqref="Q10">
    <cfRule type="expression" dxfId="2342" priority="23">
      <formula>Q10&gt;0</formula>
    </cfRule>
    <cfRule type="expression" dxfId="2341" priority="24">
      <formula>Q10&lt;0</formula>
    </cfRule>
  </conditionalFormatting>
  <conditionalFormatting sqref="J25:J38">
    <cfRule type="expression" dxfId="2340" priority="21">
      <formula>J25&gt;0</formula>
    </cfRule>
    <cfRule type="expression" dxfId="2339" priority="22">
      <formula>J25&lt;0</formula>
    </cfRule>
  </conditionalFormatting>
  <conditionalFormatting sqref="K25:K38">
    <cfRule type="expression" dxfId="2338" priority="19">
      <formula>K25&gt;0</formula>
    </cfRule>
    <cfRule type="expression" dxfId="2337" priority="20">
      <formula>K25&lt;0</formula>
    </cfRule>
  </conditionalFormatting>
  <conditionalFormatting sqref="L25:L38">
    <cfRule type="expression" dxfId="2336" priority="17">
      <formula>L25&gt;0</formula>
    </cfRule>
    <cfRule type="expression" dxfId="2335" priority="18">
      <formula>L25&lt;0</formula>
    </cfRule>
  </conditionalFormatting>
  <conditionalFormatting sqref="J40">
    <cfRule type="expression" dxfId="2334" priority="15">
      <formula>J40&gt;0</formula>
    </cfRule>
    <cfRule type="expression" dxfId="2333" priority="16">
      <formula>J40&lt;0</formula>
    </cfRule>
  </conditionalFormatting>
  <conditionalFormatting sqref="L39">
    <cfRule type="expression" dxfId="2332" priority="11">
      <formula>L39&gt;0</formula>
    </cfRule>
    <cfRule type="expression" dxfId="2331" priority="12">
      <formula>L39&lt;0</formula>
    </cfRule>
  </conditionalFormatting>
  <conditionalFormatting sqref="F39">
    <cfRule type="expression" dxfId="2330" priority="9">
      <formula>F39&gt;0</formula>
    </cfRule>
    <cfRule type="expression" dxfId="2329" priority="10">
      <formula>F39&lt;0</formula>
    </cfRule>
  </conditionalFormatting>
  <conditionalFormatting sqref="H39">
    <cfRule type="expression" dxfId="2328" priority="7">
      <formula>H39&gt;0</formula>
    </cfRule>
    <cfRule type="expression" dxfId="2327" priority="8">
      <formula>H39&lt;0</formula>
    </cfRule>
  </conditionalFormatting>
  <conditionalFormatting sqref="J41">
    <cfRule type="expression" dxfId="2326" priority="5">
      <formula>J41&gt;0</formula>
    </cfRule>
    <cfRule type="expression" dxfId="2325" priority="6">
      <formula>J41&lt;0</formula>
    </cfRule>
  </conditionalFormatting>
  <conditionalFormatting sqref="J43">
    <cfRule type="expression" dxfId="2324" priority="3">
      <formula>J43&gt;0</formula>
    </cfRule>
    <cfRule type="expression" dxfId="2323" priority="4">
      <formula>J43&lt;0</formula>
    </cfRule>
  </conditionalFormatting>
  <conditionalFormatting sqref="J44">
    <cfRule type="expression" dxfId="2322" priority="1">
      <formula>J44&gt;0</formula>
    </cfRule>
    <cfRule type="expression" dxfId="23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0" priority="31">
      <formula>F29&gt;0</formula>
    </cfRule>
    <cfRule type="expression" dxfId="2319" priority="32">
      <formula>F29&lt;0</formula>
    </cfRule>
  </conditionalFormatting>
  <conditionalFormatting sqref="F29 F31:F35">
    <cfRule type="expression" dxfId="2318" priority="33">
      <formula>F29&gt;0</formula>
    </cfRule>
    <cfRule type="expression" dxfId="2317" priority="34">
      <formula>F29&lt;0</formula>
    </cfRule>
  </conditionalFormatting>
  <conditionalFormatting sqref="H29 H31:H35">
    <cfRule type="expression" dxfId="2316" priority="29">
      <formula>H29&gt;0</formula>
    </cfRule>
    <cfRule type="expression" dxfId="2315" priority="30">
      <formula>H29&lt;0</formula>
    </cfRule>
  </conditionalFormatting>
  <conditionalFormatting sqref="F21:F28">
    <cfRule type="expression" dxfId="2314" priority="27">
      <formula>F21&gt;0</formula>
    </cfRule>
    <cfRule type="expression" dxfId="2313" priority="28">
      <formula>F21&lt;0</formula>
    </cfRule>
  </conditionalFormatting>
  <conditionalFormatting sqref="H21:H28">
    <cfRule type="expression" dxfId="2312" priority="25">
      <formula>H21&gt;0</formula>
    </cfRule>
    <cfRule type="expression" dxfId="2311" priority="26">
      <formula>H21&lt;0</formula>
    </cfRule>
  </conditionalFormatting>
  <conditionalFormatting sqref="Q8">
    <cfRule type="expression" dxfId="2310" priority="21">
      <formula>Q8&gt;0</formula>
    </cfRule>
    <cfRule type="expression" dxfId="2309" priority="22">
      <formula>Q8&lt;0</formula>
    </cfRule>
  </conditionalFormatting>
  <conditionalFormatting sqref="Q7">
    <cfRule type="expression" dxfId="2308" priority="23">
      <formula>Q7&gt;0</formula>
    </cfRule>
    <cfRule type="expression" dxfId="2307" priority="24">
      <formula>Q7&lt;0</formula>
    </cfRule>
  </conditionalFormatting>
  <conditionalFormatting sqref="F30">
    <cfRule type="expression" dxfId="2306" priority="19">
      <formula>F30&gt;0</formula>
    </cfRule>
    <cfRule type="expression" dxfId="2305" priority="20">
      <formula>F30&lt;0</formula>
    </cfRule>
  </conditionalFormatting>
  <conditionalFormatting sqref="H30">
    <cfRule type="expression" dxfId="2304" priority="17">
      <formula>H30&gt;0</formula>
    </cfRule>
    <cfRule type="expression" dxfId="2303" priority="18">
      <formula>H30&lt;0</formula>
    </cfRule>
  </conditionalFormatting>
  <conditionalFormatting sqref="F68 F70:F74">
    <cfRule type="expression" dxfId="2302" priority="13">
      <formula>F68&gt;0</formula>
    </cfRule>
    <cfRule type="expression" dxfId="2301" priority="14">
      <formula>F68&lt;0</formula>
    </cfRule>
  </conditionalFormatting>
  <conditionalFormatting sqref="F68 F70:F74">
    <cfRule type="expression" dxfId="2300" priority="15">
      <formula>F68&gt;0</formula>
    </cfRule>
    <cfRule type="expression" dxfId="2299" priority="16">
      <formula>F68&lt;0</formula>
    </cfRule>
  </conditionalFormatting>
  <conditionalFormatting sqref="H68 H70:H74">
    <cfRule type="expression" dxfId="2298" priority="11">
      <formula>H68&gt;0</formula>
    </cfRule>
    <cfRule type="expression" dxfId="2297" priority="12">
      <formula>H68&lt;0</formula>
    </cfRule>
  </conditionalFormatting>
  <conditionalFormatting sqref="F60:F67">
    <cfRule type="expression" dxfId="2296" priority="9">
      <formula>F60&gt;0</formula>
    </cfRule>
    <cfRule type="expression" dxfId="2295" priority="10">
      <formula>F60&lt;0</formula>
    </cfRule>
  </conditionalFormatting>
  <conditionalFormatting sqref="H60:H67">
    <cfRule type="expression" dxfId="2294" priority="7">
      <formula>H60&gt;0</formula>
    </cfRule>
    <cfRule type="expression" dxfId="2293" priority="8">
      <formula>H60&lt;0</formula>
    </cfRule>
  </conditionalFormatting>
  <conditionalFormatting sqref="F69">
    <cfRule type="expression" dxfId="2292" priority="5">
      <formula>F69&gt;0</formula>
    </cfRule>
    <cfRule type="expression" dxfId="2291" priority="6">
      <formula>F69&lt;0</formula>
    </cfRule>
  </conditionalFormatting>
  <conditionalFormatting sqref="H69">
    <cfRule type="expression" dxfId="2290" priority="3">
      <formula>H69&gt;0</formula>
    </cfRule>
    <cfRule type="expression" dxfId="2289" priority="4">
      <formula>H69&lt;0</formula>
    </cfRule>
  </conditionalFormatting>
  <conditionalFormatting sqref="Q10">
    <cfRule type="expression" dxfId="2288" priority="1">
      <formula>Q10&gt;0</formula>
    </cfRule>
    <cfRule type="expression" dxfId="22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6" priority="11">
      <formula>F33&gt;0</formula>
    </cfRule>
    <cfRule type="expression" dxfId="2285" priority="12">
      <formula>F33&lt;0</formula>
    </cfRule>
  </conditionalFormatting>
  <conditionalFormatting sqref="Q7">
    <cfRule type="expression" dxfId="2284" priority="9">
      <formula>Q7&gt;0</formula>
    </cfRule>
    <cfRule type="expression" dxfId="2283" priority="10">
      <formula>Q7&lt;0</formula>
    </cfRule>
  </conditionalFormatting>
  <conditionalFormatting sqref="Q8">
    <cfRule type="expression" dxfId="2282" priority="7">
      <formula>Q8&gt;0</formula>
    </cfRule>
    <cfRule type="expression" dxfId="2281" priority="8">
      <formula>Q8&lt;0</formula>
    </cfRule>
  </conditionalFormatting>
  <conditionalFormatting sqref="F25:F32">
    <cfRule type="expression" dxfId="2280" priority="5">
      <formula>F25&gt;0</formula>
    </cfRule>
    <cfRule type="expression" dxfId="2279" priority="6">
      <formula>F25&lt;0</formula>
    </cfRule>
  </conditionalFormatting>
  <conditionalFormatting sqref="H25:H32">
    <cfRule type="expression" dxfId="2278" priority="3">
      <formula>H25&gt;0</formula>
    </cfRule>
    <cfRule type="expression" dxfId="2277" priority="4">
      <formula>H25&lt;0</formula>
    </cfRule>
  </conditionalFormatting>
  <conditionalFormatting sqref="Q10">
    <cfRule type="expression" dxfId="2276" priority="1">
      <formula>Q10&gt;0</formula>
    </cfRule>
    <cfRule type="expression" dxfId="22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4" priority="75">
      <formula>F32&gt;0</formula>
    </cfRule>
    <cfRule type="expression" dxfId="2273" priority="76">
      <formula>F32&lt;0</formula>
    </cfRule>
  </conditionalFormatting>
  <conditionalFormatting sqref="Q7">
    <cfRule type="expression" dxfId="2272" priority="73">
      <formula>Q7&gt;0</formula>
    </cfRule>
    <cfRule type="expression" dxfId="2271" priority="74">
      <formula>Q7&lt;0</formula>
    </cfRule>
  </conditionalFormatting>
  <conditionalFormatting sqref="Q8">
    <cfRule type="expression" dxfId="2270" priority="71">
      <formula>Q8&gt;0</formula>
    </cfRule>
    <cfRule type="expression" dxfId="22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8" priority="63">
      <formula>M58&gt;0</formula>
    </cfRule>
    <cfRule type="expression" dxfId="2267" priority="64">
      <formula>M58&lt;0</formula>
    </cfRule>
  </conditionalFormatting>
  <conditionalFormatting sqref="Q10">
    <cfRule type="expression" dxfId="2266" priority="61">
      <formula>Q10&gt;0</formula>
    </cfRule>
    <cfRule type="expression" dxfId="2265" priority="62">
      <formula>Q10&lt;0</formula>
    </cfRule>
  </conditionalFormatting>
  <conditionalFormatting sqref="F29:F31">
    <cfRule type="expression" dxfId="2264" priority="59">
      <formula>F29&gt;0</formula>
    </cfRule>
    <cfRule type="expression" dxfId="2263" priority="60">
      <formula>F29&lt;0</formula>
    </cfRule>
  </conditionalFormatting>
  <conditionalFormatting sqref="H29:H31">
    <cfRule type="expression" dxfId="2262" priority="57">
      <formula>H29&gt;0</formula>
    </cfRule>
    <cfRule type="expression" dxfId="2261" priority="58">
      <formula>H29&lt;0</formula>
    </cfRule>
  </conditionalFormatting>
  <conditionalFormatting sqref="F83:F94">
    <cfRule type="expression" dxfId="2260" priority="55">
      <formula>F83&gt;0</formula>
    </cfRule>
    <cfRule type="expression" dxfId="2259" priority="56">
      <formula>F83&lt;0</formula>
    </cfRule>
  </conditionalFormatting>
  <conditionalFormatting sqref="H83:H94">
    <cfRule type="expression" dxfId="2258" priority="53">
      <formula>H83&gt;0</formula>
    </cfRule>
    <cfRule type="expression" dxfId="2257" priority="54">
      <formula>H83&lt;0</formula>
    </cfRule>
  </conditionalFormatting>
  <conditionalFormatting sqref="J41">
    <cfRule type="expression" dxfId="2256" priority="51">
      <formula>J41&gt;0</formula>
    </cfRule>
    <cfRule type="expression" dxfId="2255" priority="52">
      <formula>J41&lt;0</formula>
    </cfRule>
  </conditionalFormatting>
  <conditionalFormatting sqref="J39:J47">
    <cfRule type="expression" dxfId="2254" priority="49">
      <formula>J39&gt;0</formula>
    </cfRule>
    <cfRule type="expression" dxfId="2253" priority="50">
      <formula>J39&lt;0</formula>
    </cfRule>
  </conditionalFormatting>
  <conditionalFormatting sqref="F48:F51 H48:H51">
    <cfRule type="expression" dxfId="2252" priority="47">
      <formula>F48&gt;0</formula>
    </cfRule>
    <cfRule type="expression" dxfId="2251" priority="48">
      <formula>F48&lt;0</formula>
    </cfRule>
  </conditionalFormatting>
  <conditionalFormatting sqref="J48:J57">
    <cfRule type="expression" dxfId="2250" priority="45">
      <formula>J48&gt;0</formula>
    </cfRule>
    <cfRule type="expression" dxfId="2249" priority="46">
      <formula>J48&lt;0</formula>
    </cfRule>
  </conditionalFormatting>
  <conditionalFormatting sqref="K45:K52">
    <cfRule type="expression" dxfId="2248" priority="43">
      <formula>K45&gt;0</formula>
    </cfRule>
    <cfRule type="expression" dxfId="2247" priority="44">
      <formula>K45&lt;0</formula>
    </cfRule>
  </conditionalFormatting>
  <conditionalFormatting sqref="K45:K52">
    <cfRule type="expression" dxfId="2246" priority="41">
      <formula>K45&gt;0</formula>
    </cfRule>
    <cfRule type="expression" dxfId="2245" priority="42">
      <formula>K45&lt;0</formula>
    </cfRule>
  </conditionalFormatting>
  <conditionalFormatting sqref="F102:F118 H102:H118 H120:H128 F120:F128">
    <cfRule type="expression" dxfId="2244" priority="37">
      <formula>F102&gt;0</formula>
    </cfRule>
    <cfRule type="expression" dxfId="2243" priority="38">
      <formula>F102&lt;0</formula>
    </cfRule>
  </conditionalFormatting>
  <conditionalFormatting sqref="F96:F101">
    <cfRule type="expression" dxfId="2242" priority="35">
      <formula>F96&gt;0</formula>
    </cfRule>
    <cfRule type="expression" dxfId="2241" priority="36">
      <formula>F96&lt;0</formula>
    </cfRule>
  </conditionalFormatting>
  <conditionalFormatting sqref="H96:H101">
    <cfRule type="expression" dxfId="2240" priority="33">
      <formula>H96&gt;0</formula>
    </cfRule>
    <cfRule type="expression" dxfId="2239" priority="34">
      <formula>H96&lt;0</formula>
    </cfRule>
  </conditionalFormatting>
  <conditionalFormatting sqref="J112">
    <cfRule type="expression" dxfId="2238" priority="31">
      <formula>J112&gt;0</formula>
    </cfRule>
    <cfRule type="expression" dxfId="2237" priority="32">
      <formula>J112&lt;0</formula>
    </cfRule>
  </conditionalFormatting>
  <conditionalFormatting sqref="J110:J118 J120">
    <cfRule type="expression" dxfId="2236" priority="29">
      <formula>J110&gt;0</formula>
    </cfRule>
    <cfRule type="expression" dxfId="2235" priority="30">
      <formula>J110&lt;0</formula>
    </cfRule>
  </conditionalFormatting>
  <conditionalFormatting sqref="F119 H119">
    <cfRule type="expression" dxfId="2234" priority="27">
      <formula>F119&gt;0</formula>
    </cfRule>
    <cfRule type="expression" dxfId="2233" priority="28">
      <formula>F119&lt;0</formula>
    </cfRule>
  </conditionalFormatting>
  <conditionalFormatting sqref="J119">
    <cfRule type="expression" dxfId="2232" priority="25">
      <formula>J119&gt;0</formula>
    </cfRule>
    <cfRule type="expression" dxfId="2231" priority="26">
      <formula>J119&lt;0</formula>
    </cfRule>
  </conditionalFormatting>
  <conditionalFormatting sqref="K112:K123">
    <cfRule type="expression" dxfId="2230" priority="23">
      <formula>K112&gt;0</formula>
    </cfRule>
    <cfRule type="expression" dxfId="2229" priority="24">
      <formula>K112&lt;0</formula>
    </cfRule>
  </conditionalFormatting>
  <conditionalFormatting sqref="K110:K123">
    <cfRule type="expression" dxfId="2228" priority="21">
      <formula>K110&gt;0</formula>
    </cfRule>
    <cfRule type="expression" dxfId="2227" priority="22">
      <formula>K110&lt;0</formula>
    </cfRule>
  </conditionalFormatting>
  <conditionalFormatting sqref="J121">
    <cfRule type="expression" dxfId="2226" priority="19">
      <formula>J121&gt;0</formula>
    </cfRule>
    <cfRule type="expression" dxfId="2225" priority="20">
      <formula>J121&lt;0</formula>
    </cfRule>
  </conditionalFormatting>
  <conditionalFormatting sqref="F25:F28">
    <cfRule type="expression" dxfId="2224" priority="17">
      <formula>F25&gt;0</formula>
    </cfRule>
    <cfRule type="expression" dxfId="2223" priority="18">
      <formula>F25&lt;0</formula>
    </cfRule>
  </conditionalFormatting>
  <conditionalFormatting sqref="H25:H28">
    <cfRule type="expression" dxfId="2222" priority="15">
      <formula>H25&gt;0</formula>
    </cfRule>
    <cfRule type="expression" dxfId="2221" priority="16">
      <formula>H25&lt;0</formula>
    </cfRule>
  </conditionalFormatting>
  <conditionalFormatting sqref="J27:J29">
    <cfRule type="expression" dxfId="2220" priority="13">
      <formula>J27&gt;0</formula>
    </cfRule>
    <cfRule type="expression" dxfId="2219" priority="14">
      <formula>J27&lt;0</formula>
    </cfRule>
  </conditionalFormatting>
  <conditionalFormatting sqref="J30:J31">
    <cfRule type="expression" dxfId="2218" priority="11">
      <formula>J30&gt;0</formula>
    </cfRule>
    <cfRule type="expression" dxfId="2217" priority="12">
      <formula>J30&lt;0</formula>
    </cfRule>
  </conditionalFormatting>
  <conditionalFormatting sqref="J33">
    <cfRule type="expression" dxfId="2216" priority="9">
      <formula>J33&gt;0</formula>
    </cfRule>
    <cfRule type="expression" dxfId="2215" priority="10">
      <formula>J33&lt;0</formula>
    </cfRule>
  </conditionalFormatting>
  <conditionalFormatting sqref="J34">
    <cfRule type="expression" dxfId="2214" priority="7">
      <formula>J34&gt;0</formula>
    </cfRule>
    <cfRule type="expression" dxfId="2213" priority="8">
      <formula>J34&lt;0</formula>
    </cfRule>
  </conditionalFormatting>
  <conditionalFormatting sqref="J35:J43">
    <cfRule type="expression" dxfId="2212" priority="5">
      <formula>J35&gt;0</formula>
    </cfRule>
    <cfRule type="expression" dxfId="22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0" priority="1">
      <formula>Q9&gt;0</formula>
    </cfRule>
    <cfRule type="expression" dxfId="22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8" priority="15">
      <formula>F39&gt;0</formula>
    </cfRule>
    <cfRule type="expression" dxfId="2207" priority="16">
      <formula>F39&lt;0</formula>
    </cfRule>
  </conditionalFormatting>
  <conditionalFormatting sqref="Q7">
    <cfRule type="expression" dxfId="2206" priority="13">
      <formula>Q7&gt;0</formula>
    </cfRule>
    <cfRule type="expression" dxfId="2205" priority="14">
      <formula>Q7&lt;0</formula>
    </cfRule>
  </conditionalFormatting>
  <conditionalFormatting sqref="Q8">
    <cfRule type="expression" dxfId="2204" priority="11">
      <formula>Q8&gt;0</formula>
    </cfRule>
    <cfRule type="expression" dxfId="2203" priority="12">
      <formula>Q8&lt;0</formula>
    </cfRule>
  </conditionalFormatting>
  <conditionalFormatting sqref="F25:F38">
    <cfRule type="expression" dxfId="2202" priority="9">
      <formula>F25&gt;0</formula>
    </cfRule>
    <cfRule type="expression" dxfId="2201" priority="10">
      <formula>F25&lt;0</formula>
    </cfRule>
  </conditionalFormatting>
  <conditionalFormatting sqref="H25:H38">
    <cfRule type="expression" dxfId="2200" priority="7">
      <formula>H25&gt;0</formula>
    </cfRule>
    <cfRule type="expression" dxfId="2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8" priority="3">
      <formula>M55&gt;0</formula>
    </cfRule>
    <cfRule type="expression" dxfId="2197" priority="4">
      <formula>M55&lt;0</formula>
    </cfRule>
  </conditionalFormatting>
  <conditionalFormatting sqref="Q10">
    <cfRule type="expression" dxfId="2196" priority="1">
      <formula>Q10&gt;0</formula>
    </cfRule>
    <cfRule type="expression" dxfId="2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4" priority="27">
      <formula>F27&gt;0</formula>
    </cfRule>
    <cfRule type="expression" dxfId="2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2" priority="15">
      <formula>Q8&gt;0</formula>
    </cfRule>
    <cfRule type="expression" dxfId="2191" priority="16">
      <formula>Q8&lt;0</formula>
    </cfRule>
  </conditionalFormatting>
  <conditionalFormatting sqref="Q7">
    <cfRule type="expression" dxfId="2190" priority="17">
      <formula>Q7&gt;0</formula>
    </cfRule>
    <cfRule type="expression" dxfId="2189" priority="18">
      <formula>Q7&lt;0</formula>
    </cfRule>
  </conditionalFormatting>
  <conditionalFormatting sqref="F37:F38">
    <cfRule type="expression" dxfId="2188" priority="13">
      <formula>F37&gt;0</formula>
    </cfRule>
    <cfRule type="expression" dxfId="2187" priority="14">
      <formula>F37&lt;0</formula>
    </cfRule>
  </conditionalFormatting>
  <conditionalFormatting sqref="H37:H38">
    <cfRule type="expression" dxfId="2186" priority="11">
      <formula>H37&gt;0</formula>
    </cfRule>
    <cfRule type="expression" dxfId="2185" priority="12">
      <formula>H37&lt;0</formula>
    </cfRule>
  </conditionalFormatting>
  <conditionalFormatting sqref="F23:F26 H23:H26">
    <cfRule type="expression" dxfId="2184" priority="9">
      <formula>F23&gt;0</formula>
    </cfRule>
    <cfRule type="expression" dxfId="2183" priority="10">
      <formula>F23&lt;0</formula>
    </cfRule>
  </conditionalFormatting>
  <conditionalFormatting sqref="Q10">
    <cfRule type="expression" dxfId="2182" priority="3">
      <formula>Q10&gt;0</formula>
    </cfRule>
    <cfRule type="expression" dxfId="2181" priority="4">
      <formula>Q10&lt;0</formula>
    </cfRule>
  </conditionalFormatting>
  <conditionalFormatting sqref="F22 H22">
    <cfRule type="expression" dxfId="2180" priority="1">
      <formula>F22&gt;0</formula>
    </cfRule>
    <cfRule type="expression" dxfId="2179" priority="2">
      <formula>F22&lt;0</formula>
    </cfRule>
  </conditionalFormatting>
  <conditionalFormatting sqref="M41">
    <cfRule type="expression" dxfId="2178" priority="5">
      <formula>M41&gt;0</formula>
    </cfRule>
    <cfRule type="expression" dxfId="2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6" priority="29">
      <formula>F25&gt;0</formula>
    </cfRule>
    <cfRule type="expression" dxfId="2175" priority="30">
      <formula>F25&lt;0</formula>
    </cfRule>
  </conditionalFormatting>
  <conditionalFormatting sqref="Q7">
    <cfRule type="expression" dxfId="2174" priority="27">
      <formula>Q7&gt;0</formula>
    </cfRule>
    <cfRule type="expression" dxfId="2173" priority="28">
      <formula>Q7&lt;0</formula>
    </cfRule>
  </conditionalFormatting>
  <conditionalFormatting sqref="Q8">
    <cfRule type="expression" dxfId="2172" priority="25">
      <formula>Q8&gt;0</formula>
    </cfRule>
    <cfRule type="expression" dxfId="2171" priority="26">
      <formula>Q8&lt;0</formula>
    </cfRule>
  </conditionalFormatting>
  <conditionalFormatting sqref="Q10">
    <cfRule type="expression" dxfId="2170" priority="13">
      <formula>Q10&gt;0</formula>
    </cfRule>
    <cfRule type="expression" dxfId="2169" priority="14">
      <formula>Q10&lt;0</formula>
    </cfRule>
  </conditionalFormatting>
  <conditionalFormatting sqref="M46">
    <cfRule type="expression" dxfId="2168" priority="11">
      <formula>M46&gt;0</formula>
    </cfRule>
    <cfRule type="expression" dxfId="2167" priority="12">
      <formula>M46&lt;0</formula>
    </cfRule>
  </conditionalFormatting>
  <conditionalFormatting sqref="F80:F88 H80:H88">
    <cfRule type="expression" dxfId="2166" priority="9">
      <formula>F80&gt;0</formula>
    </cfRule>
    <cfRule type="expression" dxfId="2165" priority="10">
      <formula>F80&lt;0</formula>
    </cfRule>
  </conditionalFormatting>
  <conditionalFormatting sqref="F75:F79">
    <cfRule type="expression" dxfId="2164" priority="7">
      <formula>F75&gt;0</formula>
    </cfRule>
    <cfRule type="expression" dxfId="2163" priority="8">
      <formula>F75&lt;0</formula>
    </cfRule>
  </conditionalFormatting>
  <conditionalFormatting sqref="H75:H79">
    <cfRule type="expression" dxfId="2162" priority="5">
      <formula>H75&gt;0</formula>
    </cfRule>
    <cfRule type="expression" dxfId="2161" priority="6">
      <formula>H75&lt;0</formula>
    </cfRule>
  </conditionalFormatting>
  <conditionalFormatting sqref="F71:F74">
    <cfRule type="expression" dxfId="2160" priority="3">
      <formula>F71&gt;0</formula>
    </cfRule>
    <cfRule type="expression" dxfId="2159" priority="4">
      <formula>F71&lt;0</formula>
    </cfRule>
  </conditionalFormatting>
  <conditionalFormatting sqref="H71:H74">
    <cfRule type="expression" dxfId="2158" priority="1">
      <formula>H71&gt;0</formula>
    </cfRule>
    <cfRule type="expression" dxfId="2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6" priority="21">
      <formula>F47&gt;0</formula>
    </cfRule>
    <cfRule type="expression" dxfId="2155" priority="22">
      <formula>F47&lt;0</formula>
    </cfRule>
  </conditionalFormatting>
  <conditionalFormatting sqref="Q7">
    <cfRule type="expression" dxfId="2154" priority="19">
      <formula>Q7&gt;0</formula>
    </cfRule>
    <cfRule type="expression" dxfId="2153" priority="20">
      <formula>Q7&lt;0</formula>
    </cfRule>
  </conditionalFormatting>
  <conditionalFormatting sqref="Q8">
    <cfRule type="expression" dxfId="2152" priority="17">
      <formula>Q8&gt;0</formula>
    </cfRule>
    <cfRule type="expression" dxfId="2151" priority="18">
      <formula>Q8&lt;0</formula>
    </cfRule>
  </conditionalFormatting>
  <conditionalFormatting sqref="F25:F46">
    <cfRule type="expression" dxfId="2150" priority="15">
      <formula>F25&gt;0</formula>
    </cfRule>
    <cfRule type="expression" dxfId="2149" priority="16">
      <formula>F25&lt;0</formula>
    </cfRule>
  </conditionalFormatting>
  <conditionalFormatting sqref="H25:H46">
    <cfRule type="expression" dxfId="2148" priority="13">
      <formula>H25&gt;0</formula>
    </cfRule>
    <cfRule type="expression" dxfId="2147" priority="14">
      <formula>H25&lt;0</formula>
    </cfRule>
  </conditionalFormatting>
  <conditionalFormatting sqref="F89:F110">
    <cfRule type="expression" dxfId="2146" priority="11">
      <formula>F89&gt;0</formula>
    </cfRule>
    <cfRule type="expression" dxfId="2145" priority="12">
      <formula>F89&lt;0</formula>
    </cfRule>
  </conditionalFormatting>
  <conditionalFormatting sqref="H89:H110">
    <cfRule type="expression" dxfId="2144" priority="9">
      <formula>H89&gt;0</formula>
    </cfRule>
    <cfRule type="expression" dxfId="2143" priority="10">
      <formula>H89&lt;0</formula>
    </cfRule>
  </conditionalFormatting>
  <conditionalFormatting sqref="Q10">
    <cfRule type="expression" dxfId="2142" priority="7">
      <formula>Q10&gt;0</formula>
    </cfRule>
    <cfRule type="expression" dxfId="2141" priority="8">
      <formula>Q10&lt;0</formula>
    </cfRule>
  </conditionalFormatting>
  <conditionalFormatting sqref="J25:J38">
    <cfRule type="expression" dxfId="2140" priority="5">
      <formula>J25&gt;0</formula>
    </cfRule>
    <cfRule type="expression" dxfId="2139" priority="6">
      <formula>J25&lt;0</formula>
    </cfRule>
  </conditionalFormatting>
  <conditionalFormatting sqref="K25:K38">
    <cfRule type="expression" dxfId="2138" priority="3">
      <formula>K25&gt;0</formula>
    </cfRule>
    <cfRule type="expression" dxfId="2137" priority="4">
      <formula>K25&lt;0</formula>
    </cfRule>
  </conditionalFormatting>
  <conditionalFormatting sqref="L25:L38">
    <cfRule type="expression" dxfId="2136" priority="1">
      <formula>L25&gt;0</formula>
    </cfRule>
    <cfRule type="expression" dxfId="21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4" priority="23">
      <formula>F34&gt;0</formula>
    </cfRule>
    <cfRule type="expression" dxfId="2133" priority="24">
      <formula>F34&lt;0</formula>
    </cfRule>
  </conditionalFormatting>
  <conditionalFormatting sqref="Q7">
    <cfRule type="expression" dxfId="2132" priority="21">
      <formula>Q7&gt;0</formula>
    </cfRule>
    <cfRule type="expression" dxfId="2131" priority="22">
      <formula>Q7&lt;0</formula>
    </cfRule>
  </conditionalFormatting>
  <conditionalFormatting sqref="Q8">
    <cfRule type="expression" dxfId="2130" priority="19">
      <formula>Q8&gt;0</formula>
    </cfRule>
    <cfRule type="expression" dxfId="2129" priority="20">
      <formula>Q8&lt;0</formula>
    </cfRule>
  </conditionalFormatting>
  <conditionalFormatting sqref="F25:F33">
    <cfRule type="expression" dxfId="2128" priority="17">
      <formula>F25&gt;0</formula>
    </cfRule>
    <cfRule type="expression" dxfId="2127" priority="18">
      <formula>F25&lt;0</formula>
    </cfRule>
  </conditionalFormatting>
  <conditionalFormatting sqref="H25:H33">
    <cfRule type="expression" dxfId="2126" priority="15">
      <formula>H25&gt;0</formula>
    </cfRule>
    <cfRule type="expression" dxfId="2125" priority="16">
      <formula>H25&lt;0</formula>
    </cfRule>
  </conditionalFormatting>
  <conditionalFormatting sqref="M46">
    <cfRule type="expression" dxfId="2124" priority="13">
      <formula>M46&gt;0</formula>
    </cfRule>
    <cfRule type="expression" dxfId="2123" priority="14">
      <formula>M46&lt;0</formula>
    </cfRule>
  </conditionalFormatting>
  <conditionalFormatting sqref="F79:F87 H79:H87">
    <cfRule type="expression" dxfId="2122" priority="11">
      <formula>F79&gt;0</formula>
    </cfRule>
    <cfRule type="expression" dxfId="2121" priority="12">
      <formula>F79&lt;0</formula>
    </cfRule>
  </conditionalFormatting>
  <conditionalFormatting sqref="F70:F78">
    <cfRule type="expression" dxfId="2120" priority="9">
      <formula>F70&gt;0</formula>
    </cfRule>
    <cfRule type="expression" dxfId="2119" priority="10">
      <formula>F70&lt;0</formula>
    </cfRule>
  </conditionalFormatting>
  <conditionalFormatting sqref="H70:H78">
    <cfRule type="expression" dxfId="2118" priority="7">
      <formula>H70&gt;0</formula>
    </cfRule>
    <cfRule type="expression" dxfId="2117" priority="8">
      <formula>H70&lt;0</formula>
    </cfRule>
  </conditionalFormatting>
  <conditionalFormatting sqref="J27:K27 J30:K30 J33:K33 J36:K36 J39:K39 J42:K42">
    <cfRule type="expression" dxfId="2116" priority="5">
      <formula>J27&gt;0</formula>
    </cfRule>
    <cfRule type="expression" dxfId="2115" priority="6">
      <formula>J27&lt;0</formula>
    </cfRule>
  </conditionalFormatting>
  <conditionalFormatting sqref="J28:K29 J31:K32 J34:K35 J37:K38 J40:K41">
    <cfRule type="expression" dxfId="2114" priority="3">
      <formula>J28&gt;0</formula>
    </cfRule>
    <cfRule type="expression" dxfId="2113" priority="4">
      <formula>J28&lt;0</formula>
    </cfRule>
  </conditionalFormatting>
  <conditionalFormatting sqref="L27:L42">
    <cfRule type="expression" dxfId="2112" priority="1">
      <formula>L27&gt;0</formula>
    </cfRule>
    <cfRule type="expression" dxfId="211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0" priority="9">
      <formula>F57&gt;0</formula>
    </cfRule>
    <cfRule type="expression" dxfId="2109" priority="10">
      <formula>F57&lt;0</formula>
    </cfRule>
  </conditionalFormatting>
  <conditionalFormatting sqref="Q7">
    <cfRule type="expression" dxfId="2108" priority="7">
      <formula>Q7&gt;0</formula>
    </cfRule>
    <cfRule type="expression" dxfId="2107" priority="8">
      <formula>Q7&lt;0</formula>
    </cfRule>
  </conditionalFormatting>
  <conditionalFormatting sqref="Q8">
    <cfRule type="expression" dxfId="2106" priority="5">
      <formula>Q8&gt;0</formula>
    </cfRule>
    <cfRule type="expression" dxfId="2105" priority="6">
      <formula>Q8&lt;0</formula>
    </cfRule>
  </conditionalFormatting>
  <conditionalFormatting sqref="F25:F56">
    <cfRule type="expression" dxfId="2104" priority="3">
      <formula>F25&gt;0</formula>
    </cfRule>
    <cfRule type="expression" dxfId="2103" priority="4">
      <formula>F25&lt;0</formula>
    </cfRule>
  </conditionalFormatting>
  <conditionalFormatting sqref="H25:H56">
    <cfRule type="expression" dxfId="2102" priority="1">
      <formula>H25&gt;0</formula>
    </cfRule>
    <cfRule type="expression" dxfId="210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0" priority="15">
      <formula>F57&gt;0</formula>
    </cfRule>
    <cfRule type="expression" dxfId="2099" priority="16">
      <formula>F57&lt;0</formula>
    </cfRule>
  </conditionalFormatting>
  <conditionalFormatting sqref="Q7">
    <cfRule type="expression" dxfId="2098" priority="13">
      <formula>Q7&gt;0</formula>
    </cfRule>
    <cfRule type="expression" dxfId="2097" priority="14">
      <formula>Q7&lt;0</formula>
    </cfRule>
  </conditionalFormatting>
  <conditionalFormatting sqref="Q8">
    <cfRule type="expression" dxfId="2096" priority="11">
      <formula>Q8&gt;0</formula>
    </cfRule>
    <cfRule type="expression" dxfId="2095" priority="12">
      <formula>Q8&lt;0</formula>
    </cfRule>
  </conditionalFormatting>
  <conditionalFormatting sqref="F25:F56">
    <cfRule type="expression" dxfId="2094" priority="9">
      <formula>F25&gt;0</formula>
    </cfRule>
    <cfRule type="expression" dxfId="2093" priority="10">
      <formula>F25&lt;0</formula>
    </cfRule>
  </conditionalFormatting>
  <conditionalFormatting sqref="H25:H56">
    <cfRule type="expression" dxfId="2092" priority="7">
      <formula>H25&gt;0</formula>
    </cfRule>
    <cfRule type="expression" dxfId="2091" priority="8">
      <formula>H25&lt;0</formula>
    </cfRule>
  </conditionalFormatting>
  <conditionalFormatting sqref="M58">
    <cfRule type="expression" dxfId="2090" priority="5">
      <formula>M58&gt;0</formula>
    </cfRule>
    <cfRule type="expression" dxfId="2089" priority="6">
      <formula>M58&lt;0</formula>
    </cfRule>
  </conditionalFormatting>
  <conditionalFormatting sqref="F84:F115">
    <cfRule type="expression" dxfId="2088" priority="3">
      <formula>F84&gt;0</formula>
    </cfRule>
    <cfRule type="expression" dxfId="2087" priority="4">
      <formula>F84&lt;0</formula>
    </cfRule>
  </conditionalFormatting>
  <conditionalFormatting sqref="H84:H115">
    <cfRule type="expression" dxfId="2086" priority="1">
      <formula>H84&gt;0</formula>
    </cfRule>
    <cfRule type="expression" dxfId="208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4" priority="21">
      <formula>F47&gt;0</formula>
    </cfRule>
    <cfRule type="expression" dxfId="2083" priority="22">
      <formula>F47&lt;0</formula>
    </cfRule>
  </conditionalFormatting>
  <conditionalFormatting sqref="Q7">
    <cfRule type="expression" dxfId="2082" priority="19">
      <formula>Q7&gt;0</formula>
    </cfRule>
    <cfRule type="expression" dxfId="2081" priority="20">
      <formula>Q7&lt;0</formula>
    </cfRule>
  </conditionalFormatting>
  <conditionalFormatting sqref="Q8">
    <cfRule type="expression" dxfId="2080" priority="17">
      <formula>Q8&gt;0</formula>
    </cfRule>
    <cfRule type="expression" dxfId="2079" priority="18">
      <formula>Q8&lt;0</formula>
    </cfRule>
  </conditionalFormatting>
  <conditionalFormatting sqref="F25:F46">
    <cfRule type="expression" dxfId="2078" priority="15">
      <formula>F25&gt;0</formula>
    </cfRule>
    <cfRule type="expression" dxfId="2077" priority="16">
      <formula>F25&lt;0</formula>
    </cfRule>
  </conditionalFormatting>
  <conditionalFormatting sqref="H25:H46">
    <cfRule type="expression" dxfId="2076" priority="13">
      <formula>H25&gt;0</formula>
    </cfRule>
    <cfRule type="expression" dxfId="2075" priority="14">
      <formula>H25&lt;0</formula>
    </cfRule>
  </conditionalFormatting>
  <conditionalFormatting sqref="F89:F110">
    <cfRule type="expression" dxfId="2074" priority="11">
      <formula>F89&gt;0</formula>
    </cfRule>
    <cfRule type="expression" dxfId="2073" priority="12">
      <formula>F89&lt;0</formula>
    </cfRule>
  </conditionalFormatting>
  <conditionalFormatting sqref="H89:H110">
    <cfRule type="expression" dxfId="2072" priority="9">
      <formula>H89&gt;0</formula>
    </cfRule>
    <cfRule type="expression" dxfId="2071" priority="10">
      <formula>H89&lt;0</formula>
    </cfRule>
  </conditionalFormatting>
  <conditionalFormatting sqref="Q10">
    <cfRule type="expression" dxfId="2070" priority="7">
      <formula>Q10&gt;0</formula>
    </cfRule>
    <cfRule type="expression" dxfId="2069" priority="8">
      <formula>Q10&lt;0</formula>
    </cfRule>
  </conditionalFormatting>
  <conditionalFormatting sqref="J25:J38">
    <cfRule type="expression" dxfId="2068" priority="5">
      <formula>J25&gt;0</formula>
    </cfRule>
    <cfRule type="expression" dxfId="2067" priority="6">
      <formula>J25&lt;0</formula>
    </cfRule>
  </conditionalFormatting>
  <conditionalFormatting sqref="K25:K38">
    <cfRule type="expression" dxfId="2066" priority="3">
      <formula>K25&gt;0</formula>
    </cfRule>
    <cfRule type="expression" dxfId="2065" priority="4">
      <formula>K25&lt;0</formula>
    </cfRule>
  </conditionalFormatting>
  <conditionalFormatting sqref="L25:L38">
    <cfRule type="expression" dxfId="2064" priority="1">
      <formula>L25&gt;0</formula>
    </cfRule>
    <cfRule type="expression" dxfId="20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3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20.68</v>
      </c>
      <c r="R4" s="475">
        <v>-1.5E-3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41360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39093.481000001717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24477.910000000091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1.4499336278861339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9.6711798839458421E-3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32.825396825396822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1129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1052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25.229599999999998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25.0228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24.815999999999999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24.609199999999998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24.4024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24.195599999999999</v>
      </c>
      <c r="V29" s="737" t="s">
        <v>1051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23.988799999999998</v>
      </c>
      <c r="V30" s="737" t="s">
        <v>1060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23.781999999999996</v>
      </c>
      <c r="V31" s="737" t="s">
        <v>1063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23.575199999999999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23.368399999999998</v>
      </c>
      <c r="U33" s="121">
        <v>43238</v>
      </c>
      <c r="V33" s="748" t="s">
        <v>1109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23.161600000000004</v>
      </c>
      <c r="V34" s="737" t="s">
        <v>1110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22.954800000000002</v>
      </c>
      <c r="V35" s="737" t="s">
        <v>1111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22.748000000000001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22.5412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22.334400000000002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22.127600000000001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21.9208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21.714000000000002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21.507200000000001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21.3004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21.093599999999999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20.886800000000001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20.68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20.473199999999999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20.266400000000001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20.0596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19.852799999999998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19.645999999999997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19.4392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19.232400000000002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19.025600000000001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18.8188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18.612000000000002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18.405200000000001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18.198399999999999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17.991599999999998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17.784800000000001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17.577999999999999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2" priority="141">
      <formula>F103&gt;0</formula>
    </cfRule>
    <cfRule type="expression" dxfId="206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0" priority="134">
      <formula>F239&gt;0</formula>
    </cfRule>
    <cfRule type="expression" dxfId="2059" priority="135">
      <formula>F239&lt;0</formula>
    </cfRule>
  </conditionalFormatting>
  <conditionalFormatting sqref="H239:H245">
    <cfRule type="expression" dxfId="2058" priority="130">
      <formula>H239&gt;0</formula>
    </cfRule>
    <cfRule type="expression" dxfId="2057" priority="131">
      <formula>H239&lt;0</formula>
    </cfRule>
  </conditionalFormatting>
  <conditionalFormatting sqref="Q8">
    <cfRule type="expression" dxfId="2056" priority="116">
      <formula>Q8&gt;0</formula>
    </cfRule>
    <cfRule type="expression" dxfId="2055" priority="117">
      <formula>Q8&lt;0</formula>
    </cfRule>
  </conditionalFormatting>
  <conditionalFormatting sqref="Q7">
    <cfRule type="expression" dxfId="2054" priority="118">
      <formula>Q7&gt;0</formula>
    </cfRule>
    <cfRule type="expression" dxfId="2053" priority="119">
      <formula>Q7&lt;0</formula>
    </cfRule>
  </conditionalFormatting>
  <conditionalFormatting sqref="F347:F353">
    <cfRule type="expression" dxfId="2052" priority="90">
      <formula>F347&gt;0</formula>
    </cfRule>
    <cfRule type="expression" dxfId="2051" priority="91">
      <formula>F347&lt;0</formula>
    </cfRule>
  </conditionalFormatting>
  <conditionalFormatting sqref="F272:F290 H272:H290">
    <cfRule type="expression" dxfId="2050" priority="112">
      <formula>F272&gt;0</formula>
    </cfRule>
    <cfRule type="expression" dxfId="2049" priority="113">
      <formula>F272&lt;0</formula>
    </cfRule>
  </conditionalFormatting>
  <conditionalFormatting sqref="F265:F271">
    <cfRule type="expression" dxfId="2048" priority="110">
      <formula>F265&gt;0</formula>
    </cfRule>
    <cfRule type="expression" dxfId="2047" priority="111">
      <formula>F265&lt;0</formula>
    </cfRule>
  </conditionalFormatting>
  <conditionalFormatting sqref="H265:H271">
    <cfRule type="expression" dxfId="2046" priority="108">
      <formula>H265&gt;0</formula>
    </cfRule>
    <cfRule type="expression" dxfId="2045" priority="109">
      <formula>H265&lt;0</formula>
    </cfRule>
  </conditionalFormatting>
  <conditionalFormatting sqref="F298:F316 H298:H316">
    <cfRule type="expression" dxfId="2044" priority="106">
      <formula>F298&gt;0</formula>
    </cfRule>
    <cfRule type="expression" dxfId="2043" priority="107">
      <formula>F298&lt;0</formula>
    </cfRule>
  </conditionalFormatting>
  <conditionalFormatting sqref="F291:F297">
    <cfRule type="expression" dxfId="2042" priority="104">
      <formula>F291&gt;0</formula>
    </cfRule>
    <cfRule type="expression" dxfId="2041" priority="105">
      <formula>F291&lt;0</formula>
    </cfRule>
  </conditionalFormatting>
  <conditionalFormatting sqref="H291:H297">
    <cfRule type="expression" dxfId="2040" priority="102">
      <formula>H291&gt;0</formula>
    </cfRule>
    <cfRule type="expression" dxfId="2039" priority="103">
      <formula>H291&lt;0</formula>
    </cfRule>
  </conditionalFormatting>
  <conditionalFormatting sqref="F324:F341 H324:H341">
    <cfRule type="expression" dxfId="2038" priority="100">
      <formula>F324&gt;0</formula>
    </cfRule>
    <cfRule type="expression" dxfId="2037" priority="101">
      <formula>F324&lt;0</formula>
    </cfRule>
  </conditionalFormatting>
  <conditionalFormatting sqref="F317:F323">
    <cfRule type="expression" dxfId="2036" priority="98">
      <formula>F317&gt;0</formula>
    </cfRule>
    <cfRule type="expression" dxfId="2035" priority="99">
      <formula>F317&lt;0</formula>
    </cfRule>
  </conditionalFormatting>
  <conditionalFormatting sqref="H317:H323">
    <cfRule type="expression" dxfId="2034" priority="96">
      <formula>H317&gt;0</formula>
    </cfRule>
    <cfRule type="expression" dxfId="2033" priority="97">
      <formula>H317&lt;0</formula>
    </cfRule>
  </conditionalFormatting>
  <conditionalFormatting sqref="F342:F346 H342:H346">
    <cfRule type="expression" dxfId="2032" priority="94">
      <formula>F342&gt;0</formula>
    </cfRule>
    <cfRule type="expression" dxfId="2031" priority="95">
      <formula>F342&lt;0</formula>
    </cfRule>
  </conditionalFormatting>
  <conditionalFormatting sqref="F354:F369 H354:H369">
    <cfRule type="expression" dxfId="2030" priority="92">
      <formula>F354&gt;0</formula>
    </cfRule>
    <cfRule type="expression" dxfId="2029" priority="93">
      <formula>F354&lt;0</formula>
    </cfRule>
  </conditionalFormatting>
  <conditionalFormatting sqref="H347:H353">
    <cfRule type="expression" dxfId="2028" priority="88">
      <formula>H347&gt;0</formula>
    </cfRule>
    <cfRule type="expression" dxfId="2027" priority="89">
      <formula>H347&lt;0</formula>
    </cfRule>
  </conditionalFormatting>
  <conditionalFormatting sqref="F370 H370">
    <cfRule type="expression" dxfId="2026" priority="86">
      <formula>F370&gt;0</formula>
    </cfRule>
    <cfRule type="expression" dxfId="2025" priority="87">
      <formula>F370&lt;0</formula>
    </cfRule>
  </conditionalFormatting>
  <conditionalFormatting sqref="F371:F375 H371:H375">
    <cfRule type="expression" dxfId="2024" priority="84">
      <formula>F371&gt;0</formula>
    </cfRule>
    <cfRule type="expression" dxfId="2023" priority="85">
      <formula>F371&lt;0</formula>
    </cfRule>
  </conditionalFormatting>
  <conditionalFormatting sqref="F383:F398 H383:H398">
    <cfRule type="expression" dxfId="2022" priority="82">
      <formula>F383&gt;0</formula>
    </cfRule>
    <cfRule type="expression" dxfId="2021" priority="83">
      <formula>F383&lt;0</formula>
    </cfRule>
  </conditionalFormatting>
  <conditionalFormatting sqref="F376:F382">
    <cfRule type="expression" dxfId="2020" priority="80">
      <formula>F376&gt;0</formula>
    </cfRule>
    <cfRule type="expression" dxfId="2019" priority="81">
      <formula>F376&lt;0</formula>
    </cfRule>
  </conditionalFormatting>
  <conditionalFormatting sqref="H376:H382">
    <cfRule type="expression" dxfId="2018" priority="78">
      <formula>H376&gt;0</formula>
    </cfRule>
    <cfRule type="expression" dxfId="2017" priority="79">
      <formula>H376&lt;0</formula>
    </cfRule>
  </conditionalFormatting>
  <conditionalFormatting sqref="F400:F405 H400:H405">
    <cfRule type="expression" dxfId="2016" priority="76">
      <formula>F400&gt;0</formula>
    </cfRule>
    <cfRule type="expression" dxfId="2015" priority="77">
      <formula>F400&lt;0</formula>
    </cfRule>
  </conditionalFormatting>
  <conditionalFormatting sqref="F406 H406">
    <cfRule type="expression" dxfId="2014" priority="74">
      <formula>F406&gt;0</formula>
    </cfRule>
    <cfRule type="expression" dxfId="2013" priority="75">
      <formula>F406&lt;0</formula>
    </cfRule>
  </conditionalFormatting>
  <conditionalFormatting sqref="F407:F411 H407:H411">
    <cfRule type="expression" dxfId="2012" priority="72">
      <formula>F407&gt;0</formula>
    </cfRule>
    <cfRule type="expression" dxfId="2011" priority="73">
      <formula>F407&lt;0</formula>
    </cfRule>
  </conditionalFormatting>
  <conditionalFormatting sqref="F419:F434 H419:H434">
    <cfRule type="expression" dxfId="2010" priority="70">
      <formula>F419&gt;0</formula>
    </cfRule>
    <cfRule type="expression" dxfId="2009" priority="71">
      <formula>F419&lt;0</formula>
    </cfRule>
  </conditionalFormatting>
  <conditionalFormatting sqref="F412:F418">
    <cfRule type="expression" dxfId="2008" priority="68">
      <formula>F412&gt;0</formula>
    </cfRule>
    <cfRule type="expression" dxfId="2007" priority="69">
      <formula>F412&lt;0</formula>
    </cfRule>
  </conditionalFormatting>
  <conditionalFormatting sqref="H412:H418">
    <cfRule type="expression" dxfId="2006" priority="66">
      <formula>H412&gt;0</formula>
    </cfRule>
    <cfRule type="expression" dxfId="2005" priority="67">
      <formula>H412&lt;0</formula>
    </cfRule>
  </conditionalFormatting>
  <conditionalFormatting sqref="F435:F440 H435:H440">
    <cfRule type="expression" dxfId="2004" priority="64">
      <formula>F435&gt;0</formula>
    </cfRule>
    <cfRule type="expression" dxfId="2003" priority="65">
      <formula>F435&lt;0</formula>
    </cfRule>
  </conditionalFormatting>
  <conditionalFormatting sqref="F441 H441">
    <cfRule type="expression" dxfId="2002" priority="62">
      <formula>F441&gt;0</formula>
    </cfRule>
    <cfRule type="expression" dxfId="2001" priority="63">
      <formula>F441&lt;0</formula>
    </cfRule>
  </conditionalFormatting>
  <conditionalFormatting sqref="F442:F446 H442:H446">
    <cfRule type="expression" dxfId="2000" priority="60">
      <formula>F442&gt;0</formula>
    </cfRule>
    <cfRule type="expression" dxfId="1999" priority="61">
      <formula>F442&lt;0</formula>
    </cfRule>
  </conditionalFormatting>
  <conditionalFormatting sqref="F454:F469 H454:H469">
    <cfRule type="expression" dxfId="1998" priority="58">
      <formula>F454&gt;0</formula>
    </cfRule>
    <cfRule type="expression" dxfId="1997" priority="59">
      <formula>F454&lt;0</formula>
    </cfRule>
  </conditionalFormatting>
  <conditionalFormatting sqref="F447:F453">
    <cfRule type="expression" dxfId="1996" priority="56">
      <formula>F447&gt;0</formula>
    </cfRule>
    <cfRule type="expression" dxfId="1995" priority="57">
      <formula>F447&lt;0</formula>
    </cfRule>
  </conditionalFormatting>
  <conditionalFormatting sqref="H447:H453">
    <cfRule type="expression" dxfId="1994" priority="54">
      <formula>H447&gt;0</formula>
    </cfRule>
    <cfRule type="expression" dxfId="1993" priority="55">
      <formula>H447&lt;0</formula>
    </cfRule>
  </conditionalFormatting>
  <conditionalFormatting sqref="M498">
    <cfRule type="expression" dxfId="1992" priority="52">
      <formula>M498&gt;0</formula>
    </cfRule>
    <cfRule type="expression" dxfId="1991" priority="53">
      <formula>M498&lt;0</formula>
    </cfRule>
  </conditionalFormatting>
  <conditionalFormatting sqref="F101:F112">
    <cfRule type="expression" dxfId="1990" priority="48">
      <formula>F101&gt;0</formula>
    </cfRule>
    <cfRule type="expression" dxfId="1989" priority="49">
      <formula>F101&lt;0</formula>
    </cfRule>
  </conditionalFormatting>
  <conditionalFormatting sqref="H101:H112">
    <cfRule type="expression" dxfId="1988" priority="46">
      <formula>H101&gt;0</formula>
    </cfRule>
    <cfRule type="expression" dxfId="1987" priority="47">
      <formula>H101&lt;0</formula>
    </cfRule>
  </conditionalFormatting>
  <conditionalFormatting sqref="F95:F100 H95:H100">
    <cfRule type="expression" dxfId="1986" priority="44">
      <formula>F95&gt;0</formula>
    </cfRule>
    <cfRule type="expression" dxfId="1985" priority="45">
      <formula>F95&lt;0</formula>
    </cfRule>
  </conditionalFormatting>
  <conditionalFormatting sqref="J97:K97">
    <cfRule type="expression" dxfId="1984" priority="42">
      <formula>J97&gt;0</formula>
    </cfRule>
    <cfRule type="expression" dxfId="1983" priority="43">
      <formula>J97&lt;0</formula>
    </cfRule>
  </conditionalFormatting>
  <conditionalFormatting sqref="J98:K104">
    <cfRule type="expression" dxfId="1982" priority="40">
      <formula>J98&gt;0</formula>
    </cfRule>
    <cfRule type="expression" dxfId="1981" priority="41">
      <formula>J98&lt;0</formula>
    </cfRule>
  </conditionalFormatting>
  <conditionalFormatting sqref="L97:L179 L186 L188">
    <cfRule type="expression" dxfId="1980" priority="36">
      <formula>L97&gt;0</formula>
    </cfRule>
    <cfRule type="expression" dxfId="1979" priority="37">
      <formula>L97&lt;0</formula>
    </cfRule>
  </conditionalFormatting>
  <conditionalFormatting sqref="Q10">
    <cfRule type="expression" dxfId="1978" priority="34">
      <formula>Q10&gt;0</formula>
    </cfRule>
    <cfRule type="expression" dxfId="1977" priority="35">
      <formula>Q10&lt;0</formula>
    </cfRule>
  </conditionalFormatting>
  <conditionalFormatting sqref="K208:K209 H208:H210 F208:F210">
    <cfRule type="expression" dxfId="1976" priority="31">
      <formula>F208&gt;0</formula>
    </cfRule>
    <cfRule type="expression" dxfId="1975" priority="32">
      <formula>F208&lt;0</formula>
    </cfRule>
  </conditionalFormatting>
  <conditionalFormatting sqref="K204:K206 H204:H206 F204:F206">
    <cfRule type="expression" dxfId="1974" priority="29">
      <formula>F204&gt;0</formula>
    </cfRule>
    <cfRule type="expression" dxfId="1973" priority="30">
      <formula>F204&lt;0</formula>
    </cfRule>
  </conditionalFormatting>
  <conditionalFormatting sqref="K202:K203 H203 F203">
    <cfRule type="expression" dxfId="1972" priority="27">
      <formula>F202&gt;0</formula>
    </cfRule>
    <cfRule type="expression" dxfId="1971" priority="28">
      <formula>F202&lt;0</formula>
    </cfRule>
  </conditionalFormatting>
  <conditionalFormatting sqref="K207 H207 F207">
    <cfRule type="expression" dxfId="1970" priority="25">
      <formula>F207&gt;0</formula>
    </cfRule>
    <cfRule type="expression" dxfId="1969" priority="26">
      <formula>F207&lt;0</formula>
    </cfRule>
  </conditionalFormatting>
  <conditionalFormatting sqref="K215:K216">
    <cfRule type="expression" dxfId="1968" priority="23">
      <formula>K215&gt;0</formula>
    </cfRule>
    <cfRule type="expression" dxfId="1967" priority="24">
      <formula>K215&lt;0</formula>
    </cfRule>
  </conditionalFormatting>
  <conditionalFormatting sqref="K213:K214 H213:H216 F213:F216">
    <cfRule type="expression" dxfId="1966" priority="21">
      <formula>F213&gt;0</formula>
    </cfRule>
    <cfRule type="expression" dxfId="1965" priority="22">
      <formula>F213&lt;0</formula>
    </cfRule>
  </conditionalFormatting>
  <conditionalFormatting sqref="H211:H212 F211:F212 K211:K212">
    <cfRule type="expression" dxfId="1964" priority="19">
      <formula>F211&gt;0</formula>
    </cfRule>
    <cfRule type="expression" dxfId="1963" priority="20">
      <formula>F211&lt;0</formula>
    </cfRule>
  </conditionalFormatting>
  <conditionalFormatting sqref="K233:K234 H233:H234 F233:F234">
    <cfRule type="expression" dxfId="1962" priority="17">
      <formula>F233&gt;0</formula>
    </cfRule>
    <cfRule type="expression" dxfId="1961" priority="18">
      <formula>F233&lt;0</formula>
    </cfRule>
  </conditionalFormatting>
  <conditionalFormatting sqref="K219:K220 H219:H221 F219:F221">
    <cfRule type="expression" dxfId="1960" priority="15">
      <formula>F219&gt;0</formula>
    </cfRule>
    <cfRule type="expression" dxfId="1959" priority="16">
      <formula>F219&lt;0</formula>
    </cfRule>
  </conditionalFormatting>
  <conditionalFormatting sqref="K217:K218 H217:H218 F217:F218">
    <cfRule type="expression" dxfId="1958" priority="13">
      <formula>F217&gt;0</formula>
    </cfRule>
    <cfRule type="expression" dxfId="1957" priority="14">
      <formula>F217&lt;0</formula>
    </cfRule>
  </conditionalFormatting>
  <conditionalFormatting sqref="K231:K232 H231:H232 F231:F232">
    <cfRule type="expression" dxfId="1956" priority="11">
      <formula>F231&gt;0</formula>
    </cfRule>
    <cfRule type="expression" dxfId="1955" priority="12">
      <formula>F231&lt;0</formula>
    </cfRule>
  </conditionalFormatting>
  <conditionalFormatting sqref="K229:K230 H229:H230 F229:F230">
    <cfRule type="expression" dxfId="1954" priority="9">
      <formula>F229&gt;0</formula>
    </cfRule>
    <cfRule type="expression" dxfId="1953" priority="10">
      <formula>F229&lt;0</formula>
    </cfRule>
  </conditionalFormatting>
  <conditionalFormatting sqref="K227:K228 H227:H228 F227:F228">
    <cfRule type="expression" dxfId="1952" priority="7">
      <formula>F227&gt;0</formula>
    </cfRule>
    <cfRule type="expression" dxfId="1951" priority="8">
      <formula>F227&lt;0</formula>
    </cfRule>
  </conditionalFormatting>
  <conditionalFormatting sqref="K225:K226 H225:H226 F225:F226">
    <cfRule type="expression" dxfId="1950" priority="5">
      <formula>F225&gt;0</formula>
    </cfRule>
    <cfRule type="expression" dxfId="1949" priority="6">
      <formula>F225&lt;0</formula>
    </cfRule>
  </conditionalFormatting>
  <conditionalFormatting sqref="K223:K224 H223:H224 F223:F224">
    <cfRule type="expression" dxfId="1948" priority="3">
      <formula>F223&gt;0</formula>
    </cfRule>
    <cfRule type="expression" dxfId="1947" priority="4">
      <formula>F223&lt;0</formula>
    </cfRule>
  </conditionalFormatting>
  <conditionalFormatting sqref="K221:K222 H222 F222">
    <cfRule type="expression" dxfId="1946" priority="1">
      <formula>F221&gt;0</formula>
    </cfRule>
    <cfRule type="expression" dxfId="194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154</v>
      </c>
      <c r="AJ2">
        <f>$Q$2*$Q$4</f>
        <v>4254</v>
      </c>
      <c r="AK2">
        <f ca="1">AJ2*EXP(-$X$2 * AI2/365.25)</f>
        <v>4254</v>
      </c>
      <c r="AM2" s="2">
        <f>Q10</f>
        <v>0</v>
      </c>
      <c r="AO2">
        <f ca="1" xml:space="preserve"> (SUM(AB:AB) - SUM(AE:AE) - SUM(AH:AH) - SUM(AK:AK))/SUM(AB:AB)</f>
        <v>4.9567333372900459E-2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0">B3-$B$2</f>
        <v>1</v>
      </c>
      <c r="AA3" s="2">
        <f t="shared" ref="AA3:AA17" si="1">F3</f>
        <v>872.5</v>
      </c>
      <c r="AB3">
        <f t="shared" ref="AB3:AB17" si="2">AA3*EXP(-Z3/365.25 * $X$2)</f>
        <v>872.5</v>
      </c>
      <c r="AC3">
        <f t="shared" ref="AC3:AC17" si="3">G3-$B$2</f>
        <v>141</v>
      </c>
      <c r="AD3" s="2">
        <f t="shared" ref="AD3:AD17" si="4">K3</f>
        <v>1508.97</v>
      </c>
      <c r="AE3">
        <f t="shared" ref="AE3:AE17" si="5">AD3*EXP(-AC3/365.25 * $X$2)</f>
        <v>1508.97</v>
      </c>
      <c r="AF3">
        <f t="shared" ref="AF3:AF17" si="6">L3-$B$2</f>
        <v>-43095</v>
      </c>
      <c r="AG3" s="2">
        <f t="shared" ref="AG3:AG17" si="7">M3</f>
        <v>0</v>
      </c>
      <c r="AH3">
        <f t="shared" ref="AH3:AH17" si="8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14.18</v>
      </c>
      <c r="R4" s="495">
        <v>-3.0800000000000001E-2</v>
      </c>
      <c r="T4" s="156"/>
      <c r="U4" s="1" t="s">
        <v>898</v>
      </c>
      <c r="W4" s="134"/>
      <c r="Z4">
        <f t="shared" si="0"/>
        <v>83</v>
      </c>
      <c r="AA4" s="2">
        <f t="shared" si="1"/>
        <v>2104.5</v>
      </c>
      <c r="AB4">
        <f t="shared" si="2"/>
        <v>2104.5</v>
      </c>
      <c r="AC4">
        <f t="shared" si="3"/>
        <v>-43095</v>
      </c>
      <c r="AD4" s="2">
        <f t="shared" si="4"/>
        <v>0</v>
      </c>
      <c r="AE4">
        <f t="shared" si="5"/>
        <v>0</v>
      </c>
      <c r="AF4">
        <f t="shared" si="6"/>
        <v>-43095</v>
      </c>
      <c r="AG4" s="2">
        <f t="shared" si="7"/>
        <v>0</v>
      </c>
      <c r="AH4">
        <f t="shared" si="8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4254</v>
      </c>
      <c r="T5" s="1">
        <v>43112</v>
      </c>
      <c r="U5" t="s">
        <v>896</v>
      </c>
      <c r="W5" s="134"/>
      <c r="Z5">
        <f t="shared" si="0"/>
        <v>83</v>
      </c>
      <c r="AA5" s="2">
        <f t="shared" si="1"/>
        <v>701.5</v>
      </c>
      <c r="AB5">
        <f t="shared" si="2"/>
        <v>701.5</v>
      </c>
      <c r="AC5">
        <f t="shared" si="3"/>
        <v>-43095</v>
      </c>
      <c r="AD5" s="2">
        <f t="shared" si="4"/>
        <v>0</v>
      </c>
      <c r="AE5">
        <f t="shared" si="5"/>
        <v>0</v>
      </c>
      <c r="AF5">
        <f t="shared" si="6"/>
        <v>-43095</v>
      </c>
      <c r="AG5" s="2">
        <f t="shared" si="7"/>
        <v>0</v>
      </c>
      <c r="AH5">
        <f t="shared" si="8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0"/>
        <v>148</v>
      </c>
      <c r="AA6" s="2">
        <f t="shared" si="1"/>
        <v>2128.5</v>
      </c>
      <c r="AB6">
        <f t="shared" si="2"/>
        <v>2128.5</v>
      </c>
      <c r="AC6">
        <f t="shared" si="3"/>
        <v>-43095</v>
      </c>
      <c r="AD6" s="2">
        <f t="shared" si="4"/>
        <v>0</v>
      </c>
      <c r="AE6">
        <f t="shared" si="5"/>
        <v>0</v>
      </c>
      <c r="AF6">
        <f t="shared" si="6"/>
        <v>-43095</v>
      </c>
      <c r="AG6" s="2">
        <f t="shared" si="7"/>
        <v>0</v>
      </c>
      <c r="AH6">
        <f t="shared" si="8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-417.57999999999993</v>
      </c>
      <c r="R7">
        <v>150</v>
      </c>
      <c r="T7" s="1">
        <v>43117</v>
      </c>
      <c r="U7" t="s">
        <v>903</v>
      </c>
      <c r="W7" s="134"/>
      <c r="Z7">
        <f t="shared" si="0"/>
        <v>-43095</v>
      </c>
      <c r="AA7" s="2">
        <f t="shared" si="1"/>
        <v>0</v>
      </c>
      <c r="AB7">
        <f t="shared" si="2"/>
        <v>0</v>
      </c>
      <c r="AC7">
        <f t="shared" si="3"/>
        <v>-43095</v>
      </c>
      <c r="AD7" s="2">
        <f t="shared" si="4"/>
        <v>0</v>
      </c>
      <c r="AE7">
        <f t="shared" si="5"/>
        <v>0</v>
      </c>
      <c r="AF7">
        <f t="shared" si="6"/>
        <v>-43095</v>
      </c>
      <c r="AG7" s="2">
        <f t="shared" si="7"/>
        <v>0</v>
      </c>
      <c r="AH7">
        <f t="shared" si="8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-417.57999999999993</v>
      </c>
      <c r="U8" t="s">
        <v>904</v>
      </c>
      <c r="W8" s="134"/>
      <c r="Z8">
        <f t="shared" si="0"/>
        <v>-43095</v>
      </c>
      <c r="AA8" s="2">
        <f t="shared" si="1"/>
        <v>0</v>
      </c>
      <c r="AB8">
        <f t="shared" si="2"/>
        <v>0</v>
      </c>
      <c r="AC8">
        <f t="shared" si="3"/>
        <v>-43095</v>
      </c>
      <c r="AD8" s="2">
        <f t="shared" si="4"/>
        <v>0</v>
      </c>
      <c r="AE8">
        <f t="shared" si="5"/>
        <v>0</v>
      </c>
      <c r="AF8">
        <f t="shared" si="6"/>
        <v>-43095</v>
      </c>
      <c r="AG8" s="2">
        <f t="shared" si="7"/>
        <v>0</v>
      </c>
      <c r="AH8">
        <f t="shared" si="8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-8.9387316496774102E-2</v>
      </c>
      <c r="W9" s="134"/>
      <c r="Z9">
        <f t="shared" si="0"/>
        <v>-43095</v>
      </c>
      <c r="AA9" s="2">
        <f t="shared" si="1"/>
        <v>0</v>
      </c>
      <c r="AB9">
        <f t="shared" si="2"/>
        <v>0</v>
      </c>
      <c r="AC9">
        <f t="shared" si="3"/>
        <v>-43095</v>
      </c>
      <c r="AD9" s="2">
        <f t="shared" si="4"/>
        <v>0</v>
      </c>
      <c r="AE9">
        <f t="shared" si="5"/>
        <v>0</v>
      </c>
      <c r="AF9">
        <f t="shared" si="6"/>
        <v>-43095</v>
      </c>
      <c r="AG9" s="2">
        <f t="shared" si="7"/>
        <v>0</v>
      </c>
      <c r="AH9">
        <f t="shared" si="8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0"/>
        <v>-43095</v>
      </c>
      <c r="AA10" s="2">
        <f t="shared" si="1"/>
        <v>0</v>
      </c>
      <c r="AB10">
        <f t="shared" si="2"/>
        <v>0</v>
      </c>
      <c r="AC10">
        <f t="shared" si="3"/>
        <v>-43095</v>
      </c>
      <c r="AD10" s="2">
        <f t="shared" si="4"/>
        <v>0</v>
      </c>
      <c r="AE10">
        <f t="shared" si="5"/>
        <v>0</v>
      </c>
      <c r="AF10">
        <f t="shared" si="6"/>
        <v>-43095</v>
      </c>
      <c r="AG10" s="2">
        <f t="shared" si="7"/>
        <v>0</v>
      </c>
      <c r="AH10">
        <f t="shared" si="8"/>
        <v>0</v>
      </c>
    </row>
    <row r="11" spans="1:41" x14ac:dyDescent="0.25">
      <c r="H11" s="70"/>
      <c r="O11" s="11" t="s">
        <v>176</v>
      </c>
      <c r="P11" s="33"/>
      <c r="Q11" s="134">
        <f>R11*4/Q4</f>
        <v>3.3850493653032436E-2</v>
      </c>
      <c r="R11">
        <f>0.12</f>
        <v>0.12</v>
      </c>
      <c r="T11" s="824">
        <v>43124</v>
      </c>
      <c r="U11" t="s">
        <v>897</v>
      </c>
      <c r="W11" s="134"/>
      <c r="Z11">
        <f t="shared" si="0"/>
        <v>-43095</v>
      </c>
      <c r="AA11" s="2">
        <f t="shared" si="1"/>
        <v>0</v>
      </c>
      <c r="AB11">
        <f t="shared" si="2"/>
        <v>0</v>
      </c>
      <c r="AC11">
        <f t="shared" si="3"/>
        <v>-43095</v>
      </c>
      <c r="AD11" s="2">
        <f t="shared" si="4"/>
        <v>0</v>
      </c>
      <c r="AE11">
        <f t="shared" si="5"/>
        <v>0</v>
      </c>
      <c r="AF11">
        <f t="shared" si="6"/>
        <v>-43095</v>
      </c>
      <c r="AG11" s="2">
        <f t="shared" si="7"/>
        <v>0</v>
      </c>
      <c r="AH11">
        <f t="shared" si="8"/>
        <v>0</v>
      </c>
    </row>
    <row r="12" spans="1:41" x14ac:dyDescent="0.25">
      <c r="H12" s="70"/>
      <c r="O12" s="11" t="s">
        <v>82</v>
      </c>
      <c r="Q12" s="1"/>
      <c r="W12" s="134"/>
      <c r="Z12">
        <f t="shared" si="0"/>
        <v>-43095</v>
      </c>
      <c r="AA12" s="2">
        <f t="shared" si="1"/>
        <v>0</v>
      </c>
      <c r="AB12">
        <f t="shared" si="2"/>
        <v>0</v>
      </c>
      <c r="AC12">
        <f t="shared" si="3"/>
        <v>-43095</v>
      </c>
      <c r="AD12" s="2">
        <f t="shared" si="4"/>
        <v>0</v>
      </c>
      <c r="AE12">
        <f t="shared" si="5"/>
        <v>0</v>
      </c>
      <c r="AF12">
        <f t="shared" si="6"/>
        <v>-43095</v>
      </c>
      <c r="AG12" s="2">
        <f t="shared" si="7"/>
        <v>0</v>
      </c>
      <c r="AH12">
        <f t="shared" si="8"/>
        <v>0</v>
      </c>
    </row>
    <row r="13" spans="1:41" x14ac:dyDescent="0.25">
      <c r="H13" s="70"/>
      <c r="O13" s="11" t="s">
        <v>983</v>
      </c>
      <c r="Q13">
        <f>Q4/0.95</f>
        <v>14.926315789473685</v>
      </c>
      <c r="T13" s="1">
        <v>43210</v>
      </c>
      <c r="U13" t="s">
        <v>1019</v>
      </c>
      <c r="W13" s="134"/>
      <c r="Z13">
        <f t="shared" si="0"/>
        <v>-43095</v>
      </c>
      <c r="AA13" s="2">
        <f t="shared" si="1"/>
        <v>0</v>
      </c>
      <c r="AB13">
        <f t="shared" si="2"/>
        <v>0</v>
      </c>
      <c r="AC13">
        <f t="shared" si="3"/>
        <v>-43095</v>
      </c>
      <c r="AD13" s="2">
        <f t="shared" si="4"/>
        <v>0</v>
      </c>
      <c r="AE13">
        <f t="shared" si="5"/>
        <v>0</v>
      </c>
      <c r="AF13">
        <f t="shared" si="6"/>
        <v>-43095</v>
      </c>
      <c r="AG13" s="2">
        <f t="shared" si="7"/>
        <v>0</v>
      </c>
      <c r="AH13">
        <f t="shared" si="8"/>
        <v>0</v>
      </c>
    </row>
    <row r="14" spans="1:41" x14ac:dyDescent="0.25">
      <c r="H14" s="70"/>
      <c r="O14" s="11" t="s">
        <v>1129</v>
      </c>
      <c r="Q14" s="134">
        <v>-0.17130000000000001</v>
      </c>
      <c r="W14" s="134"/>
      <c r="Z14">
        <f t="shared" si="0"/>
        <v>-43095</v>
      </c>
      <c r="AA14" s="2">
        <f t="shared" si="1"/>
        <v>0</v>
      </c>
      <c r="AB14">
        <f t="shared" si="2"/>
        <v>0</v>
      </c>
      <c r="AC14">
        <f t="shared" si="3"/>
        <v>-43095</v>
      </c>
      <c r="AD14" s="2">
        <f t="shared" si="4"/>
        <v>0</v>
      </c>
      <c r="AE14">
        <f t="shared" si="5"/>
        <v>0</v>
      </c>
      <c r="AF14">
        <f t="shared" si="6"/>
        <v>-43095</v>
      </c>
      <c r="AG14" s="2">
        <f t="shared" si="7"/>
        <v>0</v>
      </c>
      <c r="AH14">
        <f t="shared" si="8"/>
        <v>0</v>
      </c>
    </row>
    <row r="15" spans="1:41" x14ac:dyDescent="0.25">
      <c r="H15" s="70"/>
      <c r="T15" s="1">
        <v>43242</v>
      </c>
      <c r="U15" t="s">
        <v>1133</v>
      </c>
      <c r="W15" s="134"/>
      <c r="Z15">
        <f t="shared" si="0"/>
        <v>-43095</v>
      </c>
      <c r="AA15" s="2">
        <f t="shared" si="1"/>
        <v>0</v>
      </c>
      <c r="AB15">
        <f t="shared" si="2"/>
        <v>0</v>
      </c>
      <c r="AC15">
        <f t="shared" si="3"/>
        <v>-43095</v>
      </c>
      <c r="AD15" s="2">
        <f t="shared" si="4"/>
        <v>0</v>
      </c>
      <c r="AE15">
        <f t="shared" si="5"/>
        <v>0</v>
      </c>
      <c r="AF15">
        <f t="shared" si="6"/>
        <v>-43095</v>
      </c>
      <c r="AG15" s="2">
        <f t="shared" si="7"/>
        <v>0</v>
      </c>
      <c r="AH15">
        <f t="shared" si="8"/>
        <v>0</v>
      </c>
    </row>
    <row r="16" spans="1:41" x14ac:dyDescent="0.25">
      <c r="H16" s="70"/>
      <c r="W16" s="134"/>
      <c r="Z16">
        <f t="shared" si="0"/>
        <v>-43095</v>
      </c>
      <c r="AA16" s="2">
        <f t="shared" si="1"/>
        <v>0</v>
      </c>
      <c r="AB16">
        <f t="shared" si="2"/>
        <v>0</v>
      </c>
      <c r="AC16">
        <f t="shared" si="3"/>
        <v>-43095</v>
      </c>
      <c r="AD16" s="2">
        <f t="shared" si="4"/>
        <v>0</v>
      </c>
      <c r="AE16">
        <f t="shared" si="5"/>
        <v>0</v>
      </c>
      <c r="AF16">
        <f t="shared" si="6"/>
        <v>-43095</v>
      </c>
      <c r="AG16" s="2">
        <f t="shared" si="7"/>
        <v>0</v>
      </c>
      <c r="AH16">
        <f t="shared" si="8"/>
        <v>0</v>
      </c>
    </row>
    <row r="17" spans="1:34" x14ac:dyDescent="0.25">
      <c r="W17" s="134"/>
      <c r="Z17">
        <f t="shared" si="0"/>
        <v>-43095</v>
      </c>
      <c r="AA17" s="2">
        <f t="shared" si="1"/>
        <v>0</v>
      </c>
      <c r="AB17">
        <f t="shared" si="2"/>
        <v>0</v>
      </c>
      <c r="AC17">
        <f t="shared" si="3"/>
        <v>-43095</v>
      </c>
      <c r="AD17" s="2">
        <f t="shared" si="4"/>
        <v>0</v>
      </c>
      <c r="AE17">
        <f t="shared" si="5"/>
        <v>0</v>
      </c>
      <c r="AF17">
        <f t="shared" si="6"/>
        <v>-43095</v>
      </c>
      <c r="AG17" s="2">
        <f t="shared" si="7"/>
        <v>0</v>
      </c>
      <c r="AH17">
        <f t="shared" si="8"/>
        <v>0</v>
      </c>
    </row>
    <row r="18" spans="1:34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15.598000000000001</v>
      </c>
      <c r="W21" s="134"/>
    </row>
    <row r="22" spans="1:34" x14ac:dyDescent="0.25">
      <c r="O22" s="81">
        <v>1.0900000000000001</v>
      </c>
      <c r="P22" s="81">
        <f t="shared" ref="P22:P41" si="9">O22*$Q$4</f>
        <v>15.456200000000001</v>
      </c>
      <c r="W22" s="134"/>
    </row>
    <row r="23" spans="1:34" x14ac:dyDescent="0.25">
      <c r="O23" s="81">
        <v>1.08</v>
      </c>
      <c r="P23" s="81">
        <f t="shared" si="9"/>
        <v>15.314400000000001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9"/>
        <v>15.172600000000001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0">C25*(E25-D25)</f>
        <v>-3.9999999999999147</v>
      </c>
      <c r="G25" s="39">
        <f t="shared" ref="G25" si="11">D25*C25</f>
        <v>3490</v>
      </c>
      <c r="H25" s="222">
        <f t="shared" ref="H25" si="12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9"/>
        <v>15.030800000000001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3">C26*(E26-D26)</f>
        <v>139.99999999999986</v>
      </c>
      <c r="G26" s="39">
        <f t="shared" ref="G26" si="14">D26*C26</f>
        <v>3490</v>
      </c>
      <c r="H26" s="222">
        <f t="shared" ref="H26" si="15">(E26-D26)/D26</f>
        <v>4.0114613180515721E-2</v>
      </c>
      <c r="I26" s="39"/>
      <c r="J26" s="39"/>
      <c r="K26" s="39"/>
      <c r="L26" s="39"/>
      <c r="O26" s="81">
        <v>1.05</v>
      </c>
      <c r="P26" s="81">
        <f t="shared" si="9"/>
        <v>14.889000000000001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6">C27*(E27-D27)</f>
        <v>217.99999999999997</v>
      </c>
      <c r="G27" s="39">
        <f t="shared" ref="G27" si="17">D27*C27</f>
        <v>3490</v>
      </c>
      <c r="H27" s="222">
        <f t="shared" ref="H27" si="18">(E27-D27)/D27</f>
        <v>6.246418338108882E-2</v>
      </c>
      <c r="I27" s="39"/>
      <c r="J27" s="39"/>
      <c r="K27" s="39"/>
      <c r="L27" s="155"/>
      <c r="O27" s="81">
        <v>1.04</v>
      </c>
      <c r="P27" s="81">
        <f t="shared" si="9"/>
        <v>14.747199999999999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9">C28*(E28-D28)</f>
        <v>-19.999999999999574</v>
      </c>
      <c r="G28" s="39">
        <f t="shared" ref="G28:G30" si="20">D28*C28</f>
        <v>3490</v>
      </c>
      <c r="H28" s="222">
        <f t="shared" ref="H28:H30" si="21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9"/>
        <v>14.605399999999999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9"/>
        <v>-201.9999999999996</v>
      </c>
      <c r="G29" s="39">
        <f t="shared" si="20"/>
        <v>3490</v>
      </c>
      <c r="H29" s="222">
        <f t="shared" si="21"/>
        <v>-5.7879656160458343E-2</v>
      </c>
      <c r="I29" s="39"/>
      <c r="J29" s="39"/>
      <c r="K29" s="39"/>
      <c r="L29" s="155"/>
      <c r="O29" s="81">
        <v>1.02</v>
      </c>
      <c r="P29" s="81">
        <f t="shared" si="9"/>
        <v>14.4636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9"/>
        <v>-668</v>
      </c>
      <c r="G30" s="39">
        <f t="shared" si="20"/>
        <v>6296</v>
      </c>
      <c r="H30" s="222">
        <f t="shared" si="21"/>
        <v>-0.10609911054637865</v>
      </c>
      <c r="I30" s="39"/>
      <c r="J30" s="39"/>
      <c r="K30" s="39"/>
      <c r="L30" s="155"/>
      <c r="O30" s="81">
        <v>1.01</v>
      </c>
      <c r="P30" s="81">
        <f t="shared" si="9"/>
        <v>14.3218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2">C31*(E31-D31)</f>
        <v>-1068</v>
      </c>
      <c r="G31" s="39">
        <f t="shared" ref="G31" si="23">D31*C31</f>
        <v>6296</v>
      </c>
      <c r="H31" s="222">
        <f t="shared" ref="H31" si="24">(E31-D31)/D31</f>
        <v>-0.16963151207115629</v>
      </c>
      <c r="I31" s="39"/>
      <c r="J31" s="39"/>
      <c r="K31" s="39"/>
      <c r="L31" s="155"/>
      <c r="O31" s="81">
        <v>1</v>
      </c>
      <c r="P31" s="81">
        <f t="shared" si="9"/>
        <v>14.18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5">C32*(E32-D32)</f>
        <v>-1139.9999999999998</v>
      </c>
      <c r="G32" s="39">
        <f t="shared" ref="G32" si="26">D32*C32</f>
        <v>6296</v>
      </c>
      <c r="H32" s="222">
        <f t="shared" ref="H32" si="27">(E32-D32)/D32</f>
        <v>-0.18106734434561625</v>
      </c>
      <c r="I32" s="39"/>
      <c r="J32" s="39"/>
      <c r="K32" s="39"/>
      <c r="L32" s="155"/>
      <c r="O32" s="81">
        <v>0.99</v>
      </c>
      <c r="P32" s="81">
        <f t="shared" si="9"/>
        <v>14.0382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8">C33*(E33-D33)</f>
        <v>-920.00000000000023</v>
      </c>
      <c r="G33" s="39">
        <f t="shared" ref="G33:G36" si="29">D33*C33</f>
        <v>6296</v>
      </c>
      <c r="H33" s="222">
        <f t="shared" ref="H33:H36" si="30">(E33-D33)/D33</f>
        <v>-0.1461245235069886</v>
      </c>
      <c r="I33" s="39"/>
      <c r="J33" s="39"/>
      <c r="K33" s="39"/>
      <c r="L33" s="155"/>
      <c r="O33" s="81">
        <v>0.98</v>
      </c>
      <c r="P33" s="81">
        <f t="shared" si="9"/>
        <v>13.8964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8"/>
        <v>-376.05000000000024</v>
      </c>
      <c r="G34" s="39">
        <f t="shared" si="29"/>
        <v>4076.05</v>
      </c>
      <c r="H34" s="222">
        <f t="shared" si="30"/>
        <v>-9.2258436476490763E-2</v>
      </c>
      <c r="I34" s="39"/>
      <c r="J34" s="39"/>
      <c r="K34" s="39"/>
      <c r="L34" s="155"/>
      <c r="O34" s="81">
        <v>0.97</v>
      </c>
      <c r="P34" s="81">
        <f t="shared" si="9"/>
        <v>13.7546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8"/>
        <v>-288.58500000000021</v>
      </c>
      <c r="G35" s="39">
        <f t="shared" si="29"/>
        <v>2543.085</v>
      </c>
      <c r="H35" s="222">
        <f t="shared" si="30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9"/>
        <v>13.6128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8"/>
        <v>-417.56999999999994</v>
      </c>
      <c r="G36" s="39">
        <f t="shared" si="29"/>
        <v>4671.57</v>
      </c>
      <c r="H36" s="222">
        <f t="shared" si="30"/>
        <v>-8.9385367232001217E-2</v>
      </c>
      <c r="I36" s="39"/>
      <c r="J36" s="39"/>
      <c r="K36" s="39"/>
      <c r="L36" s="39"/>
      <c r="O36" s="81">
        <v>0.95</v>
      </c>
      <c r="P36" s="81">
        <f t="shared" si="9"/>
        <v>13.470999999999998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9"/>
        <v>13.329199999999998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9"/>
        <v>13.1874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9"/>
        <v>13.0456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9"/>
        <v>12.9038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9"/>
        <v>12.762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25">
      <formula>F47&gt;0</formula>
    </cfRule>
    <cfRule type="expression" dxfId="1943" priority="26">
      <formula>F47&lt;0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0 F34:F46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0 H34:H46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L25:L38">
    <cfRule type="expression" dxfId="1924" priority="5">
      <formula>L25&gt;0</formula>
    </cfRule>
    <cfRule type="expression" dxfId="19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2" priority="3">
      <formula>F31&gt;0</formula>
    </cfRule>
    <cfRule type="expression" dxfId="1921" priority="4">
      <formula>F31&lt;0</formula>
    </cfRule>
  </conditionalFormatting>
  <conditionalFormatting sqref="H31:H33">
    <cfRule type="expression" dxfId="1920" priority="1">
      <formula>H31&gt;0</formula>
    </cfRule>
    <cfRule type="expression" dxfId="19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45.809899999999999</v>
      </c>
      <c r="R4" s="495">
        <v>-1.6299999999999999E-2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9161.98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-717.27000000000044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-717.27000000000044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-7.2603689551332382E-2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17.619192307692305</v>
      </c>
    </row>
    <row r="14" spans="1:21" x14ac:dyDescent="0.25">
      <c r="H14" s="70"/>
      <c r="O14" s="11" t="s">
        <v>1075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50.390890000000006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49.932791000000002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49.474692000000005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49.016593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48.558494000000003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48.100394999999999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47.642296000000002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47.184196999999998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46.726098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46.267998999999996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45.809899999999999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45.351801000000002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44.893701999999998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44.435603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43.977503999999996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43.519404999999999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43.061305999999995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42.603207000000005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42.145108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41.687009000000003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41.228909999999999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8" priority="31">
      <formula>F47&gt;0</formula>
    </cfRule>
    <cfRule type="expression" dxfId="1917" priority="32">
      <formula>F47&lt;0</formula>
    </cfRule>
  </conditionalFormatting>
  <conditionalFormatting sqref="Q7">
    <cfRule type="expression" dxfId="1916" priority="29">
      <formula>Q7&gt;0</formula>
    </cfRule>
    <cfRule type="expression" dxfId="1915" priority="30">
      <formula>Q7&lt;0</formula>
    </cfRule>
  </conditionalFormatting>
  <conditionalFormatting sqref="Q8">
    <cfRule type="expression" dxfId="1914" priority="27">
      <formula>Q8&gt;0</formula>
    </cfRule>
    <cfRule type="expression" dxfId="1913" priority="28">
      <formula>Q8&lt;0</formula>
    </cfRule>
  </conditionalFormatting>
  <conditionalFormatting sqref="F31:F46">
    <cfRule type="expression" dxfId="1912" priority="25">
      <formula>F31&gt;0</formula>
    </cfRule>
    <cfRule type="expression" dxfId="1911" priority="26">
      <formula>F31&lt;0</formula>
    </cfRule>
  </conditionalFormatting>
  <conditionalFormatting sqref="H31:H46">
    <cfRule type="expression" dxfId="1910" priority="23">
      <formula>H31&gt;0</formula>
    </cfRule>
    <cfRule type="expression" dxfId="1909" priority="24">
      <formula>H31&lt;0</formula>
    </cfRule>
  </conditionalFormatting>
  <conditionalFormatting sqref="Q10">
    <cfRule type="expression" dxfId="1908" priority="21">
      <formula>Q10&gt;0</formula>
    </cfRule>
    <cfRule type="expression" dxfId="1907" priority="22">
      <formula>Q10&lt;0</formula>
    </cfRule>
  </conditionalFormatting>
  <conditionalFormatting sqref="J25:J38">
    <cfRule type="expression" dxfId="1906" priority="19">
      <formula>J25&gt;0</formula>
    </cfRule>
    <cfRule type="expression" dxfId="1905" priority="20">
      <formula>J25&lt;0</formula>
    </cfRule>
  </conditionalFormatting>
  <conditionalFormatting sqref="K35:K38">
    <cfRule type="expression" dxfId="1904" priority="17">
      <formula>K35&gt;0</formula>
    </cfRule>
    <cfRule type="expression" dxfId="1903" priority="18">
      <formula>K35&lt;0</formula>
    </cfRule>
  </conditionalFormatting>
  <conditionalFormatting sqref="L25:L38">
    <cfRule type="expression" dxfId="1902" priority="15">
      <formula>L25&gt;0</formula>
    </cfRule>
    <cfRule type="expression" dxfId="1901" priority="16">
      <formula>L25&lt;0</formula>
    </cfRule>
  </conditionalFormatting>
  <conditionalFormatting sqref="F89:F110">
    <cfRule type="expression" dxfId="1900" priority="13">
      <formula>F89&gt;0</formula>
    </cfRule>
    <cfRule type="expression" dxfId="1899" priority="14">
      <formula>F89&lt;0</formula>
    </cfRule>
  </conditionalFormatting>
  <conditionalFormatting sqref="H89:H110">
    <cfRule type="expression" dxfId="1898" priority="11">
      <formula>H89&gt;0</formula>
    </cfRule>
    <cfRule type="expression" dxfId="1897" priority="12">
      <formula>H89&lt;0</formula>
    </cfRule>
  </conditionalFormatting>
  <conditionalFormatting sqref="J89:J102">
    <cfRule type="expression" dxfId="1896" priority="9">
      <formula>J89&gt;0</formula>
    </cfRule>
    <cfRule type="expression" dxfId="1895" priority="10">
      <formula>J89&lt;0</formula>
    </cfRule>
  </conditionalFormatting>
  <conditionalFormatting sqref="K89:K102">
    <cfRule type="expression" dxfId="1894" priority="7">
      <formula>K89&gt;0</formula>
    </cfRule>
    <cfRule type="expression" dxfId="1893" priority="8">
      <formula>K89&lt;0</formula>
    </cfRule>
  </conditionalFormatting>
  <conditionalFormatting sqref="L89:L102">
    <cfRule type="expression" dxfId="1892" priority="5">
      <formula>L89&gt;0</formula>
    </cfRule>
    <cfRule type="expression" dxfId="1891" priority="6">
      <formula>L89&lt;0</formula>
    </cfRule>
  </conditionalFormatting>
  <conditionalFormatting sqref="F25:F30">
    <cfRule type="expression" dxfId="1890" priority="3">
      <formula>F25&gt;0</formula>
    </cfRule>
    <cfRule type="expression" dxfId="1889" priority="4">
      <formula>F25&lt;0</formula>
    </cfRule>
  </conditionalFormatting>
  <conditionalFormatting sqref="H25:H30">
    <cfRule type="expression" dxfId="1888" priority="1">
      <formula>H25&gt;0</formula>
    </cfRule>
    <cfRule type="expression" dxfId="1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49.7699</v>
      </c>
      <c r="R4" s="495">
        <v>-2.2000000000000001E-3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7465.4849999999997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88.484999999999673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88.484999999999673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1.199471329808861E-2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3.013869828952841E-2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54.746890000000008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54.249191000000003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53.751492000000006</v>
      </c>
    </row>
    <row r="20" spans="1:21" x14ac:dyDescent="0.25">
      <c r="O20" s="81">
        <v>1.07</v>
      </c>
      <c r="P20" s="81">
        <f t="shared" si="1"/>
        <v>53.253793000000002</v>
      </c>
    </row>
    <row r="21" spans="1:21" x14ac:dyDescent="0.25">
      <c r="O21" s="81">
        <v>1.06</v>
      </c>
      <c r="P21" s="81">
        <f t="shared" si="1"/>
        <v>52.756094000000004</v>
      </c>
    </row>
    <row r="22" spans="1:21" x14ac:dyDescent="0.25">
      <c r="O22" s="81">
        <v>1.05</v>
      </c>
      <c r="P22" s="81">
        <f t="shared" si="1"/>
        <v>52.258395</v>
      </c>
    </row>
    <row r="23" spans="1:21" x14ac:dyDescent="0.25">
      <c r="O23" s="81">
        <v>1.04</v>
      </c>
      <c r="P23" s="81">
        <f t="shared" si="1"/>
        <v>51.760696000000003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51.262996999999999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50.765298000000001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50.267598999999997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49.7699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49.272201000000003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48.774501999999998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48.276803000000001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47.779103999999997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47.281404999999999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46.783705999999995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46.286007000000005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45.788308000000001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45.290609000000003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44.792909999999999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6" priority="35">
      <formula>F47&gt;0</formula>
    </cfRule>
    <cfRule type="expression" dxfId="1885" priority="36">
      <formula>F47&lt;0</formula>
    </cfRule>
  </conditionalFormatting>
  <conditionalFormatting sqref="Q7">
    <cfRule type="expression" dxfId="1884" priority="33">
      <formula>Q7&gt;0</formula>
    </cfRule>
    <cfRule type="expression" dxfId="1883" priority="34">
      <formula>Q7&lt;0</formula>
    </cfRule>
  </conditionalFormatting>
  <conditionalFormatting sqref="Q8">
    <cfRule type="expression" dxfId="1882" priority="31">
      <formula>Q8&gt;0</formula>
    </cfRule>
    <cfRule type="expression" dxfId="1881" priority="32">
      <formula>Q8&lt;0</formula>
    </cfRule>
  </conditionalFormatting>
  <conditionalFormatting sqref="F30:F46">
    <cfRule type="expression" dxfId="1880" priority="29">
      <formula>F30&gt;0</formula>
    </cfRule>
    <cfRule type="expression" dxfId="1879" priority="30">
      <formula>F30&lt;0</formula>
    </cfRule>
  </conditionalFormatting>
  <conditionalFormatting sqref="H30:H46">
    <cfRule type="expression" dxfId="1878" priority="27">
      <formula>H30&gt;0</formula>
    </cfRule>
    <cfRule type="expression" dxfId="1877" priority="28">
      <formula>H30&lt;0</formula>
    </cfRule>
  </conditionalFormatting>
  <conditionalFormatting sqref="Q10">
    <cfRule type="expression" dxfId="1876" priority="25">
      <formula>Q10&gt;0</formula>
    </cfRule>
    <cfRule type="expression" dxfId="1875" priority="26">
      <formula>Q10&lt;0</formula>
    </cfRule>
  </conditionalFormatting>
  <conditionalFormatting sqref="J25:J38">
    <cfRule type="expression" dxfId="1874" priority="23">
      <formula>J25&gt;0</formula>
    </cfRule>
    <cfRule type="expression" dxfId="1873" priority="24">
      <formula>J25&lt;0</formula>
    </cfRule>
  </conditionalFormatting>
  <conditionalFormatting sqref="K25:K38">
    <cfRule type="expression" dxfId="1872" priority="21">
      <formula>K25&gt;0</formula>
    </cfRule>
    <cfRule type="expression" dxfId="1871" priority="22">
      <formula>K25&lt;0</formula>
    </cfRule>
  </conditionalFormatting>
  <conditionalFormatting sqref="L25 L38">
    <cfRule type="expression" dxfId="1870" priority="19">
      <formula>L25&gt;0</formula>
    </cfRule>
    <cfRule type="expression" dxfId="1869" priority="20">
      <formula>L25&lt;0</formula>
    </cfRule>
  </conditionalFormatting>
  <conditionalFormatting sqref="F89:F110">
    <cfRule type="expression" dxfId="1868" priority="17">
      <formula>F89&gt;0</formula>
    </cfRule>
    <cfRule type="expression" dxfId="1867" priority="18">
      <formula>F89&lt;0</formula>
    </cfRule>
  </conditionalFormatting>
  <conditionalFormatting sqref="H89:H110">
    <cfRule type="expression" dxfId="1866" priority="15">
      <formula>H89&gt;0</formula>
    </cfRule>
    <cfRule type="expression" dxfId="1865" priority="16">
      <formula>H89&lt;0</formula>
    </cfRule>
  </conditionalFormatting>
  <conditionalFormatting sqref="J89:J102">
    <cfRule type="expression" dxfId="1864" priority="13">
      <formula>J89&gt;0</formula>
    </cfRule>
    <cfRule type="expression" dxfId="1863" priority="14">
      <formula>J89&lt;0</formula>
    </cfRule>
  </conditionalFormatting>
  <conditionalFormatting sqref="K89:K102">
    <cfRule type="expression" dxfId="1862" priority="11">
      <formula>K89&gt;0</formula>
    </cfRule>
    <cfRule type="expression" dxfId="1861" priority="12">
      <formula>K89&lt;0</formula>
    </cfRule>
  </conditionalFormatting>
  <conditionalFormatting sqref="L89:L102">
    <cfRule type="expression" dxfId="1860" priority="9">
      <formula>L89&gt;0</formula>
    </cfRule>
    <cfRule type="expression" dxfId="1859" priority="10">
      <formula>L89&lt;0</formula>
    </cfRule>
  </conditionalFormatting>
  <conditionalFormatting sqref="F25 F29">
    <cfRule type="expression" dxfId="1858" priority="7">
      <formula>F25&gt;0</formula>
    </cfRule>
    <cfRule type="expression" dxfId="1857" priority="8">
      <formula>F25&lt;0</formula>
    </cfRule>
  </conditionalFormatting>
  <conditionalFormatting sqref="H25 H29">
    <cfRule type="expression" dxfId="1856" priority="5">
      <formula>H25&gt;0</formula>
    </cfRule>
    <cfRule type="expression" dxfId="1855" priority="6">
      <formula>H25&lt;0</formula>
    </cfRule>
  </conditionalFormatting>
  <conditionalFormatting sqref="F26:F28">
    <cfRule type="expression" dxfId="1854" priority="3">
      <formula>F26&gt;0</formula>
    </cfRule>
    <cfRule type="expression" dxfId="1853" priority="4">
      <formula>F26&lt;0</formula>
    </cfRule>
  </conditionalFormatting>
  <conditionalFormatting sqref="H26:H28">
    <cfRule type="expression" dxfId="1852" priority="1">
      <formula>H26&gt;0</formula>
    </cfRule>
    <cfRule type="expression" dxfId="185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topLeftCell="V1" zoomScaleNormal="100" workbookViewId="0">
      <pane ySplit="1" topLeftCell="A2" activePane="bottomLeft" state="frozen"/>
      <selection activeCell="A2" sqref="A2"/>
      <selection pane="bottomLeft" activeCell="X1" sqref="X1:AP17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531</v>
      </c>
      <c r="AJ2">
        <f>$Q$2*$Q$4</f>
        <v>53900</v>
      </c>
      <c r="AK2">
        <f ca="1">AJ2*EXP(-$X$2 * AI2/365.25)</f>
        <v>62558.44486728323</v>
      </c>
      <c r="AM2" s="2">
        <f>Q10</f>
        <v>1747.9699999999939</v>
      </c>
      <c r="AO2">
        <f ca="1" xml:space="preserve"> (SUM(AB:AB) - SUM(AE:AE) - SUM(AH:AH) - SUM(AK:AK))/SUM(AB:AB)</f>
        <v>7.5142408134834136E-4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27.680886363636365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24.5</v>
      </c>
      <c r="R4" s="222">
        <v>-4.4999999999999997E-3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53900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60897.950000000004</v>
      </c>
      <c r="T6" s="816" t="s">
        <v>1024</v>
      </c>
      <c r="U6" t="s">
        <v>1026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-5249.9800000000178</v>
      </c>
      <c r="R7">
        <v>1200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-6997.9500000000116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-42718</v>
      </c>
      <c r="AG8" s="2">
        <f t="shared" si="9"/>
        <v>0</v>
      </c>
      <c r="AH8">
        <f t="shared" si="10"/>
        <v>0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-0.1149127351577518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2.0408163265306121E-2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11.951219512195124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1122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1052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26.950000000000003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26.705000000000002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26.46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26.215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25.970000000000002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25.725000000000001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25.48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25.234999999999999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24.990000000000002</v>
      </c>
      <c r="Q31" s="2"/>
      <c r="T31" s="817">
        <v>43167</v>
      </c>
      <c r="U31" t="s">
        <v>986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24.745000000000001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24.5</v>
      </c>
      <c r="Q33" s="2"/>
      <c r="T33" s="816">
        <v>43196</v>
      </c>
      <c r="U33" t="s">
        <v>979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24.254999999999999</v>
      </c>
      <c r="Q34" s="2"/>
      <c r="U34" t="s">
        <v>1001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24.009999999999998</v>
      </c>
      <c r="Q35" s="2"/>
      <c r="T35" s="816">
        <v>43200</v>
      </c>
      <c r="U35" t="s">
        <v>1016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23.765000000000001</v>
      </c>
      <c r="T36" s="816">
        <v>43203</v>
      </c>
      <c r="U36" t="s">
        <v>1015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23.52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23.274999999999999</v>
      </c>
      <c r="T38" s="816">
        <v>43210</v>
      </c>
      <c r="U38" t="s">
        <v>1021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23.029999999999998</v>
      </c>
      <c r="U39" t="s">
        <v>1022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22.785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22.540000000000003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22.295000000000002</v>
      </c>
      <c r="T42" s="816">
        <v>43214</v>
      </c>
      <c r="U42" t="s">
        <v>1027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22.05</v>
      </c>
      <c r="T43" s="816">
        <v>43221</v>
      </c>
      <c r="U43" t="s">
        <v>1071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1069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1070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1096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1023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1098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1100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9">C155*(E155-D155)</f>
        <v>-33.800000000000097</v>
      </c>
      <c r="G155" s="363">
        <f t="shared" ref="G155:G168" si="230">D155*C155</f>
        <v>3591.7999999999997</v>
      </c>
      <c r="H155" s="364">
        <f t="shared" ref="H155:H168" si="231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9"/>
        <v>85.200000000000387</v>
      </c>
      <c r="G156" s="363">
        <f t="shared" si="230"/>
        <v>3591.7999999999997</v>
      </c>
      <c r="H156" s="364">
        <f t="shared" si="231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9"/>
        <v>-136.80000000000021</v>
      </c>
      <c r="G157" s="363">
        <f t="shared" si="230"/>
        <v>3591.7999999999997</v>
      </c>
      <c r="H157" s="364">
        <f t="shared" si="231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9"/>
        <v>-147.56000000000029</v>
      </c>
      <c r="G158" s="363">
        <f t="shared" si="230"/>
        <v>4959.3599999999997</v>
      </c>
      <c r="H158" s="364">
        <f t="shared" si="231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9"/>
        <v>-49.199999999999591</v>
      </c>
      <c r="G159" s="363">
        <f t="shared" si="230"/>
        <v>8408.4</v>
      </c>
      <c r="H159" s="364">
        <f t="shared" si="231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9"/>
        <v>109.60000000000036</v>
      </c>
      <c r="G160" s="363">
        <f t="shared" si="230"/>
        <v>6994.4000000000005</v>
      </c>
      <c r="H160" s="364">
        <f t="shared" si="231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9"/>
        <v>-6.4000000000007162</v>
      </c>
      <c r="G161" s="363">
        <f t="shared" si="230"/>
        <v>6994.4000000000005</v>
      </c>
      <c r="H161" s="364">
        <f t="shared" si="231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9"/>
        <v>166.71999999999912</v>
      </c>
      <c r="G162" s="363">
        <f t="shared" si="230"/>
        <v>5554.880000000001</v>
      </c>
      <c r="H162" s="364">
        <f t="shared" si="231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9"/>
        <v>218.88000000000034</v>
      </c>
      <c r="G163" s="363">
        <f t="shared" si="230"/>
        <v>5544.32</v>
      </c>
      <c r="H163" s="364">
        <f t="shared" si="231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9"/>
        <v>298.88000000000034</v>
      </c>
      <c r="G164" s="363">
        <f t="shared" si="230"/>
        <v>5544.32</v>
      </c>
      <c r="H164" s="364">
        <f t="shared" si="231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9"/>
        <v>363.18000000000006</v>
      </c>
      <c r="G165" s="363">
        <f t="shared" si="230"/>
        <v>1845.42</v>
      </c>
      <c r="H165" s="364">
        <f t="shared" si="231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9"/>
        <v>329.12000000000035</v>
      </c>
      <c r="G166" s="363">
        <f t="shared" si="230"/>
        <v>5384.48</v>
      </c>
      <c r="H166" s="364">
        <f t="shared" si="231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9"/>
        <v>169.60000000000036</v>
      </c>
      <c r="G167" s="363">
        <f t="shared" si="230"/>
        <v>5384</v>
      </c>
      <c r="H167" s="364">
        <f t="shared" si="231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9"/>
        <v>474.7199999999998</v>
      </c>
      <c r="G168" s="363">
        <f t="shared" si="230"/>
        <v>5384.48</v>
      </c>
      <c r="H168" s="364">
        <f t="shared" si="231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2">C169*(E169-D169)</f>
        <v>588.31999999999994</v>
      </c>
      <c r="G169" s="363">
        <f t="shared" ref="G169:G182" si="233">D169*C169</f>
        <v>5384.48</v>
      </c>
      <c r="H169" s="364">
        <f t="shared" ref="H169:H211" si="234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2"/>
        <v>673.12000000000012</v>
      </c>
      <c r="G170" s="363">
        <f t="shared" si="233"/>
        <v>5384.48</v>
      </c>
      <c r="H170" s="364">
        <f t="shared" si="234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2"/>
        <v>597.9200000000003</v>
      </c>
      <c r="G171" s="363">
        <f t="shared" si="233"/>
        <v>5384.48</v>
      </c>
      <c r="H171" s="364">
        <f t="shared" si="234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2"/>
        <v>489.12000000000035</v>
      </c>
      <c r="G172" s="363">
        <f t="shared" si="233"/>
        <v>5384.48</v>
      </c>
      <c r="H172" s="364">
        <f t="shared" si="234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2"/>
        <v>409.12000000000035</v>
      </c>
      <c r="G173" s="363">
        <f t="shared" si="233"/>
        <v>5384.48</v>
      </c>
      <c r="H173" s="364">
        <f t="shared" si="234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2"/>
        <v>439.52</v>
      </c>
      <c r="G174" s="363">
        <f t="shared" si="233"/>
        <v>5384.48</v>
      </c>
      <c r="H174" s="364">
        <f t="shared" si="234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2"/>
        <v>369.12000000000035</v>
      </c>
      <c r="G175" s="363">
        <f t="shared" si="233"/>
        <v>5384.48</v>
      </c>
      <c r="H175" s="364">
        <f t="shared" si="234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2"/>
        <v>341.92000000000007</v>
      </c>
      <c r="G176" s="363">
        <f t="shared" si="233"/>
        <v>5384.48</v>
      </c>
      <c r="H176" s="364">
        <f t="shared" si="234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2"/>
        <v>442.72000000000048</v>
      </c>
      <c r="G177" s="363">
        <f t="shared" si="233"/>
        <v>5384.48</v>
      </c>
      <c r="H177" s="364">
        <f t="shared" si="234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2"/>
        <v>90.619999999999621</v>
      </c>
      <c r="G178" s="363">
        <f t="shared" si="233"/>
        <v>7821.38</v>
      </c>
      <c r="H178" s="364">
        <f t="shared" si="234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2"/>
        <v>51.480000000000103</v>
      </c>
      <c r="G179" s="363">
        <f t="shared" si="233"/>
        <v>8837.92</v>
      </c>
      <c r="H179" s="364">
        <f t="shared" si="234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2"/>
        <v>-376.80000000000007</v>
      </c>
      <c r="G180" s="363">
        <f t="shared" si="233"/>
        <v>10159.799999999999</v>
      </c>
      <c r="H180" s="364">
        <f t="shared" si="234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2"/>
        <v>-388.00000000000239</v>
      </c>
      <c r="G181" s="363">
        <f t="shared" si="233"/>
        <v>13408.000000000002</v>
      </c>
      <c r="H181" s="364">
        <f t="shared" si="234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2"/>
        <v>-262.9400000000004</v>
      </c>
      <c r="G182" s="363">
        <f t="shared" si="233"/>
        <v>13354.939999999999</v>
      </c>
      <c r="H182" s="364">
        <f t="shared" si="234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2"/>
        <v>-514.93999999999858</v>
      </c>
      <c r="G183" s="363">
        <f t="shared" ref="G183:G188" si="235">D183*C183</f>
        <v>13354.939999999999</v>
      </c>
      <c r="H183" s="364">
        <f t="shared" si="234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2"/>
        <v>-582.93999999999892</v>
      </c>
      <c r="G184" s="363">
        <f t="shared" si="235"/>
        <v>16522.939999999999</v>
      </c>
      <c r="H184" s="364">
        <f t="shared" si="234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2"/>
        <v>-292.93999999999801</v>
      </c>
      <c r="G185" s="363">
        <f t="shared" si="235"/>
        <v>16522.939999999999</v>
      </c>
      <c r="H185" s="364">
        <f t="shared" si="234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2"/>
        <v>-217.93999999999869</v>
      </c>
      <c r="G186" s="363">
        <f t="shared" si="235"/>
        <v>16522.939999999999</v>
      </c>
      <c r="H186" s="364">
        <f t="shared" si="234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2"/>
        <v>-92.93999999999869</v>
      </c>
      <c r="G187" s="363">
        <f t="shared" si="235"/>
        <v>16522.939999999999</v>
      </c>
      <c r="H187" s="364">
        <f t="shared" si="234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2"/>
        <v>-397.93999999999841</v>
      </c>
      <c r="G188" s="363">
        <f t="shared" si="235"/>
        <v>16522.939999999999</v>
      </c>
      <c r="H188" s="364">
        <f t="shared" si="234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2"/>
        <v>-27.939999999997411</v>
      </c>
      <c r="G189" s="363">
        <f t="shared" ref="G189:G211" si="236">D189*C189</f>
        <v>16522.939999999999</v>
      </c>
      <c r="H189" s="364">
        <f t="shared" si="234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2"/>
        <v>-142.9399999999994</v>
      </c>
      <c r="G190" s="363">
        <f t="shared" si="236"/>
        <v>16522.939999999999</v>
      </c>
      <c r="H190" s="364">
        <f t="shared" si="234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2"/>
        <v>-357.93999999999926</v>
      </c>
      <c r="G191" s="363">
        <f t="shared" si="236"/>
        <v>16522.939999999999</v>
      </c>
      <c r="H191" s="364">
        <f t="shared" si="234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2"/>
        <v>-442.94000000000011</v>
      </c>
      <c r="G192" s="363">
        <f t="shared" si="236"/>
        <v>16522.939999999999</v>
      </c>
      <c r="H192" s="364">
        <f t="shared" si="234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2"/>
        <v>-542.93999999999801</v>
      </c>
      <c r="G193" s="363">
        <f t="shared" si="236"/>
        <v>16522.939999999999</v>
      </c>
      <c r="H193" s="364">
        <f t="shared" si="234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2"/>
        <v>-224.94000000000014</v>
      </c>
      <c r="G194" s="363">
        <f t="shared" si="236"/>
        <v>16474.939999999999</v>
      </c>
      <c r="H194" s="364">
        <f t="shared" si="234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2"/>
        <v>-139.93999999999929</v>
      </c>
      <c r="G195" s="363">
        <f t="shared" si="236"/>
        <v>16474.939999999999</v>
      </c>
      <c r="H195" s="364">
        <f t="shared" si="234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2"/>
        <v>-847.93799999999919</v>
      </c>
      <c r="G196" s="363">
        <f t="shared" si="236"/>
        <v>19639.937999999998</v>
      </c>
      <c r="H196" s="364">
        <f t="shared" si="234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2"/>
        <v>-833.93799999999771</v>
      </c>
      <c r="G197" s="363">
        <f t="shared" si="236"/>
        <v>22757.937999999998</v>
      </c>
      <c r="H197" s="364">
        <f t="shared" si="234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2"/>
        <v>-840.93799999999885</v>
      </c>
      <c r="G198" s="363">
        <f t="shared" si="236"/>
        <v>22757.937999999998</v>
      </c>
      <c r="H198" s="364">
        <f t="shared" si="234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2"/>
        <v>-700.9379999999968</v>
      </c>
      <c r="G199" s="363">
        <f t="shared" si="236"/>
        <v>22757.937999999998</v>
      </c>
      <c r="H199" s="364">
        <f t="shared" si="234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2"/>
        <v>-1125.9439999999984</v>
      </c>
      <c r="G200" s="363">
        <f t="shared" si="236"/>
        <v>25837.944</v>
      </c>
      <c r="H200" s="364">
        <f t="shared" si="234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2"/>
        <v>-1205.9439999999995</v>
      </c>
      <c r="G201" s="363">
        <f t="shared" si="236"/>
        <v>25837.944</v>
      </c>
      <c r="H201" s="364">
        <f t="shared" si="234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2"/>
        <v>-965.94399999999894</v>
      </c>
      <c r="G202" s="363">
        <f t="shared" si="236"/>
        <v>25837.944</v>
      </c>
      <c r="H202" s="364">
        <f t="shared" si="234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2"/>
        <v>-1477.9439999999995</v>
      </c>
      <c r="G203" s="363">
        <f t="shared" si="236"/>
        <v>25837.944</v>
      </c>
      <c r="H203" s="364">
        <f t="shared" si="234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2"/>
        <v>-1773.936000000002</v>
      </c>
      <c r="G204" s="363">
        <f t="shared" si="236"/>
        <v>28845.936000000002</v>
      </c>
      <c r="H204" s="364">
        <f t="shared" si="234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2"/>
        <v>-1935.9360000000017</v>
      </c>
      <c r="G205" s="363">
        <f t="shared" si="236"/>
        <v>28845.936000000002</v>
      </c>
      <c r="H205" s="364">
        <f t="shared" si="234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2"/>
        <v>-1989.9360000000006</v>
      </c>
      <c r="G206" s="363">
        <f t="shared" si="236"/>
        <v>28845.936000000002</v>
      </c>
      <c r="H206" s="364">
        <f t="shared" si="234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2"/>
        <v>-2133.9360000000006</v>
      </c>
      <c r="G207" s="363">
        <f t="shared" si="236"/>
        <v>28845.936000000002</v>
      </c>
      <c r="H207" s="364">
        <f t="shared" si="234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2"/>
        <v>-2505.9399999999991</v>
      </c>
      <c r="G208" s="363">
        <f t="shared" si="236"/>
        <v>31785.94</v>
      </c>
      <c r="H208" s="364">
        <f t="shared" si="234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2"/>
        <v>-2945.94</v>
      </c>
      <c r="G209" s="363">
        <f t="shared" si="236"/>
        <v>31785.94</v>
      </c>
      <c r="H209" s="364">
        <f t="shared" si="234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2"/>
        <v>-2415.9399999999991</v>
      </c>
      <c r="G210" s="363">
        <f t="shared" si="236"/>
        <v>31785.94</v>
      </c>
      <c r="H210" s="364">
        <f t="shared" si="234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2"/>
        <v>-2785.94</v>
      </c>
      <c r="G211" s="363">
        <f t="shared" si="236"/>
        <v>31785.94</v>
      </c>
      <c r="H211" s="364">
        <f t="shared" si="234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37">C212*(E212-D212)</f>
        <v>-1145.9399999999996</v>
      </c>
      <c r="G212" s="363">
        <f t="shared" ref="G212:G217" si="238">D212*C212</f>
        <v>31785.94</v>
      </c>
      <c r="H212" s="364">
        <f t="shared" ref="H212:H217" si="239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37"/>
        <v>-520.01099999999701</v>
      </c>
      <c r="G213" s="363">
        <f t="shared" si="238"/>
        <v>28654.010999999999</v>
      </c>
      <c r="H213" s="364">
        <f t="shared" si="239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37"/>
        <v>-783.99999999999886</v>
      </c>
      <c r="G214" s="363">
        <f t="shared" si="238"/>
        <v>31764</v>
      </c>
      <c r="H214" s="364">
        <f t="shared" si="239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37"/>
        <v>350.64000000000027</v>
      </c>
      <c r="G215" s="363">
        <f t="shared" si="238"/>
        <v>15759.359999999999</v>
      </c>
      <c r="H215" s="364">
        <f t="shared" si="239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37"/>
        <v>-398.86400000000037</v>
      </c>
      <c r="G216" s="363">
        <f t="shared" si="238"/>
        <v>25214.864000000001</v>
      </c>
      <c r="H216" s="364">
        <f t="shared" si="239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37"/>
        <v>1280.8600000000013</v>
      </c>
      <c r="G217" s="363">
        <f t="shared" si="238"/>
        <v>12271.14</v>
      </c>
      <c r="H217" s="364">
        <f t="shared" si="239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0">C218*(E218-D218)</f>
        <v>648.8599999999991</v>
      </c>
      <c r="G218" s="363">
        <f t="shared" ref="G218:G224" si="241">D218*C218</f>
        <v>12271.14</v>
      </c>
      <c r="H218" s="364">
        <f t="shared" ref="H218:H224" si="242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0"/>
        <v>1108.8599999999985</v>
      </c>
      <c r="G219" s="363">
        <f t="shared" si="241"/>
        <v>12211.14</v>
      </c>
      <c r="H219" s="364">
        <f t="shared" si="242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0"/>
        <v>1467.7889999999991</v>
      </c>
      <c r="G220" s="363">
        <f t="shared" si="241"/>
        <v>8789.2109999999993</v>
      </c>
      <c r="H220" s="364">
        <f t="shared" si="242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0"/>
        <v>1645.7100000000005</v>
      </c>
      <c r="G221" s="363">
        <f t="shared" si="241"/>
        <v>5310.29</v>
      </c>
      <c r="H221" s="364">
        <f t="shared" si="242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0"/>
        <v>1537.7099999999996</v>
      </c>
      <c r="G222" s="363">
        <f t="shared" si="241"/>
        <v>8728.2900000000009</v>
      </c>
      <c r="H222" s="364">
        <f t="shared" si="242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0"/>
        <v>1754.0499999999997</v>
      </c>
      <c r="G223" s="363">
        <f t="shared" si="241"/>
        <v>1717.95</v>
      </c>
      <c r="H223" s="364">
        <f t="shared" si="242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0"/>
        <v>1742.0399999999997</v>
      </c>
      <c r="G224" s="363">
        <f t="shared" si="241"/>
        <v>8673.9599999999991</v>
      </c>
      <c r="H224" s="364">
        <f t="shared" si="242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3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3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3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4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3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4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3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4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3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4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3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4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3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4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3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4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3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4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3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4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3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4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3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4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3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4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3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4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3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4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3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4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3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4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3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3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3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0" priority="93">
      <formula>F94&gt;0</formula>
    </cfRule>
    <cfRule type="expression" dxfId="1849" priority="94">
      <formula>F94&lt;0</formula>
    </cfRule>
  </conditionalFormatting>
  <conditionalFormatting sqref="F164:F177 F180:F224 F227:F228">
    <cfRule type="expression" dxfId="1848" priority="89">
      <formula>F164&gt;0</formula>
    </cfRule>
    <cfRule type="expression" dxfId="1847" priority="90">
      <formula>F164&lt;0</formula>
    </cfRule>
  </conditionalFormatting>
  <conditionalFormatting sqref="F164:F177 F180:F224 F227:F228">
    <cfRule type="expression" dxfId="1846" priority="91">
      <formula>F164&gt;0</formula>
    </cfRule>
    <cfRule type="expression" dxfId="1845" priority="92">
      <formula>F164&lt;0</formula>
    </cfRule>
  </conditionalFormatting>
  <conditionalFormatting sqref="H159:H177 H180:H224 H227:H228">
    <cfRule type="expression" dxfId="1844" priority="87">
      <formula>H159&gt;0</formula>
    </cfRule>
    <cfRule type="expression" dxfId="1843" priority="88">
      <formula>H159&lt;0</formula>
    </cfRule>
  </conditionalFormatting>
  <conditionalFormatting sqref="F155:F158">
    <cfRule type="expression" dxfId="1842" priority="81">
      <formula>F155&gt;0</formula>
    </cfRule>
    <cfRule type="expression" dxfId="1841" priority="82">
      <formula>F155&lt;0</formula>
    </cfRule>
  </conditionalFormatting>
  <conditionalFormatting sqref="H155:H158">
    <cfRule type="expression" dxfId="1840" priority="79">
      <formula>H155&gt;0</formula>
    </cfRule>
    <cfRule type="expression" dxfId="1839" priority="80">
      <formula>H155&lt;0</formula>
    </cfRule>
  </conditionalFormatting>
  <conditionalFormatting sqref="Q8">
    <cfRule type="expression" dxfId="1838" priority="75">
      <formula>Q8&gt;0</formula>
    </cfRule>
    <cfRule type="expression" dxfId="1837" priority="76">
      <formula>Q8&lt;0</formula>
    </cfRule>
  </conditionalFormatting>
  <conditionalFormatting sqref="Q7">
    <cfRule type="expression" dxfId="1836" priority="77">
      <formula>Q7&gt;0</formula>
    </cfRule>
    <cfRule type="expression" dxfId="1835" priority="78">
      <formula>Q7&lt;0</formula>
    </cfRule>
  </conditionalFormatting>
  <conditionalFormatting sqref="F178">
    <cfRule type="expression" dxfId="1834" priority="71">
      <formula>F178&gt;0</formula>
    </cfRule>
    <cfRule type="expression" dxfId="1833" priority="72">
      <formula>F178&lt;0</formula>
    </cfRule>
  </conditionalFormatting>
  <conditionalFormatting sqref="F178">
    <cfRule type="expression" dxfId="1832" priority="73">
      <formula>F178&gt;0</formula>
    </cfRule>
    <cfRule type="expression" dxfId="1831" priority="74">
      <formula>F178&lt;0</formula>
    </cfRule>
  </conditionalFormatting>
  <conditionalFormatting sqref="H178">
    <cfRule type="expression" dxfId="1830" priority="69">
      <formula>H178&gt;0</formula>
    </cfRule>
    <cfRule type="expression" dxfId="1829" priority="70">
      <formula>H178&lt;0</formula>
    </cfRule>
  </conditionalFormatting>
  <conditionalFormatting sqref="F179">
    <cfRule type="expression" dxfId="1828" priority="65">
      <formula>F179&gt;0</formula>
    </cfRule>
    <cfRule type="expression" dxfId="1827" priority="66">
      <formula>F179&lt;0</formula>
    </cfRule>
  </conditionalFormatting>
  <conditionalFormatting sqref="F179">
    <cfRule type="expression" dxfId="1826" priority="67">
      <formula>F179&gt;0</formula>
    </cfRule>
    <cfRule type="expression" dxfId="1825" priority="68">
      <formula>F179&lt;0</formula>
    </cfRule>
  </conditionalFormatting>
  <conditionalFormatting sqref="H179">
    <cfRule type="expression" dxfId="1824" priority="63">
      <formula>H179&gt;0</formula>
    </cfRule>
    <cfRule type="expression" dxfId="1823" priority="64">
      <formula>H179&lt;0</formula>
    </cfRule>
  </conditionalFormatting>
  <conditionalFormatting sqref="F225:F226">
    <cfRule type="expression" dxfId="1822" priority="59">
      <formula>F225&gt;0</formula>
    </cfRule>
    <cfRule type="expression" dxfId="1821" priority="60">
      <formula>F225&lt;0</formula>
    </cfRule>
  </conditionalFormatting>
  <conditionalFormatting sqref="F225:F226">
    <cfRule type="expression" dxfId="1820" priority="61">
      <formula>F225&gt;0</formula>
    </cfRule>
    <cfRule type="expression" dxfId="1819" priority="62">
      <formula>F225&lt;0</formula>
    </cfRule>
  </conditionalFormatting>
  <conditionalFormatting sqref="H225:H226">
    <cfRule type="expression" dxfId="1818" priority="57">
      <formula>H225&gt;0</formula>
    </cfRule>
    <cfRule type="expression" dxfId="1817" priority="58">
      <formula>H225&lt;0</formula>
    </cfRule>
  </conditionalFormatting>
  <conditionalFormatting sqref="F64:F79">
    <cfRule type="expression" dxfId="1816" priority="55">
      <formula>F64&gt;0</formula>
    </cfRule>
    <cfRule type="expression" dxfId="1815" priority="56">
      <formula>F64&lt;0</formula>
    </cfRule>
  </conditionalFormatting>
  <conditionalFormatting sqref="H64:H79">
    <cfRule type="expression" dxfId="1814" priority="53">
      <formula>H64&gt;0</formula>
    </cfRule>
    <cfRule type="expression" dxfId="1813" priority="54">
      <formula>H64&lt;0</formula>
    </cfRule>
  </conditionalFormatting>
  <conditionalFormatting sqref="Q10">
    <cfRule type="expression" dxfId="1812" priority="51">
      <formula>Q10&gt;0</formula>
    </cfRule>
    <cfRule type="expression" dxfId="1811" priority="52">
      <formula>Q10&lt;0</formula>
    </cfRule>
  </conditionalFormatting>
  <conditionalFormatting sqref="J74:K74">
    <cfRule type="expression" dxfId="1810" priority="49">
      <formula>J74&gt;0</formula>
    </cfRule>
    <cfRule type="expression" dxfId="1809" priority="50">
      <formula>J74&lt;0</formula>
    </cfRule>
  </conditionalFormatting>
  <conditionalFormatting sqref="K75">
    <cfRule type="expression" dxfId="1808" priority="47">
      <formula>K75&gt;0</formula>
    </cfRule>
    <cfRule type="expression" dxfId="1807" priority="48">
      <formula>K75&lt;0</formula>
    </cfRule>
  </conditionalFormatting>
  <conditionalFormatting sqref="K76:K89">
    <cfRule type="expression" dxfId="1806" priority="45">
      <formula>K76&gt;0</formula>
    </cfRule>
    <cfRule type="expression" dxfId="1805" priority="46">
      <formula>K76&lt;0</formula>
    </cfRule>
  </conditionalFormatting>
  <conditionalFormatting sqref="F81:F89">
    <cfRule type="expression" dxfId="1804" priority="43">
      <formula>F81&gt;0</formula>
    </cfRule>
    <cfRule type="expression" dxfId="1803" priority="44">
      <formula>F81&lt;0</formula>
    </cfRule>
  </conditionalFormatting>
  <conditionalFormatting sqref="H81:H89">
    <cfRule type="expression" dxfId="1802" priority="41">
      <formula>H81&gt;0</formula>
    </cfRule>
    <cfRule type="expression" dxfId="1801" priority="42">
      <formula>H81&lt;0</formula>
    </cfRule>
  </conditionalFormatting>
  <conditionalFormatting sqref="R4">
    <cfRule type="expression" dxfId="1800" priority="39">
      <formula>R4&gt;0</formula>
    </cfRule>
    <cfRule type="expression" dxfId="1799" priority="40">
      <formula>R4&lt;0</formula>
    </cfRule>
  </conditionalFormatting>
  <conditionalFormatting sqref="Q9">
    <cfRule type="expression" dxfId="1798" priority="37">
      <formula>Q9&gt;0</formula>
    </cfRule>
    <cfRule type="expression" dxfId="1797" priority="38">
      <formula>Q9&lt;0</formula>
    </cfRule>
  </conditionalFormatting>
  <conditionalFormatting sqref="K90:K93">
    <cfRule type="expression" dxfId="1796" priority="35">
      <formula>K90&gt;0</formula>
    </cfRule>
    <cfRule type="expression" dxfId="1795" priority="36">
      <formula>K90&lt;0</formula>
    </cfRule>
  </conditionalFormatting>
  <conditionalFormatting sqref="F90:F113">
    <cfRule type="expression" dxfId="1794" priority="33">
      <formula>F90&gt;0</formula>
    </cfRule>
    <cfRule type="expression" dxfId="1793" priority="34">
      <formula>F90&lt;0</formula>
    </cfRule>
  </conditionalFormatting>
  <conditionalFormatting sqref="H90:H113">
    <cfRule type="expression" dxfId="1792" priority="31">
      <formula>H90&gt;0</formula>
    </cfRule>
    <cfRule type="expression" dxfId="179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0" priority="27">
      <formula>F114&gt;0</formula>
    </cfRule>
    <cfRule type="expression" dxfId="1789" priority="28">
      <formula>F114&lt;0</formula>
    </cfRule>
  </conditionalFormatting>
  <conditionalFormatting sqref="H114:H138">
    <cfRule type="expression" dxfId="1788" priority="25">
      <formula>H114&gt;0</formula>
    </cfRule>
    <cfRule type="expression" dxfId="1787" priority="26">
      <formula>H114&lt;0</formula>
    </cfRule>
  </conditionalFormatting>
  <conditionalFormatting sqref="K129:K131">
    <cfRule type="expression" dxfId="1786" priority="23">
      <formula>K129&gt;0</formula>
    </cfRule>
    <cfRule type="expression" dxfId="1785" priority="24">
      <formula>K129&lt;0</formula>
    </cfRule>
  </conditionalFormatting>
  <conditionalFormatting sqref="K133:K135">
    <cfRule type="expression" dxfId="1784" priority="21">
      <formula>K133&gt;0</formula>
    </cfRule>
    <cfRule type="expression" dxfId="1783" priority="22">
      <formula>K133&lt;0</formula>
    </cfRule>
  </conditionalFormatting>
  <conditionalFormatting sqref="K140">
    <cfRule type="expression" dxfId="1782" priority="17">
      <formula>K140&gt;0</formula>
    </cfRule>
    <cfRule type="expression" dxfId="1781" priority="18">
      <formula>K140&lt;0</formula>
    </cfRule>
  </conditionalFormatting>
  <conditionalFormatting sqref="K136:K138">
    <cfRule type="expression" dxfId="1780" priority="15">
      <formula>K136&gt;0</formula>
    </cfRule>
    <cfRule type="expression" dxfId="1779" priority="16">
      <formula>K136&lt;0</formula>
    </cfRule>
  </conditionalFormatting>
  <conditionalFormatting sqref="K139">
    <cfRule type="expression" dxfId="1778" priority="9">
      <formula>K139&gt;0</formula>
    </cfRule>
    <cfRule type="expression" dxfId="1777" priority="10">
      <formula>K139&lt;0</formula>
    </cfRule>
  </conditionalFormatting>
  <conditionalFormatting sqref="H147:H149 F147:F149 K147:K149">
    <cfRule type="expression" dxfId="1776" priority="7">
      <formula>F147&gt;0</formula>
    </cfRule>
    <cfRule type="expression" dxfId="1775" priority="8">
      <formula>F147&lt;0</formula>
    </cfRule>
  </conditionalFormatting>
  <conditionalFormatting sqref="H143:H146 F143:F146 K143:K146">
    <cfRule type="expression" dxfId="1774" priority="5">
      <formula>F143&gt;0</formula>
    </cfRule>
    <cfRule type="expression" dxfId="1773" priority="6">
      <formula>F143&lt;0</formula>
    </cfRule>
  </conditionalFormatting>
  <conditionalFormatting sqref="F80">
    <cfRule type="expression" dxfId="1772" priority="3">
      <formula>F80&gt;0</formula>
    </cfRule>
    <cfRule type="expression" dxfId="1771" priority="4">
      <formula>F80&lt;0</formula>
    </cfRule>
  </conditionalFormatting>
  <conditionalFormatting sqref="H80">
    <cfRule type="expression" dxfId="1770" priority="1">
      <formula>H80&gt;0</formula>
    </cfRule>
    <cfRule type="expression" dxfId="176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62:F65">
    <cfRule type="expression" dxfId="1764" priority="21">
      <formula>F62&gt;0</formula>
    </cfRule>
    <cfRule type="expression" dxfId="1763" priority="22">
      <formula>F62&lt;0</formula>
    </cfRule>
  </conditionalFormatting>
  <conditionalFormatting sqref="F66:F74 F78:F98 F102:F106">
    <cfRule type="expression" dxfId="1762" priority="17">
      <formula>F66&gt;0</formula>
    </cfRule>
    <cfRule type="expression" dxfId="1761" priority="18">
      <formula>F66&lt;0</formula>
    </cfRule>
  </conditionalFormatting>
  <conditionalFormatting sqref="F66:F74 F78:F98 F102:F106">
    <cfRule type="expression" dxfId="1760" priority="19">
      <formula>F66&gt;0</formula>
    </cfRule>
    <cfRule type="expression" dxfId="1759" priority="20">
      <formula>F66&lt;0</formula>
    </cfRule>
  </conditionalFormatting>
  <conditionalFormatting sqref="H62:H74 H78:H98 H102:H106">
    <cfRule type="expression" dxfId="1758" priority="15">
      <formula>H62&gt;0</formula>
    </cfRule>
    <cfRule type="expression" dxfId="1757" priority="16">
      <formula>H62&lt;0</formula>
    </cfRule>
  </conditionalFormatting>
  <conditionalFormatting sqref="F57:F61">
    <cfRule type="expression" dxfId="1756" priority="13">
      <formula>F57&gt;0</formula>
    </cfRule>
    <cfRule type="expression" dxfId="1755" priority="14">
      <formula>F57&lt;0</formula>
    </cfRule>
  </conditionalFormatting>
  <conditionalFormatting sqref="H57:H61">
    <cfRule type="expression" dxfId="1754" priority="11">
      <formula>H57&gt;0</formula>
    </cfRule>
    <cfRule type="expression" dxfId="1753" priority="12">
      <formula>H57&lt;0</formula>
    </cfRule>
  </conditionalFormatting>
  <conditionalFormatting sqref="F75:F77">
    <cfRule type="expression" dxfId="1752" priority="7">
      <formula>F75&gt;0</formula>
    </cfRule>
    <cfRule type="expression" dxfId="1751" priority="8">
      <formula>F75&lt;0</formula>
    </cfRule>
  </conditionalFormatting>
  <conditionalFormatting sqref="F75:F77">
    <cfRule type="expression" dxfId="1750" priority="9">
      <formula>F75&gt;0</formula>
    </cfRule>
    <cfRule type="expression" dxfId="1749" priority="10">
      <formula>F75&lt;0</formula>
    </cfRule>
  </conditionalFormatting>
  <conditionalFormatting sqref="H75:H77">
    <cfRule type="expression" dxfId="1748" priority="5">
      <formula>H75&gt;0</formula>
    </cfRule>
    <cfRule type="expression" dxfId="1747" priority="6">
      <formula>H75&lt;0</formula>
    </cfRule>
  </conditionalFormatting>
  <conditionalFormatting sqref="F22:F30">
    <cfRule type="expression" dxfId="1746" priority="3">
      <formula>F22&gt;0</formula>
    </cfRule>
    <cfRule type="expression" dxfId="1745" priority="4">
      <formula>F22&lt;0</formula>
    </cfRule>
  </conditionalFormatting>
  <conditionalFormatting sqref="F99:F101">
    <cfRule type="expression" dxfId="1744" priority="1">
      <formula>F99&gt;0</formula>
    </cfRule>
    <cfRule type="expression" dxfId="17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119.4</v>
      </c>
      <c r="R4" s="475">
        <v>-1.7000000000000001E-2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5970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130.77999999999975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-4.004004004004004E-3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131.34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130.14600000000002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128.95200000000003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127.75800000000001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126.56400000000001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125.37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124.17600000000002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122.98200000000001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121.78800000000001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120.59400000000001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119.4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118.206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117.012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115.818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114.624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113.43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112.236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111.04200000000002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109.84800000000001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108.65400000000001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107.46000000000001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2" priority="19">
      <formula>F25&gt;0</formula>
    </cfRule>
    <cfRule type="expression" dxfId="1741" priority="20">
      <formula>F25&lt;0</formula>
    </cfRule>
  </conditionalFormatting>
  <conditionalFormatting sqref="Q7">
    <cfRule type="expression" dxfId="1740" priority="17">
      <formula>Q7&gt;0</formula>
    </cfRule>
    <cfRule type="expression" dxfId="1739" priority="18">
      <formula>Q7&lt;0</formula>
    </cfRule>
  </conditionalFormatting>
  <conditionalFormatting sqref="Q8">
    <cfRule type="expression" dxfId="1738" priority="15">
      <formula>Q8&gt;0</formula>
    </cfRule>
    <cfRule type="expression" dxfId="1737" priority="16">
      <formula>Q8&lt;0</formula>
    </cfRule>
  </conditionalFormatting>
  <conditionalFormatting sqref="M74">
    <cfRule type="expression" dxfId="1736" priority="9">
      <formula>M74&gt;0</formula>
    </cfRule>
    <cfRule type="expression" dxfId="1735" priority="10">
      <formula>M74&lt;0</formula>
    </cfRule>
  </conditionalFormatting>
  <conditionalFormatting sqref="F113:F149 H113:H149">
    <cfRule type="expression" dxfId="1734" priority="7">
      <formula>F113&gt;0</formula>
    </cfRule>
    <cfRule type="expression" dxfId="1733" priority="8">
      <formula>F113&lt;0</formula>
    </cfRule>
  </conditionalFormatting>
  <conditionalFormatting sqref="F105:F112">
    <cfRule type="expression" dxfId="1732" priority="5">
      <formula>F105&gt;0</formula>
    </cfRule>
    <cfRule type="expression" dxfId="1731" priority="6">
      <formula>F105&lt;0</formula>
    </cfRule>
  </conditionalFormatting>
  <conditionalFormatting sqref="H105:H112">
    <cfRule type="expression" dxfId="1730" priority="3">
      <formula>H105&gt;0</formula>
    </cfRule>
    <cfRule type="expression" dxfId="1729" priority="4">
      <formula>H105&lt;0</formula>
    </cfRule>
  </conditionalFormatting>
  <conditionalFormatting sqref="Q10">
    <cfRule type="expression" dxfId="1728" priority="1">
      <formula>Q10&gt;0</formula>
    </cfRule>
    <cfRule type="expression" dxfId="17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253.69</v>
      </c>
      <c r="R4" s="495">
        <v>1.0500000000000001E-2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11416.05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4479.919999999991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4255.1499999999905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0.59422000027929245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25.907883986928105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279.05900000000003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276.52210000000002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273.98520000000002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271.44830000000002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268.91140000000001</v>
      </c>
    </row>
    <row r="22" spans="1:21" x14ac:dyDescent="0.25">
      <c r="O22" s="81">
        <v>1.05</v>
      </c>
      <c r="P22" s="81">
        <f t="shared" si="4"/>
        <v>266.37450000000001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263.83760000000001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261.30070000000001</v>
      </c>
    </row>
    <row r="25" spans="1:21" x14ac:dyDescent="0.25">
      <c r="O25" s="81">
        <v>1.02</v>
      </c>
      <c r="P25" s="81">
        <f t="shared" si="4"/>
        <v>258.7638</v>
      </c>
    </row>
    <row r="26" spans="1:21" x14ac:dyDescent="0.25">
      <c r="O26" s="81">
        <v>1.01</v>
      </c>
      <c r="P26" s="81">
        <f t="shared" si="4"/>
        <v>256.2269</v>
      </c>
    </row>
    <row r="27" spans="1:21" x14ac:dyDescent="0.25">
      <c r="O27" s="81">
        <v>1</v>
      </c>
      <c r="P27" s="81">
        <f t="shared" si="4"/>
        <v>253.69</v>
      </c>
    </row>
    <row r="28" spans="1:21" x14ac:dyDescent="0.25">
      <c r="O28" s="81">
        <v>0.99</v>
      </c>
      <c r="P28" s="81">
        <f t="shared" si="4"/>
        <v>251.15309999999999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248.61619999999999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246.07929999999999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243.54239999999999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241.00549999999998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238.46859999999998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235.93170000000001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233.3948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230.8579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228.321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6" priority="39">
      <formula>Q7&gt;0</formula>
    </cfRule>
    <cfRule type="expression" dxfId="1725" priority="40">
      <formula>Q7&lt;0</formula>
    </cfRule>
  </conditionalFormatting>
  <conditionalFormatting sqref="Q8">
    <cfRule type="expression" dxfId="1724" priority="37">
      <formula>Q8&gt;0</formula>
    </cfRule>
    <cfRule type="expression" dxfId="1723" priority="38">
      <formula>Q8&lt;0</formula>
    </cfRule>
  </conditionalFormatting>
  <conditionalFormatting sqref="F35:F54 F57:F69">
    <cfRule type="expression" dxfId="1722" priority="35">
      <formula>F35&gt;0</formula>
    </cfRule>
    <cfRule type="expression" dxfId="1721" priority="36">
      <formula>F35&lt;0</formula>
    </cfRule>
  </conditionalFormatting>
  <conditionalFormatting sqref="H35:H54 H57:H69">
    <cfRule type="expression" dxfId="1720" priority="33">
      <formula>H35&gt;0</formula>
    </cfRule>
    <cfRule type="expression" dxfId="1719" priority="34">
      <formula>H35&lt;0</formula>
    </cfRule>
  </conditionalFormatting>
  <conditionalFormatting sqref="Q10">
    <cfRule type="expression" dxfId="1718" priority="27">
      <formula>Q10&gt;0</formula>
    </cfRule>
    <cfRule type="expression" dxfId="1717" priority="28">
      <formula>Q10&lt;0</formula>
    </cfRule>
  </conditionalFormatting>
  <conditionalFormatting sqref="J30:J54 J57:J69">
    <cfRule type="expression" dxfId="1716" priority="25">
      <formula>J30&gt;0</formula>
    </cfRule>
    <cfRule type="expression" dxfId="1715" priority="26">
      <formula>J30&lt;0</formula>
    </cfRule>
  </conditionalFormatting>
  <conditionalFormatting sqref="K30:K43">
    <cfRule type="expression" dxfId="1714" priority="23">
      <formula>K30&gt;0</formula>
    </cfRule>
    <cfRule type="expression" dxfId="1713" priority="24">
      <formula>K30&lt;0</formula>
    </cfRule>
  </conditionalFormatting>
  <conditionalFormatting sqref="L30:L43">
    <cfRule type="expression" dxfId="1712" priority="21">
      <formula>L30&gt;0</formula>
    </cfRule>
    <cfRule type="expression" dxfId="1711" priority="22">
      <formula>L30&lt;0</formula>
    </cfRule>
  </conditionalFormatting>
  <conditionalFormatting sqref="F94:F115">
    <cfRule type="expression" dxfId="1710" priority="19">
      <formula>F94&gt;0</formula>
    </cfRule>
    <cfRule type="expression" dxfId="1709" priority="20">
      <formula>F94&lt;0</formula>
    </cfRule>
  </conditionalFormatting>
  <conditionalFormatting sqref="H94:H115">
    <cfRule type="expression" dxfId="1708" priority="17">
      <formula>H94&gt;0</formula>
    </cfRule>
    <cfRule type="expression" dxfId="1707" priority="18">
      <formula>H94&lt;0</formula>
    </cfRule>
  </conditionalFormatting>
  <conditionalFormatting sqref="J94:J107">
    <cfRule type="expression" dxfId="1706" priority="15">
      <formula>J94&gt;0</formula>
    </cfRule>
    <cfRule type="expression" dxfId="1705" priority="16">
      <formula>J94&lt;0</formula>
    </cfRule>
  </conditionalFormatting>
  <conditionalFormatting sqref="K94:K107">
    <cfRule type="expression" dxfId="1704" priority="13">
      <formula>K94&gt;0</formula>
    </cfRule>
    <cfRule type="expression" dxfId="1703" priority="14">
      <formula>K94&lt;0</formula>
    </cfRule>
  </conditionalFormatting>
  <conditionalFormatting sqref="L94:L107">
    <cfRule type="expression" dxfId="1702" priority="11">
      <formula>L94&gt;0</formula>
    </cfRule>
    <cfRule type="expression" dxfId="1701" priority="12">
      <formula>L94&lt;0</formula>
    </cfRule>
  </conditionalFormatting>
  <conditionalFormatting sqref="F30:F34">
    <cfRule type="expression" dxfId="1700" priority="9">
      <formula>F30&gt;0</formula>
    </cfRule>
    <cfRule type="expression" dxfId="1699" priority="10">
      <formula>F30&lt;0</formula>
    </cfRule>
  </conditionalFormatting>
  <conditionalFormatting sqref="H30:H34">
    <cfRule type="expression" dxfId="1698" priority="7">
      <formula>H30&gt;0</formula>
    </cfRule>
    <cfRule type="expression" dxfId="1697" priority="8">
      <formula>H30&lt;0</formula>
    </cfRule>
  </conditionalFormatting>
  <conditionalFormatting sqref="F55:F56">
    <cfRule type="expression" dxfId="1696" priority="5">
      <formula>F55&gt;0</formula>
    </cfRule>
    <cfRule type="expression" dxfId="1695" priority="6">
      <formula>F55&lt;0</formula>
    </cfRule>
  </conditionalFormatting>
  <conditionalFormatting sqref="H55:H56">
    <cfRule type="expression" dxfId="1694" priority="3">
      <formula>H55&gt;0</formula>
    </cfRule>
    <cfRule type="expression" dxfId="1693" priority="4">
      <formula>H55&lt;0</formula>
    </cfRule>
  </conditionalFormatting>
  <conditionalFormatting sqref="J55:J56">
    <cfRule type="expression" dxfId="1692" priority="1">
      <formula>J55&gt;0</formula>
    </cfRule>
    <cfRule type="expression" dxfId="169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0" priority="21">
      <formula>F47&gt;0</formula>
    </cfRule>
    <cfRule type="expression" dxfId="1689" priority="22">
      <formula>F47&lt;0</formula>
    </cfRule>
  </conditionalFormatting>
  <conditionalFormatting sqref="Q7">
    <cfRule type="expression" dxfId="1688" priority="19">
      <formula>Q7&gt;0</formula>
    </cfRule>
    <cfRule type="expression" dxfId="1687" priority="20">
      <formula>Q7&lt;0</formula>
    </cfRule>
  </conditionalFormatting>
  <conditionalFormatting sqref="Q8">
    <cfRule type="expression" dxfId="1686" priority="17">
      <formula>Q8&gt;0</formula>
    </cfRule>
    <cfRule type="expression" dxfId="1685" priority="18">
      <formula>Q8&lt;0</formula>
    </cfRule>
  </conditionalFormatting>
  <conditionalFormatting sqref="F25:F46">
    <cfRule type="expression" dxfId="1684" priority="15">
      <formula>F25&gt;0</formula>
    </cfRule>
    <cfRule type="expression" dxfId="1683" priority="16">
      <formula>F25&lt;0</formula>
    </cfRule>
  </conditionalFormatting>
  <conditionalFormatting sqref="H25:H46">
    <cfRule type="expression" dxfId="1682" priority="13">
      <formula>H25&gt;0</formula>
    </cfRule>
    <cfRule type="expression" dxfId="1681" priority="14">
      <formula>H25&lt;0</formula>
    </cfRule>
  </conditionalFormatting>
  <conditionalFormatting sqref="F89:F110">
    <cfRule type="expression" dxfId="1680" priority="11">
      <formula>F89&gt;0</formula>
    </cfRule>
    <cfRule type="expression" dxfId="1679" priority="12">
      <formula>F89&lt;0</formula>
    </cfRule>
  </conditionalFormatting>
  <conditionalFormatting sqref="H89:H110">
    <cfRule type="expression" dxfId="1678" priority="9">
      <formula>H89&gt;0</formula>
    </cfRule>
    <cfRule type="expression" dxfId="1677" priority="10">
      <formula>H89&lt;0</formula>
    </cfRule>
  </conditionalFormatting>
  <conditionalFormatting sqref="Q10">
    <cfRule type="expression" dxfId="1676" priority="7">
      <formula>Q10&gt;0</formula>
    </cfRule>
    <cfRule type="expression" dxfId="1675" priority="8">
      <formula>Q10&lt;0</formula>
    </cfRule>
  </conditionalFormatting>
  <conditionalFormatting sqref="J25:J38">
    <cfRule type="expression" dxfId="1674" priority="5">
      <formula>J25&gt;0</formula>
    </cfRule>
    <cfRule type="expression" dxfId="1673" priority="6">
      <formula>J25&lt;0</formula>
    </cfRule>
  </conditionalFormatting>
  <conditionalFormatting sqref="K25:K38">
    <cfRule type="expression" dxfId="1672" priority="3">
      <formula>K25&gt;0</formula>
    </cfRule>
    <cfRule type="expression" dxfId="167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123.96</v>
      </c>
      <c r="R4" s="495">
        <v>-7.6E-3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6198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2513.1399999999994</v>
      </c>
      <c r="R7">
        <v>50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2513.1399999999994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0.68201777001025787</v>
      </c>
      <c r="T9" s="29">
        <v>43114</v>
      </c>
      <c r="U9" t="s">
        <v>887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18.529147982062778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136.35599999999999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135.1164</v>
      </c>
      <c r="Q19" s="2"/>
    </row>
    <row r="20" spans="1:17" x14ac:dyDescent="0.25">
      <c r="O20" s="81">
        <v>1.08</v>
      </c>
      <c r="P20" s="81">
        <f t="shared" si="3"/>
        <v>133.8768</v>
      </c>
      <c r="Q20" s="2"/>
    </row>
    <row r="21" spans="1:17" x14ac:dyDescent="0.25">
      <c r="O21" s="81">
        <v>1.07</v>
      </c>
      <c r="P21" s="81">
        <f t="shared" si="3"/>
        <v>132.63720000000001</v>
      </c>
      <c r="Q21" s="2"/>
    </row>
    <row r="22" spans="1:17" x14ac:dyDescent="0.25">
      <c r="O22" s="81">
        <v>1.06</v>
      </c>
      <c r="P22" s="81">
        <f t="shared" si="3"/>
        <v>131.39760000000001</v>
      </c>
      <c r="Q22" s="2"/>
    </row>
    <row r="23" spans="1:17" x14ac:dyDescent="0.25">
      <c r="O23" s="81">
        <v>1.05</v>
      </c>
      <c r="P23" s="81">
        <f t="shared" si="3"/>
        <v>130.15799999999999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128.91839999999999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127.6788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126.4392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125.19959999999999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123.96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122.7204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121.48079999999999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120.24119999999999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119.0016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117.76199999999999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116.52239999999999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115.28279999999999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114.0432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112.8036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111.56399999999999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0" priority="25">
      <formula>F7&gt;0</formula>
    </cfRule>
    <cfRule type="expression" dxfId="1669" priority="26">
      <formula>F7&lt;0</formula>
    </cfRule>
  </conditionalFormatting>
  <conditionalFormatting sqref="Q8">
    <cfRule type="expression" dxfId="1668" priority="23">
      <formula>Q8&gt;0</formula>
    </cfRule>
    <cfRule type="expression" dxfId="1667" priority="24">
      <formula>Q8&lt;0</formula>
    </cfRule>
  </conditionalFormatting>
  <conditionalFormatting sqref="F93:F114">
    <cfRule type="expression" dxfId="1666" priority="17">
      <formula>F93&gt;0</formula>
    </cfRule>
    <cfRule type="expression" dxfId="1665" priority="18">
      <formula>F93&lt;0</formula>
    </cfRule>
  </conditionalFormatting>
  <conditionalFormatting sqref="H93:H114">
    <cfRule type="expression" dxfId="1664" priority="15">
      <formula>H93&gt;0</formula>
    </cfRule>
    <cfRule type="expression" dxfId="1663" priority="16">
      <formula>H93&lt;0</formula>
    </cfRule>
  </conditionalFormatting>
  <conditionalFormatting sqref="Q10">
    <cfRule type="expression" dxfId="1662" priority="13">
      <formula>Q10&gt;0</formula>
    </cfRule>
    <cfRule type="expression" dxfId="1661" priority="14">
      <formula>Q10&lt;0</formula>
    </cfRule>
  </conditionalFormatting>
  <conditionalFormatting sqref="J25:J38">
    <cfRule type="expression" dxfId="1660" priority="11">
      <formula>J25&gt;0</formula>
    </cfRule>
    <cfRule type="expression" dxfId="1659" priority="12">
      <formula>J25&lt;0</formula>
    </cfRule>
  </conditionalFormatting>
  <conditionalFormatting sqref="K25:K38">
    <cfRule type="expression" dxfId="1658" priority="9">
      <formula>K25&gt;0</formula>
    </cfRule>
    <cfRule type="expression" dxfId="1657" priority="10">
      <formula>K25&lt;0</formula>
    </cfRule>
  </conditionalFormatting>
  <conditionalFormatting sqref="L25:L34">
    <cfRule type="expression" dxfId="1656" priority="7">
      <formula>L25&gt;0</formula>
    </cfRule>
    <cfRule type="expression" dxfId="1655" priority="8">
      <formula>L25&lt;0</formula>
    </cfRule>
  </conditionalFormatting>
  <conditionalFormatting sqref="J43">
    <cfRule type="expression" dxfId="1654" priority="5">
      <formula>J43&gt;0</formula>
    </cfRule>
    <cfRule type="expression" dxfId="1653" priority="6">
      <formula>J43&lt;0</formula>
    </cfRule>
  </conditionalFormatting>
  <conditionalFormatting sqref="M25:M34">
    <cfRule type="expression" dxfId="1652" priority="3">
      <formula>M25&gt;0</formula>
    </cfRule>
    <cfRule type="expression" dxfId="1651" priority="4">
      <formula>M25&lt;0</formula>
    </cfRule>
  </conditionalFormatting>
  <conditionalFormatting sqref="H61:H64 F61:F64">
    <cfRule type="expression" dxfId="1650" priority="1">
      <formula>F61&gt;0</formula>
    </cfRule>
    <cfRule type="expression" dxfId="16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31.509899999999998</v>
      </c>
      <c r="R4" s="495">
        <v>-7.6E-3</v>
      </c>
      <c r="T4" s="772"/>
      <c r="U4" s="30" t="s">
        <v>1040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9452.9699999999993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-486.07000000000153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-486.07000000000153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-4.8905125645937783E-2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1049</v>
      </c>
    </row>
    <row r="12" spans="1:21" x14ac:dyDescent="0.25">
      <c r="H12" s="70"/>
      <c r="O12" s="11" t="s">
        <v>1005</v>
      </c>
      <c r="Q12" s="1"/>
      <c r="T12" s="67"/>
    </row>
    <row r="13" spans="1:21" x14ac:dyDescent="0.25">
      <c r="H13" s="70"/>
      <c r="O13" s="11" t="s">
        <v>983</v>
      </c>
      <c r="Q13">
        <f>Q4/2.5</f>
        <v>12.603959999999999</v>
      </c>
      <c r="T13" s="156">
        <v>43263</v>
      </c>
      <c r="U13" t="s">
        <v>1134</v>
      </c>
    </row>
    <row r="14" spans="1:21" x14ac:dyDescent="0.25">
      <c r="H14" s="70"/>
      <c r="O14" s="11" t="s">
        <v>1129</v>
      </c>
    </row>
    <row r="15" spans="1:21" x14ac:dyDescent="0.25">
      <c r="H15" s="70"/>
      <c r="O15" s="11" t="s">
        <v>1052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34.660890000000002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34.345790999999998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34.030692000000002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33.715592999999998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33.400494000000002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33.085394999999998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32.770296000000002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32.455196999999998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32.140098000000002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31.824998999999998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31.509899999999998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31.194800999999998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30.879701999999998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30.564602999999998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30.249503999999998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29.934404999999998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29.619305999999998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29.304207000000002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28.989107999999998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28.674008999999998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28.358909999999998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8" priority="33">
      <formula>F47&gt;0</formula>
    </cfRule>
    <cfRule type="expression" dxfId="1647" priority="34">
      <formula>F47&lt;0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46">
    <cfRule type="expression" dxfId="1642" priority="27">
      <formula>F30&gt;0</formula>
    </cfRule>
    <cfRule type="expression" dxfId="1641" priority="28">
      <formula>F30&lt;0</formula>
    </cfRule>
  </conditionalFormatting>
  <conditionalFormatting sqref="H30:H46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8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F29">
    <cfRule type="expression" dxfId="1616" priority="1">
      <formula>F29&gt;0</formula>
    </cfRule>
    <cfRule type="expression" dxfId="16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4" priority="31">
      <formula>F47&gt;0</formula>
    </cfRule>
    <cfRule type="expression" dxfId="1613" priority="32">
      <formula>F47&lt;0</formula>
    </cfRule>
  </conditionalFormatting>
  <conditionalFormatting sqref="Q7">
    <cfRule type="expression" dxfId="1612" priority="29">
      <formula>Q7&gt;0</formula>
    </cfRule>
    <cfRule type="expression" dxfId="1611" priority="30">
      <formula>Q7&lt;0</formula>
    </cfRule>
  </conditionalFormatting>
  <conditionalFormatting sqref="Q8">
    <cfRule type="expression" dxfId="1610" priority="27">
      <formula>Q8&gt;0</formula>
    </cfRule>
    <cfRule type="expression" dxfId="1609" priority="28">
      <formula>Q8&lt;0</formula>
    </cfRule>
  </conditionalFormatting>
  <conditionalFormatting sqref="F30:F46">
    <cfRule type="expression" dxfId="1608" priority="25">
      <formula>F30&gt;0</formula>
    </cfRule>
    <cfRule type="expression" dxfId="1607" priority="26">
      <formula>F30&lt;0</formula>
    </cfRule>
  </conditionalFormatting>
  <conditionalFormatting sqref="H30:H46">
    <cfRule type="expression" dxfId="1606" priority="23">
      <formula>H30&gt;0</formula>
    </cfRule>
    <cfRule type="expression" dxfId="1605" priority="24">
      <formula>H30&lt;0</formula>
    </cfRule>
  </conditionalFormatting>
  <conditionalFormatting sqref="Q10">
    <cfRule type="expression" dxfId="1604" priority="21">
      <formula>Q10&gt;0</formula>
    </cfRule>
    <cfRule type="expression" dxfId="1603" priority="22">
      <formula>Q10&lt;0</formula>
    </cfRule>
  </conditionalFormatting>
  <conditionalFormatting sqref="J25:J38">
    <cfRule type="expression" dxfId="1602" priority="19">
      <formula>J25&gt;0</formula>
    </cfRule>
    <cfRule type="expression" dxfId="1601" priority="20">
      <formula>J25&lt;0</formula>
    </cfRule>
  </conditionalFormatting>
  <conditionalFormatting sqref="K25:K38">
    <cfRule type="expression" dxfId="1600" priority="17">
      <formula>K25&gt;0</formula>
    </cfRule>
    <cfRule type="expression" dxfId="1599" priority="18">
      <formula>K25&lt;0</formula>
    </cfRule>
  </conditionalFormatting>
  <conditionalFormatting sqref="L25:L38">
    <cfRule type="expression" dxfId="1598" priority="15">
      <formula>L25&gt;0</formula>
    </cfRule>
    <cfRule type="expression" dxfId="1597" priority="16">
      <formula>L25&lt;0</formula>
    </cfRule>
  </conditionalFormatting>
  <conditionalFormatting sqref="F89:F110">
    <cfRule type="expression" dxfId="1596" priority="13">
      <formula>F89&gt;0</formula>
    </cfRule>
    <cfRule type="expression" dxfId="1595" priority="14">
      <formula>F89&lt;0</formula>
    </cfRule>
  </conditionalFormatting>
  <conditionalFormatting sqref="H89:H110">
    <cfRule type="expression" dxfId="1594" priority="11">
      <formula>H89&gt;0</formula>
    </cfRule>
    <cfRule type="expression" dxfId="1593" priority="12">
      <formula>H89&lt;0</formula>
    </cfRule>
  </conditionalFormatting>
  <conditionalFormatting sqref="J89:J102">
    <cfRule type="expression" dxfId="1592" priority="9">
      <formula>J89&gt;0</formula>
    </cfRule>
    <cfRule type="expression" dxfId="1591" priority="10">
      <formula>J89&lt;0</formula>
    </cfRule>
  </conditionalFormatting>
  <conditionalFormatting sqref="K89:K102">
    <cfRule type="expression" dxfId="1590" priority="7">
      <formula>K89&gt;0</formula>
    </cfRule>
    <cfRule type="expression" dxfId="1589" priority="8">
      <formula>K89&lt;0</formula>
    </cfRule>
  </conditionalFormatting>
  <conditionalFormatting sqref="L89:L102">
    <cfRule type="expression" dxfId="1588" priority="5">
      <formula>L89&gt;0</formula>
    </cfRule>
    <cfRule type="expression" dxfId="1587" priority="6">
      <formula>L89&lt;0</formula>
    </cfRule>
  </conditionalFormatting>
  <conditionalFormatting sqref="F25:F29">
    <cfRule type="expression" dxfId="1586" priority="3">
      <formula>F25&gt;0</formula>
    </cfRule>
    <cfRule type="expression" dxfId="1585" priority="4">
      <formula>F25&lt;0</formula>
    </cfRule>
  </conditionalFormatting>
  <conditionalFormatting sqref="H25:H29">
    <cfRule type="expression" dxfId="1584" priority="1">
      <formula>H25&gt;0</formula>
    </cfRule>
    <cfRule type="expression" dxfId="1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55.73</v>
      </c>
      <c r="R4" s="495">
        <v>1.8E-3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8359.5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-616.5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-616.5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-6.8683155080213901E-2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4.737125426161852E-2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14.055485498108448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61.303000000000004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60.745699999999999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60.188400000000001</v>
      </c>
    </row>
    <row r="20" spans="1:16" x14ac:dyDescent="0.25">
      <c r="O20" s="81">
        <v>1.07</v>
      </c>
      <c r="P20" s="81">
        <f t="shared" si="1"/>
        <v>59.631100000000004</v>
      </c>
    </row>
    <row r="21" spans="1:16" x14ac:dyDescent="0.25">
      <c r="O21" s="81">
        <v>1.06</v>
      </c>
      <c r="P21" s="81">
        <f t="shared" si="1"/>
        <v>59.073799999999999</v>
      </c>
    </row>
    <row r="22" spans="1:16" x14ac:dyDescent="0.25">
      <c r="O22" s="81">
        <v>1.05</v>
      </c>
      <c r="P22" s="81">
        <f t="shared" si="1"/>
        <v>58.516500000000001</v>
      </c>
    </row>
    <row r="23" spans="1:16" x14ac:dyDescent="0.25">
      <c r="O23" s="81">
        <v>1.04</v>
      </c>
      <c r="P23" s="81">
        <f t="shared" si="1"/>
        <v>57.959199999999996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57.401899999999998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56.8446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56.287299999999995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55.73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55.172699999999999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54.615399999999994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54.058099999999996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53.500799999999998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52.943499999999993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52.386199999999995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51.828899999999997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51.271599999999999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50.714300000000001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50.156999999999996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2" priority="35">
      <formula>F47&gt;0</formula>
    </cfRule>
    <cfRule type="expression" dxfId="1581" priority="36">
      <formula>F47&lt;0</formula>
    </cfRule>
  </conditionalFormatting>
  <conditionalFormatting sqref="Q7">
    <cfRule type="expression" dxfId="1580" priority="33">
      <formula>Q7&gt;0</formula>
    </cfRule>
    <cfRule type="expression" dxfId="1579" priority="34">
      <formula>Q7&lt;0</formula>
    </cfRule>
  </conditionalFormatting>
  <conditionalFormatting sqref="Q8">
    <cfRule type="expression" dxfId="1578" priority="31">
      <formula>Q8&gt;0</formula>
    </cfRule>
    <cfRule type="expression" dxfId="1577" priority="32">
      <formula>Q8&lt;0</formula>
    </cfRule>
  </conditionalFormatting>
  <conditionalFormatting sqref="F30:F46">
    <cfRule type="expression" dxfId="1576" priority="29">
      <formula>F30&gt;0</formula>
    </cfRule>
    <cfRule type="expression" dxfId="1575" priority="30">
      <formula>F30&lt;0</formula>
    </cfRule>
  </conditionalFormatting>
  <conditionalFormatting sqref="H30:H46">
    <cfRule type="expression" dxfId="1574" priority="27">
      <formula>H30&gt;0</formula>
    </cfRule>
    <cfRule type="expression" dxfId="1573" priority="28">
      <formula>H30&lt;0</formula>
    </cfRule>
  </conditionalFormatting>
  <conditionalFormatting sqref="Q10">
    <cfRule type="expression" dxfId="1572" priority="25">
      <formula>Q10&gt;0</formula>
    </cfRule>
    <cfRule type="expression" dxfId="1571" priority="26">
      <formula>Q10&lt;0</formula>
    </cfRule>
  </conditionalFormatting>
  <conditionalFormatting sqref="J25:J38">
    <cfRule type="expression" dxfId="1570" priority="23">
      <formula>J25&gt;0</formula>
    </cfRule>
    <cfRule type="expression" dxfId="1569" priority="24">
      <formula>J25&lt;0</formula>
    </cfRule>
  </conditionalFormatting>
  <conditionalFormatting sqref="K25:K38">
    <cfRule type="expression" dxfId="1568" priority="21">
      <formula>K25&gt;0</formula>
    </cfRule>
    <cfRule type="expression" dxfId="1567" priority="22">
      <formula>K25&lt;0</formula>
    </cfRule>
  </conditionalFormatting>
  <conditionalFormatting sqref="L25 L38">
    <cfRule type="expression" dxfId="1566" priority="19">
      <formula>L25&gt;0</formula>
    </cfRule>
    <cfRule type="expression" dxfId="1565" priority="20">
      <formula>L25&lt;0</formula>
    </cfRule>
  </conditionalFormatting>
  <conditionalFormatting sqref="F89:F110">
    <cfRule type="expression" dxfId="1564" priority="17">
      <formula>F89&gt;0</formula>
    </cfRule>
    <cfRule type="expression" dxfId="1563" priority="18">
      <formula>F89&lt;0</formula>
    </cfRule>
  </conditionalFormatting>
  <conditionalFormatting sqref="H89:H110">
    <cfRule type="expression" dxfId="1562" priority="15">
      <formula>H89&gt;0</formula>
    </cfRule>
    <cfRule type="expression" dxfId="1561" priority="16">
      <formula>H89&lt;0</formula>
    </cfRule>
  </conditionalFormatting>
  <conditionalFormatting sqref="J89:J102">
    <cfRule type="expression" dxfId="1560" priority="13">
      <formula>J89&gt;0</formula>
    </cfRule>
    <cfRule type="expression" dxfId="1559" priority="14">
      <formula>J89&lt;0</formula>
    </cfRule>
  </conditionalFormatting>
  <conditionalFormatting sqref="K89:K102">
    <cfRule type="expression" dxfId="1558" priority="11">
      <formula>K89&gt;0</formula>
    </cfRule>
    <cfRule type="expression" dxfId="1557" priority="12">
      <formula>K89&lt;0</formula>
    </cfRule>
  </conditionalFormatting>
  <conditionalFormatting sqref="L89:L102">
    <cfRule type="expression" dxfId="1556" priority="9">
      <formula>L89&gt;0</formula>
    </cfRule>
    <cfRule type="expression" dxfId="1555" priority="10">
      <formula>L89&lt;0</formula>
    </cfRule>
  </conditionalFormatting>
  <conditionalFormatting sqref="F25 F29">
    <cfRule type="expression" dxfId="1554" priority="7">
      <formula>F25&gt;0</formula>
    </cfRule>
    <cfRule type="expression" dxfId="1553" priority="8">
      <formula>F25&lt;0</formula>
    </cfRule>
  </conditionalFormatting>
  <conditionalFormatting sqref="H25 H29">
    <cfRule type="expression" dxfId="1552" priority="5">
      <formula>H25&gt;0</formula>
    </cfRule>
    <cfRule type="expression" dxfId="1551" priority="6">
      <formula>H25&lt;0</formula>
    </cfRule>
  </conditionalFormatting>
  <conditionalFormatting sqref="F26:F28">
    <cfRule type="expression" dxfId="1550" priority="3">
      <formula>F26&gt;0</formula>
    </cfRule>
    <cfRule type="expression" dxfId="1549" priority="4">
      <formula>F26&lt;0</formula>
    </cfRule>
  </conditionalFormatting>
  <conditionalFormatting sqref="H26:H28">
    <cfRule type="expression" dxfId="1548" priority="1">
      <formula>H26&gt;0</formula>
    </cfRule>
    <cfRule type="expression" dxfId="154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32.33</v>
      </c>
      <c r="R4" s="495">
        <v>-5.4999999999999997E-3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6466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-269.07999999999993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-269.07999999999993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-3.995201244825599E-2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3.093102381688834E-2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9.3170028818443793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35.563000000000002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35.239699999999999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34.916400000000003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34.5931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34.269799999999996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33.9465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33.623199999999997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33.299900000000001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32.976599999999998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32.653300000000002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32.006699999999995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31.683399999999999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31.360099999999999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31.036799999999996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30.713499999999996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30.390199999999997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30.0669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29.743600000000001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29.420300000000001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29.096999999999998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6" priority="31">
      <formula>F47&gt;0</formula>
    </cfRule>
    <cfRule type="expression" dxfId="1545" priority="32">
      <formula>F47&lt;0</formula>
    </cfRule>
  </conditionalFormatting>
  <conditionalFormatting sqref="Q7">
    <cfRule type="expression" dxfId="1544" priority="29">
      <formula>Q7&gt;0</formula>
    </cfRule>
    <cfRule type="expression" dxfId="1543" priority="30">
      <formula>Q7&lt;0</formula>
    </cfRule>
  </conditionalFormatting>
  <conditionalFormatting sqref="Q8">
    <cfRule type="expression" dxfId="1542" priority="27">
      <formula>Q8&gt;0</formula>
    </cfRule>
    <cfRule type="expression" dxfId="1541" priority="28">
      <formula>Q8&lt;0</formula>
    </cfRule>
  </conditionalFormatting>
  <conditionalFormatting sqref="F30:F46">
    <cfRule type="expression" dxfId="1540" priority="25">
      <formula>F30&gt;0</formula>
    </cfRule>
    <cfRule type="expression" dxfId="1539" priority="26">
      <formula>F30&lt;0</formula>
    </cfRule>
  </conditionalFormatting>
  <conditionalFormatting sqref="H30:H46">
    <cfRule type="expression" dxfId="1538" priority="23">
      <formula>H30&gt;0</formula>
    </cfRule>
    <cfRule type="expression" dxfId="1537" priority="24">
      <formula>H30&lt;0</formula>
    </cfRule>
  </conditionalFormatting>
  <conditionalFormatting sqref="Q10">
    <cfRule type="expression" dxfId="1536" priority="21">
      <formula>Q10&gt;0</formula>
    </cfRule>
    <cfRule type="expression" dxfId="1535" priority="22">
      <formula>Q10&lt;0</formula>
    </cfRule>
  </conditionalFormatting>
  <conditionalFormatting sqref="J25:J38">
    <cfRule type="expression" dxfId="1534" priority="19">
      <formula>J25&gt;0</formula>
    </cfRule>
    <cfRule type="expression" dxfId="1533" priority="20">
      <formula>J25&lt;0</formula>
    </cfRule>
  </conditionalFormatting>
  <conditionalFormatting sqref="K25:K38">
    <cfRule type="expression" dxfId="1532" priority="17">
      <formula>K25&gt;0</formula>
    </cfRule>
    <cfRule type="expression" dxfId="1531" priority="18">
      <formula>K25&lt;0</formula>
    </cfRule>
  </conditionalFormatting>
  <conditionalFormatting sqref="L25:L38">
    <cfRule type="expression" dxfId="1530" priority="15">
      <formula>L25&gt;0</formula>
    </cfRule>
    <cfRule type="expression" dxfId="1529" priority="16">
      <formula>L25&lt;0</formula>
    </cfRule>
  </conditionalFormatting>
  <conditionalFormatting sqref="F89:F110">
    <cfRule type="expression" dxfId="1528" priority="13">
      <formula>F89&gt;0</formula>
    </cfRule>
    <cfRule type="expression" dxfId="1527" priority="14">
      <formula>F89&lt;0</formula>
    </cfRule>
  </conditionalFormatting>
  <conditionalFormatting sqref="H89:H110">
    <cfRule type="expression" dxfId="1526" priority="11">
      <formula>H89&gt;0</formula>
    </cfRule>
    <cfRule type="expression" dxfId="1525" priority="12">
      <formula>H89&lt;0</formula>
    </cfRule>
  </conditionalFormatting>
  <conditionalFormatting sqref="J89:J102">
    <cfRule type="expression" dxfId="1524" priority="9">
      <formula>J89&gt;0</formula>
    </cfRule>
    <cfRule type="expression" dxfId="1523" priority="10">
      <formula>J89&lt;0</formula>
    </cfRule>
  </conditionalFormatting>
  <conditionalFormatting sqref="K89:K102">
    <cfRule type="expression" dxfId="1522" priority="7">
      <formula>K89&gt;0</formula>
    </cfRule>
    <cfRule type="expression" dxfId="1521" priority="8">
      <formula>K89&lt;0</formula>
    </cfRule>
  </conditionalFormatting>
  <conditionalFormatting sqref="L89:L102">
    <cfRule type="expression" dxfId="1520" priority="5">
      <formula>L89&gt;0</formula>
    </cfRule>
    <cfRule type="expression" dxfId="1519" priority="6">
      <formula>L89&lt;0</formula>
    </cfRule>
  </conditionalFormatting>
  <conditionalFormatting sqref="F25:F29">
    <cfRule type="expression" dxfId="1518" priority="3">
      <formula>F25&gt;0</formula>
    </cfRule>
    <cfRule type="expression" dxfId="1517" priority="4">
      <formula>F25&lt;0</formula>
    </cfRule>
  </conditionalFormatting>
  <conditionalFormatting sqref="H25:H29">
    <cfRule type="expression" dxfId="1516" priority="1">
      <formula>H25&gt;0</formula>
    </cfRule>
    <cfRule type="expression" dxfId="15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196.73990000000001</v>
      </c>
      <c r="R4" s="495">
        <v>-8.2000000000000007E-3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3934.7980000000002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1218.0280000000012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1074.998000000001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0.37589971326666244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2.541426523038794E-3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28.679285714285715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216.41389000000004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214.44649100000001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212.47909200000001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210.51169300000001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208.54429400000001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206.57689500000001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204.60949600000001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202.64209700000001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200.67469800000001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198.70729900000001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196.73990000000001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194.77250100000001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192.80510200000001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190.837703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188.870304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186.902905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184.935506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182.968107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181.000708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179.033309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177.06591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24">
      <formula>F47&gt;0</formula>
    </cfRule>
    <cfRule type="expression" dxfId="1513" priority="25">
      <formula>F47&lt;0</formula>
    </cfRule>
  </conditionalFormatting>
  <conditionalFormatting sqref="Q7">
    <cfRule type="expression" dxfId="1512" priority="22">
      <formula>Q7&gt;0</formula>
    </cfRule>
    <cfRule type="expression" dxfId="1511" priority="23">
      <formula>Q7&lt;0</formula>
    </cfRule>
  </conditionalFormatting>
  <conditionalFormatting sqref="Q8">
    <cfRule type="expression" dxfId="1510" priority="20">
      <formula>Q8&gt;0</formula>
    </cfRule>
    <cfRule type="expression" dxfId="1509" priority="21">
      <formula>Q8&lt;0</formula>
    </cfRule>
  </conditionalFormatting>
  <conditionalFormatting sqref="F25:F46">
    <cfRule type="expression" dxfId="1508" priority="18">
      <formula>F25&gt;0</formula>
    </cfRule>
    <cfRule type="expression" dxfId="1507" priority="19">
      <formula>F25&lt;0</formula>
    </cfRule>
  </conditionalFormatting>
  <conditionalFormatting sqref="H25:H46">
    <cfRule type="expression" dxfId="1506" priority="16">
      <formula>H25&gt;0</formula>
    </cfRule>
    <cfRule type="expression" dxfId="1505" priority="17">
      <formula>H25&lt;0</formula>
    </cfRule>
  </conditionalFormatting>
  <conditionalFormatting sqref="F89:F110">
    <cfRule type="expression" dxfId="1504" priority="14">
      <formula>F89&gt;0</formula>
    </cfRule>
    <cfRule type="expression" dxfId="1503" priority="15">
      <formula>F89&lt;0</formula>
    </cfRule>
  </conditionalFormatting>
  <conditionalFormatting sqref="H89:H110">
    <cfRule type="expression" dxfId="1502" priority="12">
      <formula>H89&gt;0</formula>
    </cfRule>
    <cfRule type="expression" dxfId="1501" priority="13">
      <formula>H89&lt;0</formula>
    </cfRule>
  </conditionalFormatting>
  <conditionalFormatting sqref="Q10">
    <cfRule type="expression" dxfId="1500" priority="10">
      <formula>Q10&gt;0</formula>
    </cfRule>
    <cfRule type="expression" dxfId="1499" priority="11">
      <formula>Q10&lt;0</formula>
    </cfRule>
  </conditionalFormatting>
  <conditionalFormatting sqref="J25:J39">
    <cfRule type="expression" dxfId="1498" priority="8">
      <formula>J25&gt;0</formula>
    </cfRule>
    <cfRule type="expression" dxfId="1497" priority="9">
      <formula>J25&lt;0</formula>
    </cfRule>
  </conditionalFormatting>
  <conditionalFormatting sqref="K25:K38">
    <cfRule type="expression" dxfId="1496" priority="6">
      <formula>K25&gt;0</formula>
    </cfRule>
    <cfRule type="expression" dxfId="1495" priority="7">
      <formula>K25&lt;0</formula>
    </cfRule>
  </conditionalFormatting>
  <conditionalFormatting sqref="L25:L38">
    <cfRule type="expression" dxfId="1494" priority="4">
      <formula>L25&gt;0</formula>
    </cfRule>
    <cfRule type="expression" dxfId="14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2" priority="1">
      <formula>J40&gt;0</formula>
    </cfRule>
    <cfRule type="expression" dxfId="14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0" priority="74">
      <formula>F12&gt;0</formula>
    </cfRule>
    <cfRule type="expression" dxfId="14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8" priority="67">
      <formula>F124&gt;0</formula>
    </cfRule>
    <cfRule type="expression" dxfId="1487" priority="68">
      <formula>F124&lt;0</formula>
    </cfRule>
  </conditionalFormatting>
  <conditionalFormatting sqref="H124:H130">
    <cfRule type="expression" dxfId="1486" priority="55">
      <formula>H124&gt;0</formula>
    </cfRule>
    <cfRule type="expression" dxfId="1485" priority="56">
      <formula>H124&lt;0</formula>
    </cfRule>
  </conditionalFormatting>
  <conditionalFormatting sqref="H131">
    <cfRule type="expression" dxfId="1484" priority="53">
      <formula>H131&gt;0</formula>
    </cfRule>
    <cfRule type="expression" dxfId="1483" priority="54">
      <formula>H131&lt;0</formula>
    </cfRule>
  </conditionalFormatting>
  <conditionalFormatting sqref="H132">
    <cfRule type="expression" dxfId="1482" priority="51">
      <formula>H132&gt;0</formula>
    </cfRule>
    <cfRule type="expression" dxfId="1481" priority="52">
      <formula>H132&lt;0</formula>
    </cfRule>
  </conditionalFormatting>
  <conditionalFormatting sqref="H133:H135">
    <cfRule type="expression" dxfId="1480" priority="49">
      <formula>H133&gt;0</formula>
    </cfRule>
    <cfRule type="expression" dxfId="1479" priority="50">
      <formula>H133&lt;0</formula>
    </cfRule>
  </conditionalFormatting>
  <conditionalFormatting sqref="H136">
    <cfRule type="expression" dxfId="1478" priority="45">
      <formula>H136&gt;0</formula>
    </cfRule>
    <cfRule type="expression" dxfId="1477" priority="46">
      <formula>H136&lt;0</formula>
    </cfRule>
  </conditionalFormatting>
  <conditionalFormatting sqref="Q7">
    <cfRule type="expression" dxfId="1476" priority="39">
      <formula>Q7&gt;0</formula>
    </cfRule>
    <cfRule type="expression" dxfId="1475" priority="40">
      <formula>Q7&lt;0</formula>
    </cfRule>
  </conditionalFormatting>
  <conditionalFormatting sqref="Q8">
    <cfRule type="expression" dxfId="1474" priority="37">
      <formula>Q8&gt;0</formula>
    </cfRule>
    <cfRule type="expression" dxfId="1473" priority="38">
      <formula>Q8&lt;0</formula>
    </cfRule>
  </conditionalFormatting>
  <conditionalFormatting sqref="F167:F178 H167:H178">
    <cfRule type="expression" dxfId="1472" priority="35">
      <formula>F167&gt;0</formula>
    </cfRule>
    <cfRule type="expression" dxfId="1471" priority="36">
      <formula>F167&lt;0</formula>
    </cfRule>
  </conditionalFormatting>
  <conditionalFormatting sqref="F183:F197 H183:H197">
    <cfRule type="expression" dxfId="1470" priority="33">
      <formula>F183&gt;0</formula>
    </cfRule>
    <cfRule type="expression" dxfId="1469" priority="34">
      <formula>F183&lt;0</formula>
    </cfRule>
  </conditionalFormatting>
  <conditionalFormatting sqref="F198:F206 H198:H206">
    <cfRule type="expression" dxfId="1468" priority="31">
      <formula>F198&gt;0</formula>
    </cfRule>
    <cfRule type="expression" dxfId="1467" priority="32">
      <formula>F198&lt;0</formula>
    </cfRule>
  </conditionalFormatting>
  <conditionalFormatting sqref="F141:F147 H141:H147">
    <cfRule type="expression" dxfId="1466" priority="29">
      <formula>F141&gt;0</formula>
    </cfRule>
    <cfRule type="expression" dxfId="1465" priority="30">
      <formula>F141&lt;0</formula>
    </cfRule>
  </conditionalFormatting>
  <conditionalFormatting sqref="H149:H152 F149:F152">
    <cfRule type="expression" dxfId="1464" priority="27">
      <formula>F149&gt;0</formula>
    </cfRule>
    <cfRule type="expression" dxfId="1463" priority="28">
      <formula>F149&lt;0</formula>
    </cfRule>
  </conditionalFormatting>
  <conditionalFormatting sqref="F226 H215:H218 H257:H260 F257:F260 H226 H231:H233 F231:F233 F235:F244 H235:H244">
    <cfRule type="expression" dxfId="1462" priority="25">
      <formula>F215&gt;0</formula>
    </cfRule>
    <cfRule type="expression" dxfId="1461" priority="26">
      <formula>F215&lt;0</formula>
    </cfRule>
  </conditionalFormatting>
  <conditionalFormatting sqref="F207:F218">
    <cfRule type="expression" dxfId="1460" priority="23">
      <formula>F207&gt;0</formula>
    </cfRule>
    <cfRule type="expression" dxfId="1459" priority="24">
      <formula>F207&lt;0</formula>
    </cfRule>
  </conditionalFormatting>
  <conditionalFormatting sqref="H207:H208">
    <cfRule type="expression" dxfId="1458" priority="21">
      <formula>H207&gt;0</formula>
    </cfRule>
    <cfRule type="expression" dxfId="1457" priority="22">
      <formula>H207&lt;0</formula>
    </cfRule>
  </conditionalFormatting>
  <conditionalFormatting sqref="H209">
    <cfRule type="expression" dxfId="1456" priority="19">
      <formula>H209&gt;0</formula>
    </cfRule>
    <cfRule type="expression" dxfId="1455" priority="20">
      <formula>H209&lt;0</formula>
    </cfRule>
  </conditionalFormatting>
  <conditionalFormatting sqref="H210">
    <cfRule type="expression" dxfId="1454" priority="17">
      <formula>H210&gt;0</formula>
    </cfRule>
    <cfRule type="expression" dxfId="1453" priority="18">
      <formula>H210&lt;0</formula>
    </cfRule>
  </conditionalFormatting>
  <conditionalFormatting sqref="H211:H213">
    <cfRule type="expression" dxfId="1452" priority="15">
      <formula>H211&gt;0</formula>
    </cfRule>
    <cfRule type="expression" dxfId="1451" priority="16">
      <formula>H211&lt;0</formula>
    </cfRule>
  </conditionalFormatting>
  <conditionalFormatting sqref="H214">
    <cfRule type="expression" dxfId="1450" priority="13">
      <formula>H214&gt;0</formula>
    </cfRule>
    <cfRule type="expression" dxfId="1449" priority="14">
      <formula>H214&lt;0</formula>
    </cfRule>
  </conditionalFormatting>
  <conditionalFormatting sqref="F245:F256 H245:H256">
    <cfRule type="expression" dxfId="1448" priority="11">
      <formula>F245&gt;0</formula>
    </cfRule>
    <cfRule type="expression" dxfId="1447" priority="12">
      <formula>F245&lt;0</formula>
    </cfRule>
  </conditionalFormatting>
  <conditionalFormatting sqref="F261:F275 H261:H275">
    <cfRule type="expression" dxfId="1446" priority="9">
      <formula>F261&gt;0</formula>
    </cfRule>
    <cfRule type="expression" dxfId="1445" priority="10">
      <formula>F261&lt;0</formula>
    </cfRule>
  </conditionalFormatting>
  <conditionalFormatting sqref="F276:F283 H276:H283">
    <cfRule type="expression" dxfId="1444" priority="7">
      <formula>F276&gt;0</formula>
    </cfRule>
    <cfRule type="expression" dxfId="1443" priority="8">
      <formula>F276&lt;0</formula>
    </cfRule>
  </conditionalFormatting>
  <conditionalFormatting sqref="F219:F225 H219:H225">
    <cfRule type="expression" dxfId="1442" priority="5">
      <formula>F219&gt;0</formula>
    </cfRule>
    <cfRule type="expression" dxfId="1441" priority="6">
      <formula>F219&lt;0</formula>
    </cfRule>
  </conditionalFormatting>
  <conditionalFormatting sqref="H227:H230 F227:F230">
    <cfRule type="expression" dxfId="1440" priority="3">
      <formula>F227&gt;0</formula>
    </cfRule>
    <cfRule type="expression" dxfId="1439" priority="4">
      <formula>F227&lt;0</formula>
    </cfRule>
  </conditionalFormatting>
  <conditionalFormatting sqref="H234 F234">
    <cfRule type="expression" dxfId="1438" priority="1">
      <formula>F234&gt;0</formula>
    </cfRule>
    <cfRule type="expression" dxfId="14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6" priority="43">
      <formula>F33&gt;0</formula>
    </cfRule>
    <cfRule type="expression" dxfId="1435" priority="44">
      <formula>F33&lt;0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29 F32">
    <cfRule type="expression" dxfId="1430" priority="37">
      <formula>F29&gt;0</formula>
    </cfRule>
    <cfRule type="expression" dxfId="1429" priority="38">
      <formula>F29&lt;0</formula>
    </cfRule>
  </conditionalFormatting>
  <conditionalFormatting sqref="H29 H32">
    <cfRule type="expression" dxfId="1428" priority="35">
      <formula>H29&gt;0</formula>
    </cfRule>
    <cfRule type="expression" dxfId="1427" priority="36">
      <formula>H29&lt;0</formula>
    </cfRule>
  </conditionalFormatting>
  <conditionalFormatting sqref="F30:F31">
    <cfRule type="expression" dxfId="1426" priority="33">
      <formula>F30&gt;0</formula>
    </cfRule>
    <cfRule type="expression" dxfId="1425" priority="34">
      <formula>F30&lt;0</formula>
    </cfRule>
  </conditionalFormatting>
  <conditionalFormatting sqref="H30:H31">
    <cfRule type="expression" dxfId="1424" priority="31">
      <formula>H30&gt;0</formula>
    </cfRule>
    <cfRule type="expression" dxfId="1423" priority="32">
      <formula>H30&lt;0</formula>
    </cfRule>
  </conditionalFormatting>
  <conditionalFormatting sqref="F105:F140 H105:H140">
    <cfRule type="expression" dxfId="1422" priority="29">
      <formula>F105&gt;0</formula>
    </cfRule>
    <cfRule type="expression" dxfId="1421" priority="30">
      <formula>F105&lt;0</formula>
    </cfRule>
  </conditionalFormatting>
  <conditionalFormatting sqref="F96:F99">
    <cfRule type="expression" dxfId="1420" priority="27">
      <formula>F96&gt;0</formula>
    </cfRule>
    <cfRule type="expression" dxfId="1419" priority="28">
      <formula>F96&lt;0</formula>
    </cfRule>
  </conditionalFormatting>
  <conditionalFormatting sqref="H96:H99">
    <cfRule type="expression" dxfId="1418" priority="25">
      <formula>H96&gt;0</formula>
    </cfRule>
    <cfRule type="expression" dxfId="1417" priority="26">
      <formula>H96&lt;0</formula>
    </cfRule>
  </conditionalFormatting>
  <conditionalFormatting sqref="F25:F28">
    <cfRule type="expression" dxfId="1416" priority="19">
      <formula>F25&gt;0</formula>
    </cfRule>
    <cfRule type="expression" dxfId="1415" priority="20">
      <formula>F25&lt;0</formula>
    </cfRule>
  </conditionalFormatting>
  <conditionalFormatting sqref="H25:H28">
    <cfRule type="expression" dxfId="1414" priority="17">
      <formula>H25&gt;0</formula>
    </cfRule>
    <cfRule type="expression" dxfId="1413" priority="18">
      <formula>H25&lt;0</formula>
    </cfRule>
  </conditionalFormatting>
  <conditionalFormatting sqref="J27">
    <cfRule type="expression" dxfId="1412" priority="15">
      <formula>J27&gt;0</formula>
    </cfRule>
    <cfRule type="expression" dxfId="1411" priority="16">
      <formula>J27&lt;0</formula>
    </cfRule>
  </conditionalFormatting>
  <conditionalFormatting sqref="F104">
    <cfRule type="expression" dxfId="1410" priority="13">
      <formula>F104&gt;0</formula>
    </cfRule>
    <cfRule type="expression" dxfId="1409" priority="14">
      <formula>F104&lt;0</formula>
    </cfRule>
  </conditionalFormatting>
  <conditionalFormatting sqref="H104">
    <cfRule type="expression" dxfId="1408" priority="11">
      <formula>H104&gt;0</formula>
    </cfRule>
    <cfRule type="expression" dxfId="1407" priority="12">
      <formula>H104&lt;0</formula>
    </cfRule>
  </conditionalFormatting>
  <conditionalFormatting sqref="F100:F103">
    <cfRule type="expression" dxfId="1406" priority="9">
      <formula>F100&gt;0</formula>
    </cfRule>
    <cfRule type="expression" dxfId="1405" priority="10">
      <formula>F100&lt;0</formula>
    </cfRule>
  </conditionalFormatting>
  <conditionalFormatting sqref="H100:H103">
    <cfRule type="expression" dxfId="1404" priority="7">
      <formula>H100&gt;0</formula>
    </cfRule>
    <cfRule type="expression" dxfId="1403" priority="8">
      <formula>H100&lt;0</formula>
    </cfRule>
  </conditionalFormatting>
  <conditionalFormatting sqref="J102">
    <cfRule type="expression" dxfId="1402" priority="5">
      <formula>J102&gt;0</formula>
    </cfRule>
    <cfRule type="expression" dxfId="1401" priority="6">
      <formula>J102&lt;0</formula>
    </cfRule>
  </conditionalFormatting>
  <conditionalFormatting sqref="Q10">
    <cfRule type="expression" dxfId="1400" priority="3">
      <formula>Q10&gt;0</formula>
    </cfRule>
    <cfRule type="expression" dxfId="1399" priority="4">
      <formula>Q10&lt;0</formula>
    </cfRule>
  </conditionalFormatting>
  <conditionalFormatting sqref="M71">
    <cfRule type="expression" dxfId="1398" priority="1">
      <formula>M71&gt;0</formula>
    </cfRule>
    <cfRule type="expression" dxfId="13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6" priority="33">
      <formula>F34&gt;0</formula>
    </cfRule>
    <cfRule type="expression" dxfId="1395" priority="34">
      <formula>F34&lt;0</formula>
    </cfRule>
  </conditionalFormatting>
  <conditionalFormatting sqref="Q7">
    <cfRule type="expression" dxfId="1394" priority="31">
      <formula>Q7&gt;0</formula>
    </cfRule>
    <cfRule type="expression" dxfId="1393" priority="32">
      <formula>Q7&lt;0</formula>
    </cfRule>
  </conditionalFormatting>
  <conditionalFormatting sqref="Q8">
    <cfRule type="expression" dxfId="1392" priority="29">
      <formula>Q8&gt;0</formula>
    </cfRule>
    <cfRule type="expression" dxfId="1391" priority="30">
      <formula>Q8&lt;0</formula>
    </cfRule>
  </conditionalFormatting>
  <conditionalFormatting sqref="F27:F33">
    <cfRule type="expression" dxfId="1390" priority="27">
      <formula>F27&gt;0</formula>
    </cfRule>
    <cfRule type="expression" dxfId="1389" priority="28">
      <formula>F27&lt;0</formula>
    </cfRule>
  </conditionalFormatting>
  <conditionalFormatting sqref="H27:H33">
    <cfRule type="expression" dxfId="1388" priority="25">
      <formula>H27&gt;0</formula>
    </cfRule>
    <cfRule type="expression" dxfId="1387" priority="26">
      <formula>H27&lt;0</formula>
    </cfRule>
  </conditionalFormatting>
  <conditionalFormatting sqref="M46">
    <cfRule type="expression" dxfId="1386" priority="23">
      <formula>M46&gt;0</formula>
    </cfRule>
    <cfRule type="expression" dxfId="1385" priority="24">
      <formula>M46&lt;0</formula>
    </cfRule>
  </conditionalFormatting>
  <conditionalFormatting sqref="F79:F87 H79:H87">
    <cfRule type="expression" dxfId="1384" priority="21">
      <formula>F79&gt;0</formula>
    </cfRule>
    <cfRule type="expression" dxfId="1383" priority="22">
      <formula>F79&lt;0</formula>
    </cfRule>
  </conditionalFormatting>
  <conditionalFormatting sqref="F73 F77:F78">
    <cfRule type="expression" dxfId="1382" priority="19">
      <formula>F73&gt;0</formula>
    </cfRule>
    <cfRule type="expression" dxfId="1381" priority="20">
      <formula>F73&lt;0</formula>
    </cfRule>
  </conditionalFormatting>
  <conditionalFormatting sqref="H73 H77:H78">
    <cfRule type="expression" dxfId="1380" priority="17">
      <formula>H73&gt;0</formula>
    </cfRule>
    <cfRule type="expression" dxfId="1379" priority="18">
      <formula>H73&lt;0</formula>
    </cfRule>
  </conditionalFormatting>
  <conditionalFormatting sqref="F70:F72">
    <cfRule type="expression" dxfId="1378" priority="15">
      <formula>F70&gt;0</formula>
    </cfRule>
    <cfRule type="expression" dxfId="1377" priority="16">
      <formula>F70&lt;0</formula>
    </cfRule>
  </conditionalFormatting>
  <conditionalFormatting sqref="H70:H72">
    <cfRule type="expression" dxfId="1376" priority="13">
      <formula>H70&gt;0</formula>
    </cfRule>
    <cfRule type="expression" dxfId="1375" priority="14">
      <formula>H70&lt;0</formula>
    </cfRule>
  </conditionalFormatting>
  <conditionalFormatting sqref="F25:F26">
    <cfRule type="expression" dxfId="1374" priority="11">
      <formula>F25&gt;0</formula>
    </cfRule>
    <cfRule type="expression" dxfId="1373" priority="12">
      <formula>F25&lt;0</formula>
    </cfRule>
  </conditionalFormatting>
  <conditionalFormatting sqref="H25:H26">
    <cfRule type="expression" dxfId="1372" priority="9">
      <formula>H25&gt;0</formula>
    </cfRule>
    <cfRule type="expression" dxfId="1371" priority="10">
      <formula>H25&lt;0</formula>
    </cfRule>
  </conditionalFormatting>
  <conditionalFormatting sqref="F76">
    <cfRule type="expression" dxfId="1370" priority="7">
      <formula>F76&gt;0</formula>
    </cfRule>
    <cfRule type="expression" dxfId="1369" priority="8">
      <formula>F76&lt;0</formula>
    </cfRule>
  </conditionalFormatting>
  <conditionalFormatting sqref="H76">
    <cfRule type="expression" dxfId="1368" priority="5">
      <formula>H76&gt;0</formula>
    </cfRule>
    <cfRule type="expression" dxfId="1367" priority="6">
      <formula>H76&lt;0</formula>
    </cfRule>
  </conditionalFormatting>
  <conditionalFormatting sqref="F74:F75">
    <cfRule type="expression" dxfId="1366" priority="3">
      <formula>F74&gt;0</formula>
    </cfRule>
    <cfRule type="expression" dxfId="1365" priority="4">
      <formula>F74&lt;0</formula>
    </cfRule>
  </conditionalFormatting>
  <conditionalFormatting sqref="H74:H75">
    <cfRule type="expression" dxfId="1364" priority="1">
      <formula>H74&gt;0</formula>
    </cfRule>
    <cfRule type="expression" dxfId="13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168.9699</v>
      </c>
      <c r="R4" s="495">
        <v>-4.4000000000000003E-3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10983.0435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588.89349999999831</v>
      </c>
      <c r="R7">
        <v>65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588.89349999999831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5.6656244137327075E-2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7.5753137097198976E-3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185.86689000000001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184.17719100000002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182.487492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180.79779300000001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179.10809399999999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177.418395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175.72869600000001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174.03899699999999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172.349298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170.65959899999999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168.9699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167.28020100000001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165.59050199999999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163.900803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162.21110399999998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160.52140499999999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158.831706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157.14200700000001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155.45230800000002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153.762609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152.07291000000001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2" priority="37">
      <formula>F47&gt;0</formula>
    </cfRule>
    <cfRule type="expression" dxfId="1361" priority="38">
      <formula>F47&lt;0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F31:F46">
    <cfRule type="expression" dxfId="1356" priority="31">
      <formula>F31&gt;0</formula>
    </cfRule>
    <cfRule type="expression" dxfId="1355" priority="32">
      <formula>F31&lt;0</formula>
    </cfRule>
  </conditionalFormatting>
  <conditionalFormatting sqref="H31:H46">
    <cfRule type="expression" dxfId="1354" priority="29">
      <formula>H31&gt;0</formula>
    </cfRule>
    <cfRule type="expression" dxfId="1353" priority="30">
      <formula>H31&lt;0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J25:J38">
    <cfRule type="expression" dxfId="1350" priority="25">
      <formula>J25&gt;0</formula>
    </cfRule>
    <cfRule type="expression" dxfId="1349" priority="26">
      <formula>J25&lt;0</formula>
    </cfRule>
  </conditionalFormatting>
  <conditionalFormatting sqref="K25:K38">
    <cfRule type="expression" dxfId="1348" priority="23">
      <formula>K25&gt;0</formula>
    </cfRule>
    <cfRule type="expression" dxfId="1347" priority="24">
      <formula>K25&lt;0</formula>
    </cfRule>
  </conditionalFormatting>
  <conditionalFormatting sqref="L25:L38">
    <cfRule type="expression" dxfId="1346" priority="21">
      <formula>L25&gt;0</formula>
    </cfRule>
    <cfRule type="expression" dxfId="1345" priority="22">
      <formula>L25&lt;0</formula>
    </cfRule>
  </conditionalFormatting>
  <conditionalFormatting sqref="F89:F110">
    <cfRule type="expression" dxfId="1344" priority="19">
      <formula>F89&gt;0</formula>
    </cfRule>
    <cfRule type="expression" dxfId="1343" priority="20">
      <formula>F89&lt;0</formula>
    </cfRule>
  </conditionalFormatting>
  <conditionalFormatting sqref="H89:H110">
    <cfRule type="expression" dxfId="1342" priority="17">
      <formula>H89&gt;0</formula>
    </cfRule>
    <cfRule type="expression" dxfId="1341" priority="18">
      <formula>H89&lt;0</formula>
    </cfRule>
  </conditionalFormatting>
  <conditionalFormatting sqref="J89:J102">
    <cfRule type="expression" dxfId="1340" priority="15">
      <formula>J89&gt;0</formula>
    </cfRule>
    <cfRule type="expression" dxfId="1339" priority="16">
      <formula>J89&lt;0</formula>
    </cfRule>
  </conditionalFormatting>
  <conditionalFormatting sqref="K89:K102">
    <cfRule type="expression" dxfId="1338" priority="13">
      <formula>K89&gt;0</formula>
    </cfRule>
    <cfRule type="expression" dxfId="1337" priority="14">
      <formula>K89&lt;0</formula>
    </cfRule>
  </conditionalFormatting>
  <conditionalFormatting sqref="L89:L102">
    <cfRule type="expression" dxfId="1336" priority="11">
      <formula>L89&gt;0</formula>
    </cfRule>
    <cfRule type="expression" dxfId="1335" priority="12">
      <formula>L89&lt;0</formula>
    </cfRule>
  </conditionalFormatting>
  <conditionalFormatting sqref="F25:F28">
    <cfRule type="expression" dxfId="1334" priority="9">
      <formula>F25&gt;0</formula>
    </cfRule>
    <cfRule type="expression" dxfId="1333" priority="10">
      <formula>F25&lt;0</formula>
    </cfRule>
  </conditionalFormatting>
  <conditionalFormatting sqref="H25:H28">
    <cfRule type="expression" dxfId="1332" priority="7">
      <formula>H25&gt;0</formula>
    </cfRule>
    <cfRule type="expression" dxfId="1331" priority="8">
      <formula>H25&lt;0</formula>
    </cfRule>
  </conditionalFormatting>
  <conditionalFormatting sqref="F29:F30">
    <cfRule type="expression" dxfId="1330" priority="3">
      <formula>F29&gt;0</formula>
    </cfRule>
    <cfRule type="expression" dxfId="1329" priority="4">
      <formula>F29&lt;0</formula>
    </cfRule>
  </conditionalFormatting>
  <conditionalFormatting sqref="H29:H30">
    <cfRule type="expression" dxfId="1328" priority="1">
      <formula>H29&gt;0</formula>
    </cfRule>
    <cfRule type="expression" dxfId="13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62.7</v>
      </c>
      <c r="R4" s="495">
        <v>-1.3100000000000001E-2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18810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-1179.6500000000015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-1179.6500000000015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-5.901303924781081E-2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2.5518341307814992E-2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10.537815126050422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1129</v>
      </c>
      <c r="T14" s="1">
        <v>43242</v>
      </c>
      <c r="U14" t="s">
        <v>1088</v>
      </c>
      <c r="V14" s="134"/>
    </row>
    <row r="15" spans="1:22" x14ac:dyDescent="0.25">
      <c r="H15" s="70"/>
      <c r="O15" s="11" t="s">
        <v>1052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68.970000000000013</v>
      </c>
      <c r="V22" s="134"/>
    </row>
    <row r="23" spans="1:22" x14ac:dyDescent="0.25">
      <c r="O23" s="81">
        <v>1.0900000000000001</v>
      </c>
      <c r="P23" s="81">
        <f t="shared" ref="P23:P42" si="2">O23*$Q$4</f>
        <v>68.343000000000004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67.716000000000008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67.089000000000013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66.462000000000003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65.835000000000008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65.207999999999998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64.581000000000003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63.954000000000001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63.327000000000005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62.7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62.073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61.446000000000005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60.819000000000003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60.192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59.564999999999998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58.938000000000002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58.311000000000007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57.684000000000005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57.057000000000002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56.430000000000007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6" priority="21">
      <formula>Q7&gt;0</formula>
    </cfRule>
    <cfRule type="expression" dxfId="1325" priority="22">
      <formula>Q7&lt;0</formula>
    </cfRule>
  </conditionalFormatting>
  <conditionalFormatting sqref="Q8">
    <cfRule type="expression" dxfId="1324" priority="19">
      <formula>Q8&gt;0</formula>
    </cfRule>
    <cfRule type="expression" dxfId="1323" priority="20">
      <formula>Q8&lt;0</formula>
    </cfRule>
  </conditionalFormatting>
  <conditionalFormatting sqref="F25:F64">
    <cfRule type="expression" dxfId="1322" priority="17">
      <formula>F25&gt;0</formula>
    </cfRule>
    <cfRule type="expression" dxfId="1321" priority="18">
      <formula>F25&lt;0</formula>
    </cfRule>
  </conditionalFormatting>
  <conditionalFormatting sqref="H25:H64">
    <cfRule type="expression" dxfId="1320" priority="15">
      <formula>H25&gt;0</formula>
    </cfRule>
    <cfRule type="expression" dxfId="1319" priority="16">
      <formula>H25&lt;0</formula>
    </cfRule>
  </conditionalFormatting>
  <conditionalFormatting sqref="F89:F110">
    <cfRule type="expression" dxfId="1318" priority="13">
      <formula>F89&gt;0</formula>
    </cfRule>
    <cfRule type="expression" dxfId="1317" priority="14">
      <formula>F89&lt;0</formula>
    </cfRule>
  </conditionalFormatting>
  <conditionalFormatting sqref="H89:H110">
    <cfRule type="expression" dxfId="1316" priority="11">
      <formula>H89&gt;0</formula>
    </cfRule>
    <cfRule type="expression" dxfId="1315" priority="12">
      <formula>H89&lt;0</formula>
    </cfRule>
  </conditionalFormatting>
  <conditionalFormatting sqref="Q10">
    <cfRule type="expression" dxfId="1314" priority="9">
      <formula>Q10&gt;0</formula>
    </cfRule>
    <cfRule type="expression" dxfId="1313" priority="10">
      <formula>Q10&lt;0</formula>
    </cfRule>
  </conditionalFormatting>
  <conditionalFormatting sqref="J25:J38">
    <cfRule type="expression" dxfId="1312" priority="7">
      <formula>J25&gt;0</formula>
    </cfRule>
    <cfRule type="expression" dxfId="1311" priority="8">
      <formula>J25&lt;0</formula>
    </cfRule>
  </conditionalFormatting>
  <conditionalFormatting sqref="K25:K38">
    <cfRule type="expression" dxfId="1310" priority="5">
      <formula>K25&gt;0</formula>
    </cfRule>
    <cfRule type="expression" dxfId="1309" priority="6">
      <formula>K25&lt;0</formula>
    </cfRule>
  </conditionalFormatting>
  <conditionalFormatting sqref="L25:L29 L31:L38">
    <cfRule type="expression" dxfId="1308" priority="3">
      <formula>L25&gt;0</formula>
    </cfRule>
    <cfRule type="expression" dxfId="1307" priority="4">
      <formula>L25&lt;0</formula>
    </cfRule>
  </conditionalFormatting>
  <conditionalFormatting sqref="M25:M38">
    <cfRule type="expression" dxfId="1306" priority="1">
      <formula>M25&gt;0</formula>
    </cfRule>
    <cfRule type="expression" dxfId="130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4" priority="21">
      <formula>F47&gt;0</formula>
    </cfRule>
    <cfRule type="expression" dxfId="1303" priority="22">
      <formula>F47&lt;0</formula>
    </cfRule>
  </conditionalFormatting>
  <conditionalFormatting sqref="Q7">
    <cfRule type="expression" dxfId="1302" priority="19">
      <formula>Q7&gt;0</formula>
    </cfRule>
    <cfRule type="expression" dxfId="1301" priority="20">
      <formula>Q7&lt;0</formula>
    </cfRule>
  </conditionalFormatting>
  <conditionalFormatting sqref="Q8">
    <cfRule type="expression" dxfId="1300" priority="17">
      <formula>Q8&gt;0</formula>
    </cfRule>
    <cfRule type="expression" dxfId="1299" priority="18">
      <formula>Q8&lt;0</formula>
    </cfRule>
  </conditionalFormatting>
  <conditionalFormatting sqref="F25:F46">
    <cfRule type="expression" dxfId="1298" priority="15">
      <formula>F25&gt;0</formula>
    </cfRule>
    <cfRule type="expression" dxfId="1297" priority="16">
      <formula>F25&lt;0</formula>
    </cfRule>
  </conditionalFormatting>
  <conditionalFormatting sqref="H25:H46">
    <cfRule type="expression" dxfId="1296" priority="13">
      <formula>H25&gt;0</formula>
    </cfRule>
    <cfRule type="expression" dxfId="1295" priority="14">
      <formula>H25&lt;0</formula>
    </cfRule>
  </conditionalFormatting>
  <conditionalFormatting sqref="F89:F110">
    <cfRule type="expression" dxfId="1294" priority="11">
      <formula>F89&gt;0</formula>
    </cfRule>
    <cfRule type="expression" dxfId="1293" priority="12">
      <formula>F89&lt;0</formula>
    </cfRule>
  </conditionalFormatting>
  <conditionalFormatting sqref="H89:H110">
    <cfRule type="expression" dxfId="1292" priority="9">
      <formula>H89&gt;0</formula>
    </cfRule>
    <cfRule type="expression" dxfId="1291" priority="10">
      <formula>H89&lt;0</formula>
    </cfRule>
  </conditionalFormatting>
  <conditionalFormatting sqref="Q10">
    <cfRule type="expression" dxfId="1290" priority="7">
      <formula>Q10&gt;0</formula>
    </cfRule>
    <cfRule type="expression" dxfId="1289" priority="8">
      <formula>Q10&lt;0</formula>
    </cfRule>
  </conditionalFormatting>
  <conditionalFormatting sqref="J25:J38">
    <cfRule type="expression" dxfId="1288" priority="5">
      <formula>J25&gt;0</formula>
    </cfRule>
    <cfRule type="expression" dxfId="1287" priority="6">
      <formula>J25&lt;0</formula>
    </cfRule>
  </conditionalFormatting>
  <conditionalFormatting sqref="K25:K38">
    <cfRule type="expression" dxfId="1286" priority="3">
      <formula>K25&gt;0</formula>
    </cfRule>
    <cfRule type="expression" dxfId="1285" priority="4">
      <formula>K25&lt;0</formula>
    </cfRule>
  </conditionalFormatting>
  <conditionalFormatting sqref="L25:L38">
    <cfRule type="expression" dxfId="1284" priority="1">
      <formula>L25&gt;0</formula>
    </cfRule>
    <cfRule type="expression" dxfId="12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54.559899999999999</v>
      </c>
      <c r="R4" s="495">
        <v>-2.12E-2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2727.9949999999999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1976.8549999999987</v>
      </c>
      <c r="R7" s="29">
        <v>43252</v>
      </c>
      <c r="T7" s="1">
        <v>43244</v>
      </c>
      <c r="U7" t="s">
        <v>1117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1976.8549999999987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2.6318063210586513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2.5293301490655222E-2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12.399977272727272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60.015890000000006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59.470291000000003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58.924692</v>
      </c>
    </row>
    <row r="20" spans="1:16" x14ac:dyDescent="0.25">
      <c r="O20" s="81">
        <v>1.07</v>
      </c>
      <c r="P20" s="81">
        <f t="shared" si="2"/>
        <v>58.379093000000005</v>
      </c>
    </row>
    <row r="21" spans="1:16" x14ac:dyDescent="0.25">
      <c r="O21" s="81">
        <v>1.06</v>
      </c>
      <c r="P21" s="81">
        <f t="shared" si="2"/>
        <v>57.833494000000002</v>
      </c>
    </row>
    <row r="22" spans="1:16" x14ac:dyDescent="0.25">
      <c r="O22" s="81">
        <v>1.05</v>
      </c>
      <c r="P22" s="81">
        <f t="shared" si="2"/>
        <v>57.287894999999999</v>
      </c>
    </row>
    <row r="23" spans="1:16" x14ac:dyDescent="0.25">
      <c r="O23" s="81">
        <v>1.04</v>
      </c>
      <c r="P23" s="81">
        <f t="shared" si="2"/>
        <v>56.742296000000003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56.196697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55.651097999999998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55.105499000000002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54.559899999999999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54.014300999999996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53.468702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52.923102999999998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52.377503999999995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51.831904999999999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51.286305999999996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50.740707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50.195108000000005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49.649509000000002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49.103909999999999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2" priority="35">
      <formula>F47&gt;0</formula>
    </cfRule>
    <cfRule type="expression" dxfId="1281" priority="36">
      <formula>F47&lt;0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3:F46">
    <cfRule type="expression" dxfId="1276" priority="29">
      <formula>F33&gt;0</formula>
    </cfRule>
    <cfRule type="expression" dxfId="1275" priority="30">
      <formula>F33&lt;0</formula>
    </cfRule>
  </conditionalFormatting>
  <conditionalFormatting sqref="H33:H46">
    <cfRule type="expression" dxfId="1274" priority="27">
      <formula>H33&gt;0</formula>
    </cfRule>
    <cfRule type="expression" dxfId="1273" priority="28">
      <formula>H33&lt;0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J25:J38">
    <cfRule type="expression" dxfId="1270" priority="23">
      <formula>J25&gt;0</formula>
    </cfRule>
    <cfRule type="expression" dxfId="1269" priority="24">
      <formula>J25&lt;0</formula>
    </cfRule>
  </conditionalFormatting>
  <conditionalFormatting sqref="K25:K38">
    <cfRule type="expression" dxfId="1268" priority="21">
      <formula>K25&gt;0</formula>
    </cfRule>
    <cfRule type="expression" dxfId="1267" priority="22">
      <formula>K25&lt;0</formula>
    </cfRule>
  </conditionalFormatting>
  <conditionalFormatting sqref="L25">
    <cfRule type="expression" dxfId="1266" priority="19">
      <formula>L25&gt;0</formula>
    </cfRule>
    <cfRule type="expression" dxfId="1265" priority="20">
      <formula>L25&lt;0</formula>
    </cfRule>
  </conditionalFormatting>
  <conditionalFormatting sqref="F89:F110">
    <cfRule type="expression" dxfId="1264" priority="17">
      <formula>F89&gt;0</formula>
    </cfRule>
    <cfRule type="expression" dxfId="1263" priority="18">
      <formula>F89&lt;0</formula>
    </cfRule>
  </conditionalFormatting>
  <conditionalFormatting sqref="H89:H110">
    <cfRule type="expression" dxfId="1262" priority="15">
      <formula>H89&gt;0</formula>
    </cfRule>
    <cfRule type="expression" dxfId="1261" priority="16">
      <formula>H89&lt;0</formula>
    </cfRule>
  </conditionalFormatting>
  <conditionalFormatting sqref="J89:J102">
    <cfRule type="expression" dxfId="1260" priority="13">
      <formula>J89&gt;0</formula>
    </cfRule>
    <cfRule type="expression" dxfId="1259" priority="14">
      <formula>J89&lt;0</formula>
    </cfRule>
  </conditionalFormatting>
  <conditionalFormatting sqref="K89:K102">
    <cfRule type="expression" dxfId="1258" priority="11">
      <formula>K89&gt;0</formula>
    </cfRule>
    <cfRule type="expression" dxfId="1257" priority="12">
      <formula>K89&lt;0</formula>
    </cfRule>
  </conditionalFormatting>
  <conditionalFormatting sqref="L89:L102">
    <cfRule type="expression" dxfId="1256" priority="9">
      <formula>L89&gt;0</formula>
    </cfRule>
    <cfRule type="expression" dxfId="1255" priority="10">
      <formula>L89&lt;0</formula>
    </cfRule>
  </conditionalFormatting>
  <conditionalFormatting sqref="F29:F32">
    <cfRule type="expression" dxfId="1254" priority="7">
      <formula>F29&gt;0</formula>
    </cfRule>
    <cfRule type="expression" dxfId="1253" priority="8">
      <formula>F29&lt;0</formula>
    </cfRule>
  </conditionalFormatting>
  <conditionalFormatting sqref="H29:H32">
    <cfRule type="expression" dxfId="1252" priority="5">
      <formula>H29&gt;0</formula>
    </cfRule>
    <cfRule type="expression" dxfId="1251" priority="6">
      <formula>H29&lt;0</formula>
    </cfRule>
  </conditionalFormatting>
  <conditionalFormatting sqref="F25:F28">
    <cfRule type="expression" dxfId="1250" priority="3">
      <formula>F25&gt;0</formula>
    </cfRule>
    <cfRule type="expression" dxfId="1249" priority="4">
      <formula>F25&lt;0</formula>
    </cfRule>
  </conditionalFormatting>
  <conditionalFormatting sqref="H25:H28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1">
      <formula>F47&gt;0</formula>
    </cfRule>
    <cfRule type="expression" dxfId="1245" priority="32">
      <formula>F47&lt;0</formula>
    </cfRule>
  </conditionalFormatting>
  <conditionalFormatting sqref="Q7">
    <cfRule type="expression" dxfId="1244" priority="29">
      <formula>Q7&gt;0</formula>
    </cfRule>
    <cfRule type="expression" dxfId="1243" priority="30">
      <formula>Q7&lt;0</formula>
    </cfRule>
  </conditionalFormatting>
  <conditionalFormatting sqref="Q8">
    <cfRule type="expression" dxfId="1242" priority="27">
      <formula>Q8&gt;0</formula>
    </cfRule>
    <cfRule type="expression" dxfId="1241" priority="28">
      <formula>Q8&lt;0</formula>
    </cfRule>
  </conditionalFormatting>
  <conditionalFormatting sqref="F30:F46">
    <cfRule type="expression" dxfId="1240" priority="25">
      <formula>F30&gt;0</formula>
    </cfRule>
    <cfRule type="expression" dxfId="1239" priority="26">
      <formula>F30&lt;0</formula>
    </cfRule>
  </conditionalFormatting>
  <conditionalFormatting sqref="H30:H46">
    <cfRule type="expression" dxfId="1238" priority="23">
      <formula>H30&gt;0</formula>
    </cfRule>
    <cfRule type="expression" dxfId="1237" priority="24">
      <formula>H30&lt;0</formula>
    </cfRule>
  </conditionalFormatting>
  <conditionalFormatting sqref="Q10">
    <cfRule type="expression" dxfId="1236" priority="21">
      <formula>Q10&gt;0</formula>
    </cfRule>
    <cfRule type="expression" dxfId="1235" priority="22">
      <formula>Q10&lt;0</formula>
    </cfRule>
  </conditionalFormatting>
  <conditionalFormatting sqref="J25:J38">
    <cfRule type="expression" dxfId="1234" priority="19">
      <formula>J25&gt;0</formula>
    </cfRule>
    <cfRule type="expression" dxfId="1233" priority="20">
      <formula>J25&lt;0</formula>
    </cfRule>
  </conditionalFormatting>
  <conditionalFormatting sqref="K25:K38">
    <cfRule type="expression" dxfId="1232" priority="17">
      <formula>K25&gt;0</formula>
    </cfRule>
    <cfRule type="expression" dxfId="1231" priority="18">
      <formula>K25&lt;0</formula>
    </cfRule>
  </conditionalFormatting>
  <conditionalFormatting sqref="L25:L38">
    <cfRule type="expression" dxfId="1230" priority="15">
      <formula>L25&gt;0</formula>
    </cfRule>
    <cfRule type="expression" dxfId="1229" priority="16">
      <formula>L25&lt;0</formula>
    </cfRule>
  </conditionalFormatting>
  <conditionalFormatting sqref="F89:F110">
    <cfRule type="expression" dxfId="1228" priority="13">
      <formula>F89&gt;0</formula>
    </cfRule>
    <cfRule type="expression" dxfId="1227" priority="14">
      <formula>F89&lt;0</formula>
    </cfRule>
  </conditionalFormatting>
  <conditionalFormatting sqref="H89:H110">
    <cfRule type="expression" dxfId="1226" priority="11">
      <formula>H89&gt;0</formula>
    </cfRule>
    <cfRule type="expression" dxfId="1225" priority="12">
      <formula>H89&lt;0</formula>
    </cfRule>
  </conditionalFormatting>
  <conditionalFormatting sqref="J89:J102">
    <cfRule type="expression" dxfId="1224" priority="9">
      <formula>J89&gt;0</formula>
    </cfRule>
    <cfRule type="expression" dxfId="1223" priority="10">
      <formula>J89&lt;0</formula>
    </cfRule>
  </conditionalFormatting>
  <conditionalFormatting sqref="K89:K102">
    <cfRule type="expression" dxfId="1222" priority="7">
      <formula>K89&gt;0</formula>
    </cfRule>
    <cfRule type="expression" dxfId="1221" priority="8">
      <formula>K89&lt;0</formula>
    </cfRule>
  </conditionalFormatting>
  <conditionalFormatting sqref="L89:L102">
    <cfRule type="expression" dxfId="1220" priority="5">
      <formula>L89&gt;0</formula>
    </cfRule>
    <cfRule type="expression" dxfId="1219" priority="6">
      <formula>L89&lt;0</formula>
    </cfRule>
  </conditionalFormatting>
  <conditionalFormatting sqref="F25:F29">
    <cfRule type="expression" dxfId="1218" priority="3">
      <formula>F25&gt;0</formula>
    </cfRule>
    <cfRule type="expression" dxfId="1217" priority="4">
      <formula>F25&lt;0</formula>
    </cfRule>
  </conditionalFormatting>
  <conditionalFormatting sqref="H25:H29">
    <cfRule type="expression" dxfId="1216" priority="1">
      <formula>H25&gt;0</formula>
    </cfRule>
    <cfRule type="expression" dxfId="1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57.399900000000002</v>
      </c>
      <c r="R4" s="495">
        <v>-6.4000000000000003E-3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5739.99</v>
      </c>
      <c r="T5" s="1">
        <v>43248</v>
      </c>
      <c r="U5" t="s">
        <v>1132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-694.76000000000022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-694.76000000000022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-0.10797000660476323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4.3554082846834229E-2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15.145092348284962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63.139890000000008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62.565891000000008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61.991892000000007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61.417893000000007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60.843894000000006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60.269895000000005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59.695896000000005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59.121897000000004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58.547898000000004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57.973899000000003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57.399900000000002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56.825901000000002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56.251902000000001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55.677903000000001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55.103904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54.529904999999999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53.955905999999999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53.381907000000005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52.807908000000005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52.233909000000004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51.659910000000004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4" priority="31">
      <formula>F47&gt;0</formula>
    </cfRule>
    <cfRule type="expression" dxfId="1213" priority="32">
      <formula>F47&lt;0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0:F46">
    <cfRule type="expression" dxfId="1208" priority="25">
      <formula>F30&gt;0</formula>
    </cfRule>
    <cfRule type="expression" dxfId="1207" priority="26">
      <formula>F30&lt;0</formula>
    </cfRule>
  </conditionalFormatting>
  <conditionalFormatting sqref="H30:H46">
    <cfRule type="expression" dxfId="1206" priority="23">
      <formula>H30&gt;0</formula>
    </cfRule>
    <cfRule type="expression" dxfId="1205" priority="24">
      <formula>H30&lt;0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:L38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29">
    <cfRule type="expression" dxfId="1186" priority="3">
      <formula>F25&gt;0</formula>
    </cfRule>
    <cfRule type="expression" dxfId="1185" priority="4">
      <formula>F25&lt;0</formula>
    </cfRule>
  </conditionalFormatting>
  <conditionalFormatting sqref="H25:H29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827.94000000000051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827.94000000000051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178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5">
      <formula>F47&gt;0</formula>
    </cfRule>
    <cfRule type="expression" dxfId="1181" priority="36">
      <formula>F47&lt;0</formula>
    </cfRule>
  </conditionalFormatting>
  <conditionalFormatting sqref="Q7">
    <cfRule type="expression" dxfId="1180" priority="33">
      <formula>Q7&gt;0</formula>
    </cfRule>
    <cfRule type="expression" dxfId="1179" priority="34">
      <formula>Q7&lt;0</formula>
    </cfRule>
  </conditionalFormatting>
  <conditionalFormatting sqref="Q8">
    <cfRule type="expression" dxfId="1178" priority="31">
      <formula>Q8&gt;0</formula>
    </cfRule>
    <cfRule type="expression" dxfId="1177" priority="32">
      <formula>Q8&lt;0</formula>
    </cfRule>
  </conditionalFormatting>
  <conditionalFormatting sqref="F32:F46">
    <cfRule type="expression" dxfId="1176" priority="29">
      <formula>F32&gt;0</formula>
    </cfRule>
    <cfRule type="expression" dxfId="1175" priority="30">
      <formula>F32&lt;0</formula>
    </cfRule>
  </conditionalFormatting>
  <conditionalFormatting sqref="H32:H46">
    <cfRule type="expression" dxfId="1174" priority="27">
      <formula>H32&gt;0</formula>
    </cfRule>
    <cfRule type="expression" dxfId="1173" priority="28">
      <formula>H32&lt;0</formula>
    </cfRule>
  </conditionalFormatting>
  <conditionalFormatting sqref="Q10">
    <cfRule type="expression" dxfId="1172" priority="25">
      <formula>Q10&gt;0</formula>
    </cfRule>
    <cfRule type="expression" dxfId="1171" priority="26">
      <formula>Q10&lt;0</formula>
    </cfRule>
  </conditionalFormatting>
  <conditionalFormatting sqref="J25:J38">
    <cfRule type="expression" dxfId="1170" priority="23">
      <formula>J25&gt;0</formula>
    </cfRule>
    <cfRule type="expression" dxfId="1169" priority="24">
      <formula>J25&lt;0</formula>
    </cfRule>
  </conditionalFormatting>
  <conditionalFormatting sqref="K25:K38">
    <cfRule type="expression" dxfId="1168" priority="21">
      <formula>K25&gt;0</formula>
    </cfRule>
    <cfRule type="expression" dxfId="1167" priority="22">
      <formula>K25&lt;0</formula>
    </cfRule>
  </conditionalFormatting>
  <conditionalFormatting sqref="L25:L38">
    <cfRule type="expression" dxfId="1166" priority="19">
      <formula>L25&gt;0</formula>
    </cfRule>
    <cfRule type="expression" dxfId="1165" priority="20">
      <formula>L25&lt;0</formula>
    </cfRule>
  </conditionalFormatting>
  <conditionalFormatting sqref="F89:F110">
    <cfRule type="expression" dxfId="1164" priority="17">
      <formula>F89&gt;0</formula>
    </cfRule>
    <cfRule type="expression" dxfId="1163" priority="18">
      <formula>F89&lt;0</formula>
    </cfRule>
  </conditionalFormatting>
  <conditionalFormatting sqref="H89:H110">
    <cfRule type="expression" dxfId="1162" priority="15">
      <formula>H89&gt;0</formula>
    </cfRule>
    <cfRule type="expression" dxfId="1161" priority="16">
      <formula>H89&lt;0</formula>
    </cfRule>
  </conditionalFormatting>
  <conditionalFormatting sqref="J89:J102">
    <cfRule type="expression" dxfId="1160" priority="13">
      <formula>J89&gt;0</formula>
    </cfRule>
    <cfRule type="expression" dxfId="1159" priority="14">
      <formula>J89&lt;0</formula>
    </cfRule>
  </conditionalFormatting>
  <conditionalFormatting sqref="K89:K102">
    <cfRule type="expression" dxfId="1158" priority="11">
      <formula>K89&gt;0</formula>
    </cfRule>
    <cfRule type="expression" dxfId="1157" priority="12">
      <formula>K89&lt;0</formula>
    </cfRule>
  </conditionalFormatting>
  <conditionalFormatting sqref="L89:L102">
    <cfRule type="expression" dxfId="1156" priority="9">
      <formula>L89&gt;0</formula>
    </cfRule>
    <cfRule type="expression" dxfId="1155" priority="10">
      <formula>L89&lt;0</formula>
    </cfRule>
  </conditionalFormatting>
  <conditionalFormatting sqref="F25:F28">
    <cfRule type="expression" dxfId="1154" priority="7">
      <formula>F25&gt;0</formula>
    </cfRule>
    <cfRule type="expression" dxfId="1153" priority="8">
      <formula>F25&lt;0</formula>
    </cfRule>
  </conditionalFormatting>
  <conditionalFormatting sqref="H25:H28">
    <cfRule type="expression" dxfId="1152" priority="5">
      <formula>H25&gt;0</formula>
    </cfRule>
    <cfRule type="expression" dxfId="1151" priority="6">
      <formula>H25&lt;0</formula>
    </cfRule>
  </conditionalFormatting>
  <conditionalFormatting sqref="F29:F31">
    <cfRule type="expression" dxfId="1150" priority="3">
      <formula>F29&gt;0</formula>
    </cfRule>
    <cfRule type="expression" dxfId="1149" priority="4">
      <formula>F29&lt;0</formula>
    </cfRule>
  </conditionalFormatting>
  <conditionalFormatting sqref="H29:H31">
    <cfRule type="expression" dxfId="1148" priority="1">
      <formula>H29&gt;0</formula>
    </cfRule>
    <cfRule type="expression" dxfId="114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118.9299</v>
      </c>
      <c r="R4" s="495">
        <v>-5.5999999999999999E-3</v>
      </c>
      <c r="T4" s="772">
        <v>43193</v>
      </c>
      <c r="U4" s="30" t="s">
        <v>980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11892.99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-1265.380000000001</v>
      </c>
      <c r="R7">
        <v>100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-1265.380000000001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-9.6165406505517081E-2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4.3723235283978212E-3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13.796972157772624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130.82289</v>
      </c>
    </row>
    <row r="20" spans="1:16" x14ac:dyDescent="0.25">
      <c r="O20" s="81">
        <v>1.0900000000000001</v>
      </c>
      <c r="P20" s="81">
        <f t="shared" ref="P20:P39" si="1">O20*$Q$4</f>
        <v>129.63359100000002</v>
      </c>
    </row>
    <row r="21" spans="1:16" x14ac:dyDescent="0.25">
      <c r="O21" s="81">
        <v>1.08</v>
      </c>
      <c r="P21" s="81">
        <f t="shared" si="1"/>
        <v>128.44429200000002</v>
      </c>
    </row>
    <row r="22" spans="1:16" x14ac:dyDescent="0.25">
      <c r="O22" s="81">
        <v>1.07</v>
      </c>
      <c r="P22" s="81">
        <f t="shared" si="1"/>
        <v>127.25499300000001</v>
      </c>
    </row>
    <row r="23" spans="1:16" x14ac:dyDescent="0.25">
      <c r="O23" s="81">
        <v>1.06</v>
      </c>
      <c r="P23" s="81">
        <f t="shared" si="1"/>
        <v>126.06569400000001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124.876395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123.68709600000001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122.49779700000001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121.308498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120.11919900000001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118.9299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117.740601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116.55130200000001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115.362003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114.172704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112.983405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111.794106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110.60480700000001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109.415508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108.22620900000001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107.03691000000001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1">
      <formula>F47&gt;0</formula>
    </cfRule>
    <cfRule type="expression" dxfId="1145" priority="32">
      <formula>F47&lt;0</formula>
    </cfRule>
  </conditionalFormatting>
  <conditionalFormatting sqref="Q7">
    <cfRule type="expression" dxfId="1144" priority="29">
      <formula>Q7&gt;0</formula>
    </cfRule>
    <cfRule type="expression" dxfId="1143" priority="30">
      <formula>Q7&lt;0</formula>
    </cfRule>
  </conditionalFormatting>
  <conditionalFormatting sqref="Q8">
    <cfRule type="expression" dxfId="1142" priority="27">
      <formula>Q8&gt;0</formula>
    </cfRule>
    <cfRule type="expression" dxfId="1141" priority="28">
      <formula>Q8&lt;0</formula>
    </cfRule>
  </conditionalFormatting>
  <conditionalFormatting sqref="F34:F46">
    <cfRule type="expression" dxfId="1140" priority="25">
      <formula>F34&gt;0</formula>
    </cfRule>
    <cfRule type="expression" dxfId="1139" priority="26">
      <formula>F34&lt;0</formula>
    </cfRule>
  </conditionalFormatting>
  <conditionalFormatting sqref="H34:H46">
    <cfRule type="expression" dxfId="1138" priority="23">
      <formula>H34&gt;0</formula>
    </cfRule>
    <cfRule type="expression" dxfId="1137" priority="24">
      <formula>H34&lt;0</formula>
    </cfRule>
  </conditionalFormatting>
  <conditionalFormatting sqref="Q10">
    <cfRule type="expression" dxfId="1136" priority="21">
      <formula>Q10&gt;0</formula>
    </cfRule>
    <cfRule type="expression" dxfId="1135" priority="22">
      <formula>Q10&lt;0</formula>
    </cfRule>
  </conditionalFormatting>
  <conditionalFormatting sqref="J25:J38">
    <cfRule type="expression" dxfId="1134" priority="19">
      <formula>J25&gt;0</formula>
    </cfRule>
    <cfRule type="expression" dxfId="1133" priority="20">
      <formula>J25&lt;0</formula>
    </cfRule>
  </conditionalFormatting>
  <conditionalFormatting sqref="K25:K38">
    <cfRule type="expression" dxfId="1132" priority="17">
      <formula>K25&gt;0</formula>
    </cfRule>
    <cfRule type="expression" dxfId="1131" priority="18">
      <formula>K25&lt;0</formula>
    </cfRule>
  </conditionalFormatting>
  <conditionalFormatting sqref="L25">
    <cfRule type="expression" dxfId="1130" priority="15">
      <formula>L25&gt;0</formula>
    </cfRule>
    <cfRule type="expression" dxfId="1129" priority="16">
      <formula>L25&lt;0</formula>
    </cfRule>
  </conditionalFormatting>
  <conditionalFormatting sqref="F89:F110">
    <cfRule type="expression" dxfId="1128" priority="13">
      <formula>F89&gt;0</formula>
    </cfRule>
    <cfRule type="expression" dxfId="1127" priority="14">
      <formula>F89&lt;0</formula>
    </cfRule>
  </conditionalFormatting>
  <conditionalFormatting sqref="H89:H110">
    <cfRule type="expression" dxfId="1126" priority="11">
      <formula>H89&gt;0</formula>
    </cfRule>
    <cfRule type="expression" dxfId="1125" priority="12">
      <formula>H89&lt;0</formula>
    </cfRule>
  </conditionalFormatting>
  <conditionalFormatting sqref="J89:J102">
    <cfRule type="expression" dxfId="1124" priority="9">
      <formula>J89&gt;0</formula>
    </cfRule>
    <cfRule type="expression" dxfId="1123" priority="10">
      <formula>J89&lt;0</formula>
    </cfRule>
  </conditionalFormatting>
  <conditionalFormatting sqref="K89:K102">
    <cfRule type="expression" dxfId="1122" priority="7">
      <formula>K89&gt;0</formula>
    </cfRule>
    <cfRule type="expression" dxfId="1121" priority="8">
      <formula>K89&lt;0</formula>
    </cfRule>
  </conditionalFormatting>
  <conditionalFormatting sqref="L89:L102">
    <cfRule type="expression" dxfId="1120" priority="5">
      <formula>L89&gt;0</formula>
    </cfRule>
    <cfRule type="expression" dxfId="1119" priority="6">
      <formula>L89&lt;0</formula>
    </cfRule>
  </conditionalFormatting>
  <conditionalFormatting sqref="F25:F33">
    <cfRule type="expression" dxfId="1118" priority="3">
      <formula>F25&gt;0</formula>
    </cfRule>
    <cfRule type="expression" dxfId="1117" priority="4">
      <formula>F25&lt;0</formula>
    </cfRule>
  </conditionalFormatting>
  <conditionalFormatting sqref="H25:H33">
    <cfRule type="expression" dxfId="1116" priority="1">
      <formula>H25&gt;0</formula>
    </cfRule>
    <cfRule type="expression" dxfId="11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243.44990000000001</v>
      </c>
      <c r="R4" s="495">
        <v>-1.5900000000000001E-2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7303.4970000000003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398.37700000000132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398.37700000000132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5.7692987232662342E-2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267.79489000000001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265.36039100000005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262.92589200000003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260.49139300000002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258.056894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255.62239500000001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253.18789600000002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250.75339700000001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248.31889800000002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245.884399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243.44990000000001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241.01540100000003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238.58090200000001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236.14640300000002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233.711904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231.27740500000002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228.842906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226.40840700000001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223.97390800000002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221.53940900000001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219.10491000000002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4" priority="31">
      <formula>F47&gt;0</formula>
    </cfRule>
    <cfRule type="expression" dxfId="1113" priority="32">
      <formula>F47&lt;0</formula>
    </cfRule>
  </conditionalFormatting>
  <conditionalFormatting sqref="Q7">
    <cfRule type="expression" dxfId="1112" priority="29">
      <formula>Q7&gt;0</formula>
    </cfRule>
    <cfRule type="expression" dxfId="1111" priority="30">
      <formula>Q7&lt;0</formula>
    </cfRule>
  </conditionalFormatting>
  <conditionalFormatting sqref="Q8">
    <cfRule type="expression" dxfId="1110" priority="27">
      <formula>Q8&gt;0</formula>
    </cfRule>
    <cfRule type="expression" dxfId="1109" priority="28">
      <formula>Q8&lt;0</formula>
    </cfRule>
  </conditionalFormatting>
  <conditionalFormatting sqref="F32:F46">
    <cfRule type="expression" dxfId="1108" priority="25">
      <formula>F32&gt;0</formula>
    </cfRule>
    <cfRule type="expression" dxfId="1107" priority="26">
      <formula>F32&lt;0</formula>
    </cfRule>
  </conditionalFormatting>
  <conditionalFormatting sqref="H32:H46">
    <cfRule type="expression" dxfId="1106" priority="23">
      <formula>H32&gt;0</formula>
    </cfRule>
    <cfRule type="expression" dxfId="1105" priority="24">
      <formula>H32&lt;0</formula>
    </cfRule>
  </conditionalFormatting>
  <conditionalFormatting sqref="Q10">
    <cfRule type="expression" dxfId="1104" priority="21">
      <formula>Q10&gt;0</formula>
    </cfRule>
    <cfRule type="expression" dxfId="1103" priority="22">
      <formula>Q10&lt;0</formula>
    </cfRule>
  </conditionalFormatting>
  <conditionalFormatting sqref="J25:J38">
    <cfRule type="expression" dxfId="1102" priority="19">
      <formula>J25&gt;0</formula>
    </cfRule>
    <cfRule type="expression" dxfId="1101" priority="20">
      <formula>J25&lt;0</formula>
    </cfRule>
  </conditionalFormatting>
  <conditionalFormatting sqref="K25:K38">
    <cfRule type="expression" dxfId="1100" priority="17">
      <formula>K25&gt;0</formula>
    </cfRule>
    <cfRule type="expression" dxfId="1099" priority="18">
      <formula>K25&lt;0</formula>
    </cfRule>
  </conditionalFormatting>
  <conditionalFormatting sqref="L25:L38">
    <cfRule type="expression" dxfId="1098" priority="15">
      <formula>L25&gt;0</formula>
    </cfRule>
    <cfRule type="expression" dxfId="1097" priority="16">
      <formula>L25&lt;0</formula>
    </cfRule>
  </conditionalFormatting>
  <conditionalFormatting sqref="F89:F110">
    <cfRule type="expression" dxfId="1096" priority="13">
      <formula>F89&gt;0</formula>
    </cfRule>
    <cfRule type="expression" dxfId="1095" priority="14">
      <formula>F89&lt;0</formula>
    </cfRule>
  </conditionalFormatting>
  <conditionalFormatting sqref="H89:H110">
    <cfRule type="expression" dxfId="1094" priority="11">
      <formula>H89&gt;0</formula>
    </cfRule>
    <cfRule type="expression" dxfId="1093" priority="12">
      <formula>H89&lt;0</formula>
    </cfRule>
  </conditionalFormatting>
  <conditionalFormatting sqref="J89:J102">
    <cfRule type="expression" dxfId="1092" priority="9">
      <formula>J89&gt;0</formula>
    </cfRule>
    <cfRule type="expression" dxfId="1091" priority="10">
      <formula>J89&lt;0</formula>
    </cfRule>
  </conditionalFormatting>
  <conditionalFormatting sqref="K89:K102">
    <cfRule type="expression" dxfId="1090" priority="7">
      <formula>K89&gt;0</formula>
    </cfRule>
    <cfRule type="expression" dxfId="1089" priority="8">
      <formula>K89&lt;0</formula>
    </cfRule>
  </conditionalFormatting>
  <conditionalFormatting sqref="L89:L102">
    <cfRule type="expression" dxfId="1088" priority="5">
      <formula>L89&gt;0</formula>
    </cfRule>
    <cfRule type="expression" dxfId="1087" priority="6">
      <formula>L89&lt;0</formula>
    </cfRule>
  </conditionalFormatting>
  <conditionalFormatting sqref="F25:F31">
    <cfRule type="expression" dxfId="1086" priority="3">
      <formula>F25&gt;0</formula>
    </cfRule>
    <cfRule type="expression" dxfId="1085" priority="4">
      <formula>F25&lt;0</formula>
    </cfRule>
  </conditionalFormatting>
  <conditionalFormatting sqref="H25:H31">
    <cfRule type="expression" dxfId="1084" priority="1">
      <formula>H25&gt;0</formula>
    </cfRule>
    <cfRule type="expression" dxfId="108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:F3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100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68.695999999999998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69.819999999999993</v>
      </c>
      <c r="R4" s="495">
        <v>-1.47E-2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6981.9999999999991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6869.5999999999995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112.39999999999964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112.39999999999964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1.636194247117731E-2</v>
      </c>
      <c r="T9" s="772">
        <v>43249</v>
      </c>
      <c r="U9" t="s">
        <v>1135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1.3749641936407906E-2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19.667605633802815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76.801999999999992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76.103799999999993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75.405599999999993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74.707399999999993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74.009199999999993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29" si="11">C28*(E28-D28)</f>
        <v>168.39999999999975</v>
      </c>
      <c r="G28" s="39">
        <f t="shared" ref="G28:G29" si="12">D28*C28</f>
        <v>2693.6000000000004</v>
      </c>
      <c r="H28" s="222">
        <f t="shared" ref="H28:H29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73.310999999999993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72.612799999999993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71.914599999999993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71.216399999999993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70.518199999999993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69.819999999999993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69.121799999999993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68.423599999999993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67.725399999999993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67.027199999999993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66.328999999999994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65.630799999999994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64.932599999999994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64.234399999999994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63.536199999999994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62.837999999999994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2" priority="31">
      <formula>F47&gt;0</formula>
    </cfRule>
    <cfRule type="expression" dxfId="1081" priority="32">
      <formula>F47&lt;0</formula>
    </cfRule>
  </conditionalFormatting>
  <conditionalFormatting sqref="Q7">
    <cfRule type="expression" dxfId="1080" priority="29">
      <formula>Q7&gt;0</formula>
    </cfRule>
    <cfRule type="expression" dxfId="1079" priority="30">
      <formula>Q7&lt;0</formula>
    </cfRule>
  </conditionalFormatting>
  <conditionalFormatting sqref="Q8">
    <cfRule type="expression" dxfId="1078" priority="27">
      <formula>Q8&gt;0</formula>
    </cfRule>
    <cfRule type="expression" dxfId="1077" priority="28">
      <formula>Q8&lt;0</formula>
    </cfRule>
  </conditionalFormatting>
  <conditionalFormatting sqref="F30:F46">
    <cfRule type="expression" dxfId="1076" priority="25">
      <formula>F30&gt;0</formula>
    </cfRule>
    <cfRule type="expression" dxfId="1075" priority="26">
      <formula>F30&lt;0</formula>
    </cfRule>
  </conditionalFormatting>
  <conditionalFormatting sqref="H30:H46">
    <cfRule type="expression" dxfId="1074" priority="23">
      <formula>H30&gt;0</formula>
    </cfRule>
    <cfRule type="expression" dxfId="1073" priority="24">
      <formula>H30&lt;0</formula>
    </cfRule>
  </conditionalFormatting>
  <conditionalFormatting sqref="Q10">
    <cfRule type="expression" dxfId="1072" priority="21">
      <formula>Q10&gt;0</formula>
    </cfRule>
    <cfRule type="expression" dxfId="1071" priority="22">
      <formula>Q10&lt;0</formula>
    </cfRule>
  </conditionalFormatting>
  <conditionalFormatting sqref="J25:J38">
    <cfRule type="expression" dxfId="1070" priority="19">
      <formula>J25&gt;0</formula>
    </cfRule>
    <cfRule type="expression" dxfId="1069" priority="20">
      <formula>J25&lt;0</formula>
    </cfRule>
  </conditionalFormatting>
  <conditionalFormatting sqref="K25:K38">
    <cfRule type="expression" dxfId="1068" priority="17">
      <formula>K25&gt;0</formula>
    </cfRule>
    <cfRule type="expression" dxfId="1067" priority="18">
      <formula>K25&lt;0</formula>
    </cfRule>
  </conditionalFormatting>
  <conditionalFormatting sqref="L25:L38">
    <cfRule type="expression" dxfId="1066" priority="15">
      <formula>L25&gt;0</formula>
    </cfRule>
    <cfRule type="expression" dxfId="1065" priority="16">
      <formula>L25&lt;0</formula>
    </cfRule>
  </conditionalFormatting>
  <conditionalFormatting sqref="F89:F110">
    <cfRule type="expression" dxfId="1064" priority="13">
      <formula>F89&gt;0</formula>
    </cfRule>
    <cfRule type="expression" dxfId="1063" priority="14">
      <formula>F89&lt;0</formula>
    </cfRule>
  </conditionalFormatting>
  <conditionalFormatting sqref="H89:H110">
    <cfRule type="expression" dxfId="1062" priority="11">
      <formula>H89&gt;0</formula>
    </cfRule>
    <cfRule type="expression" dxfId="1061" priority="12">
      <formula>H89&lt;0</formula>
    </cfRule>
  </conditionalFormatting>
  <conditionalFormatting sqref="J89:J102">
    <cfRule type="expression" dxfId="1060" priority="9">
      <formula>J89&gt;0</formula>
    </cfRule>
    <cfRule type="expression" dxfId="1059" priority="10">
      <formula>J89&lt;0</formula>
    </cfRule>
  </conditionalFormatting>
  <conditionalFormatting sqref="K89:K102">
    <cfRule type="expression" dxfId="1058" priority="7">
      <formula>K89&gt;0</formula>
    </cfRule>
    <cfRule type="expression" dxfId="1057" priority="8">
      <formula>K89&lt;0</formula>
    </cfRule>
  </conditionalFormatting>
  <conditionalFormatting sqref="L89:L102">
    <cfRule type="expression" dxfId="1056" priority="5">
      <formula>L89&gt;0</formula>
    </cfRule>
    <cfRule type="expression" dxfId="1055" priority="6">
      <formula>L89&lt;0</formula>
    </cfRule>
  </conditionalFormatting>
  <conditionalFormatting sqref="F25:F29">
    <cfRule type="expression" dxfId="1054" priority="3">
      <formula>F25&gt;0</formula>
    </cfRule>
    <cfRule type="expression" dxfId="1053" priority="4">
      <formula>F25&lt;0</formula>
    </cfRule>
  </conditionalFormatting>
  <conditionalFormatting sqref="H25:H29">
    <cfRule type="expression" dxfId="1052" priority="1">
      <formula>H25&gt;0</formula>
    </cfRule>
    <cfRule type="expression" dxfId="10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0" priority="57">
      <formula>F27&gt;0</formula>
    </cfRule>
    <cfRule type="expression" dxfId="1049" priority="58">
      <formula>F27&lt;0</formula>
    </cfRule>
  </conditionalFormatting>
  <conditionalFormatting sqref="H28:H33">
    <cfRule type="expression" dxfId="1048" priority="53">
      <formula>H28&gt;0</formula>
    </cfRule>
    <cfRule type="expression" dxfId="1047" priority="54">
      <formula>H28&lt;0</formula>
    </cfRule>
  </conditionalFormatting>
  <conditionalFormatting sqref="F24:F26">
    <cfRule type="expression" dxfId="1046" priority="39">
      <formula>F24&gt;0</formula>
    </cfRule>
    <cfRule type="expression" dxfId="1045" priority="40">
      <formula>F24&lt;0</formula>
    </cfRule>
  </conditionalFormatting>
  <conditionalFormatting sqref="Q8">
    <cfRule type="expression" dxfId="1044" priority="33">
      <formula>Q8&gt;0</formula>
    </cfRule>
    <cfRule type="expression" dxfId="1043" priority="34">
      <formula>Q8&lt;0</formula>
    </cfRule>
  </conditionalFormatting>
  <conditionalFormatting sqref="Q7">
    <cfRule type="expression" dxfId="1042" priority="35">
      <formula>Q7&gt;0</formula>
    </cfRule>
    <cfRule type="expression" dxfId="1041" priority="36">
      <formula>Q7&lt;0</formula>
    </cfRule>
  </conditionalFormatting>
  <conditionalFormatting sqref="F34">
    <cfRule type="expression" dxfId="1040" priority="31">
      <formula>F34&gt;0</formula>
    </cfRule>
    <cfRule type="expression" dxfId="1039" priority="32">
      <formula>F34&lt;0</formula>
    </cfRule>
  </conditionalFormatting>
  <conditionalFormatting sqref="H34">
    <cfRule type="expression" dxfId="1038" priority="29">
      <formula>H34&gt;0</formula>
    </cfRule>
    <cfRule type="expression" dxfId="1037" priority="30">
      <formula>H34&lt;0</formula>
    </cfRule>
  </conditionalFormatting>
  <conditionalFormatting sqref="M36">
    <cfRule type="expression" dxfId="1036" priority="19">
      <formula>M36&gt;0</formula>
    </cfRule>
    <cfRule type="expression" dxfId="1035" priority="20">
      <formula>M36&lt;0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F23">
    <cfRule type="expression" dxfId="1032" priority="13">
      <formula>F23&gt;0</formula>
    </cfRule>
    <cfRule type="expression" dxfId="1031" priority="14">
      <formula>F23&lt;0</formula>
    </cfRule>
  </conditionalFormatting>
  <conditionalFormatting sqref="I25:J25">
    <cfRule type="expression" dxfId="1030" priority="9">
      <formula>I25&gt;0</formula>
    </cfRule>
    <cfRule type="expression" dxfId="1029" priority="10">
      <formula>I25&lt;0</formula>
    </cfRule>
  </conditionalFormatting>
  <conditionalFormatting sqref="I26:J27">
    <cfRule type="expression" dxfId="1028" priority="7">
      <formula>I26&gt;0</formula>
    </cfRule>
    <cfRule type="expression" dxfId="1027" priority="8">
      <formula>I26&lt;0</formula>
    </cfRule>
  </conditionalFormatting>
  <conditionalFormatting sqref="K25:K27">
    <cfRule type="expression" dxfId="1026" priority="5">
      <formula>K25&gt;0</formula>
    </cfRule>
    <cfRule type="expression" dxfId="1025" priority="6">
      <formula>K25&lt;0</formula>
    </cfRule>
  </conditionalFormatting>
  <conditionalFormatting sqref="I23:J23">
    <cfRule type="expression" dxfId="1024" priority="3">
      <formula>I23&gt;0</formula>
    </cfRule>
    <cfRule type="expression" dxfId="10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V18" sqref="V18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1080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491</v>
      </c>
      <c r="AJ2">
        <f>$Q$2*$Q$4</f>
        <v>11132</v>
      </c>
      <c r="AK2">
        <f ca="1">AJ2*EXP(-$X$2 * AI2/365.25)</f>
        <v>8479.1158765372184</v>
      </c>
      <c r="AM2" s="2">
        <f>Q10</f>
        <v>1452.2599999999984</v>
      </c>
      <c r="AO2">
        <f ca="1" xml:space="preserve"> (SUM(AB:AB) - SUM(AE:AE) - SUM(AH:AH) - SUM(AK:AK))/SUM(AB:AB)</f>
        <v>1.1915441821180699E-3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27.83</v>
      </c>
      <c r="R4" s="494">
        <v>-7.1000000000000004E-3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11132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5127.030000000017</v>
      </c>
      <c r="R7">
        <v>200</v>
      </c>
      <c r="V7" t="s">
        <v>985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3674.7700000000186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0.49277949050787329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3.5932446999640678E-3</v>
      </c>
      <c r="R11">
        <f>0.025</f>
        <v>2.5000000000000001E-2</v>
      </c>
      <c r="V11" t="s">
        <v>1079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19.87857142857143</v>
      </c>
      <c r="U13" s="1">
        <v>43234</v>
      </c>
      <c r="V13" t="s">
        <v>1130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1081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1129</v>
      </c>
      <c r="Q14" s="736">
        <v>0.20250000000000001</v>
      </c>
      <c r="V14" t="s">
        <v>1131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30.613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30.334700000000002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30.0564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29.778099999999998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29.4998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29.221499999999999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28.943200000000001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28.664899999999999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28.386599999999998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28.1083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27.83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27.551699999999997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27.273399999999999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26.995099999999997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26.716799999999996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26.438499999999998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26.160199999999996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25.881899999999998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25.6036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14"/>
        <v>25.325299999999999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25.047000000000001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1082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1083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2" priority="72">
      <formula>F85&gt;0</formula>
    </cfRule>
    <cfRule type="expression" dxfId="1021" priority="73">
      <formula>F85&lt;0</formula>
    </cfRule>
  </conditionalFormatting>
  <conditionalFormatting sqref="Q7">
    <cfRule type="expression" dxfId="1020" priority="60">
      <formula>Q7&gt;0</formula>
    </cfRule>
    <cfRule type="expression" dxfId="1019" priority="61">
      <formula>Q7&lt;0</formula>
    </cfRule>
  </conditionalFormatting>
  <conditionalFormatting sqref="Q8">
    <cfRule type="expression" dxfId="1018" priority="58">
      <formula>Q8&gt;0</formula>
    </cfRule>
    <cfRule type="expression" dxfId="1017" priority="59">
      <formula>Q8&lt;0</formula>
    </cfRule>
  </conditionalFormatting>
  <conditionalFormatting sqref="F110:F122">
    <cfRule type="expression" dxfId="1016" priority="56">
      <formula>F110&gt;0</formula>
    </cfRule>
    <cfRule type="expression" dxfId="1015" priority="57">
      <formula>F110&lt;0</formula>
    </cfRule>
  </conditionalFormatting>
  <conditionalFormatting sqref="H110:H122">
    <cfRule type="expression" dxfId="1014" priority="54">
      <formula>H110&gt;0</formula>
    </cfRule>
    <cfRule type="expression" dxfId="1013" priority="55">
      <formula>H110&lt;0</formula>
    </cfRule>
  </conditionalFormatting>
  <conditionalFormatting sqref="H126:H129">
    <cfRule type="expression" dxfId="1012" priority="50">
      <formula>H126&gt;0</formula>
    </cfRule>
    <cfRule type="expression" dxfId="1011" priority="51">
      <formula>H126&lt;0</formula>
    </cfRule>
  </conditionalFormatting>
  <conditionalFormatting sqref="F126:F129">
    <cfRule type="expression" dxfId="1010" priority="52">
      <formula>F126&gt;0</formula>
    </cfRule>
    <cfRule type="expression" dxfId="1009" priority="53">
      <formula>F126&lt;0</formula>
    </cfRule>
  </conditionalFormatting>
  <conditionalFormatting sqref="M152">
    <cfRule type="expression" dxfId="1008" priority="48">
      <formula>M152&gt;0</formula>
    </cfRule>
    <cfRule type="expression" dxfId="1007" priority="49">
      <formula>M152&lt;0</formula>
    </cfRule>
  </conditionalFormatting>
  <conditionalFormatting sqref="F37:F38 F45:F82">
    <cfRule type="expression" dxfId="1006" priority="46">
      <formula>F37&gt;0</formula>
    </cfRule>
    <cfRule type="expression" dxfId="1005" priority="47">
      <formula>F37&lt;0</formula>
    </cfRule>
  </conditionalFormatting>
  <conditionalFormatting sqref="H37:H38 H45:H82">
    <cfRule type="expression" dxfId="1004" priority="44">
      <formula>H37&gt;0</formula>
    </cfRule>
    <cfRule type="expression" dxfId="1003" priority="45">
      <formula>H37&lt;0</formula>
    </cfRule>
  </conditionalFormatting>
  <conditionalFormatting sqref="Q10">
    <cfRule type="expression" dxfId="1002" priority="42">
      <formula>Q10&gt;0</formula>
    </cfRule>
    <cfRule type="expression" dxfId="1001" priority="43">
      <formula>Q10&lt;0</formula>
    </cfRule>
  </conditionalFormatting>
  <conditionalFormatting sqref="F39:F44">
    <cfRule type="expression" dxfId="1000" priority="40">
      <formula>F39&gt;0</formula>
    </cfRule>
    <cfRule type="expression" dxfId="999" priority="41">
      <formula>F39&lt;0</formula>
    </cfRule>
  </conditionalFormatting>
  <conditionalFormatting sqref="H39:H44">
    <cfRule type="expression" dxfId="998" priority="38">
      <formula>H39&gt;0</formula>
    </cfRule>
    <cfRule type="expression" dxfId="997" priority="39">
      <formula>H39&lt;0</formula>
    </cfRule>
  </conditionalFormatting>
  <conditionalFormatting sqref="K42:K49">
    <cfRule type="expression" dxfId="996" priority="36">
      <formula>K42&gt;0</formula>
    </cfRule>
    <cfRule type="expression" dxfId="995" priority="37">
      <formula>K42&lt;0</formula>
    </cfRule>
  </conditionalFormatting>
  <conditionalFormatting sqref="K50:K82">
    <cfRule type="expression" dxfId="994" priority="34">
      <formula>K50&gt;0</formula>
    </cfRule>
    <cfRule type="expression" dxfId="993" priority="35">
      <formula>K50&lt;0</formula>
    </cfRule>
  </conditionalFormatting>
  <conditionalFormatting sqref="F83:F84">
    <cfRule type="expression" dxfId="992" priority="31">
      <formula>F83&gt;0</formula>
    </cfRule>
    <cfRule type="expression" dxfId="991" priority="32">
      <formula>F83&lt;0</formula>
    </cfRule>
  </conditionalFormatting>
  <conditionalFormatting sqref="H83:H84">
    <cfRule type="expression" dxfId="990" priority="29">
      <formula>H83&gt;0</formula>
    </cfRule>
    <cfRule type="expression" dxfId="989" priority="30">
      <formula>H83&lt;0</formula>
    </cfRule>
  </conditionalFormatting>
  <conditionalFormatting sqref="K83:K84">
    <cfRule type="expression" dxfId="988" priority="27">
      <formula>K83&gt;0</formula>
    </cfRule>
    <cfRule type="expression" dxfId="987" priority="28">
      <formula>K83&lt;0</formula>
    </cfRule>
  </conditionalFormatting>
  <conditionalFormatting sqref="F93:F95 H93:H95 K93:K95">
    <cfRule type="expression" dxfId="986" priority="23">
      <formula>F93&gt;0</formula>
    </cfRule>
    <cfRule type="expression" dxfId="985" priority="24">
      <formula>F93&lt;0</formula>
    </cfRule>
  </conditionalFormatting>
  <conditionalFormatting sqref="L85:L91 L105:L107">
    <cfRule type="expression" dxfId="984" priority="21">
      <formula>L85&gt;0</formula>
    </cfRule>
    <cfRule type="expression" dxfId="983" priority="22">
      <formula>L85&lt;0</formula>
    </cfRule>
  </conditionalFormatting>
  <conditionalFormatting sqref="L42:L49">
    <cfRule type="expression" dxfId="982" priority="19">
      <formula>L42&gt;0</formula>
    </cfRule>
    <cfRule type="expression" dxfId="981" priority="20">
      <formula>L42&lt;0</formula>
    </cfRule>
  </conditionalFormatting>
  <conditionalFormatting sqref="L50:L82">
    <cfRule type="expression" dxfId="980" priority="17">
      <formula>L50&gt;0</formula>
    </cfRule>
    <cfRule type="expression" dxfId="979" priority="18">
      <formula>L50&lt;0</formula>
    </cfRule>
  </conditionalFormatting>
  <conditionalFormatting sqref="L83:L84">
    <cfRule type="expression" dxfId="978" priority="15">
      <formula>L83&gt;0</formula>
    </cfRule>
    <cfRule type="expression" dxfId="977" priority="16">
      <formula>L83&lt;0</formula>
    </cfRule>
  </conditionalFormatting>
  <conditionalFormatting sqref="L93:L95">
    <cfRule type="expression" dxfId="976" priority="13">
      <formula>L93&gt;0</formula>
    </cfRule>
    <cfRule type="expression" dxfId="975" priority="14">
      <formula>L93&lt;0</formula>
    </cfRule>
  </conditionalFormatting>
  <conditionalFormatting sqref="K102:K104 F102:F104 H102:H104">
    <cfRule type="expression" dxfId="974" priority="11">
      <formula>F102&gt;0</formula>
    </cfRule>
    <cfRule type="expression" dxfId="973" priority="12">
      <formula>F102&lt;0</formula>
    </cfRule>
  </conditionalFormatting>
  <conditionalFormatting sqref="L102:L104">
    <cfRule type="expression" dxfId="972" priority="9">
      <formula>L102&gt;0</formula>
    </cfRule>
    <cfRule type="expression" dxfId="971" priority="10">
      <formula>L102&lt;0</formula>
    </cfRule>
  </conditionalFormatting>
  <conditionalFormatting sqref="K99:K101 F99:F101 H99:H101">
    <cfRule type="expression" dxfId="970" priority="7">
      <formula>F99&gt;0</formula>
    </cfRule>
    <cfRule type="expression" dxfId="969" priority="8">
      <formula>F99&lt;0</formula>
    </cfRule>
  </conditionalFormatting>
  <conditionalFormatting sqref="L99:L101">
    <cfRule type="expression" dxfId="968" priority="5">
      <formula>L99&gt;0</formula>
    </cfRule>
    <cfRule type="expression" dxfId="967" priority="6">
      <formula>L99&lt;0</formula>
    </cfRule>
  </conditionalFormatting>
  <conditionalFormatting sqref="K96:K98 F96:F98 H96:H98">
    <cfRule type="expression" dxfId="966" priority="3">
      <formula>F96&gt;0</formula>
    </cfRule>
    <cfRule type="expression" dxfId="965" priority="4">
      <formula>F96&lt;0</formula>
    </cfRule>
  </conditionalFormatting>
  <conditionalFormatting sqref="L97:L98">
    <cfRule type="expression" dxfId="964" priority="1">
      <formula>L97&gt;0</formula>
    </cfRule>
    <cfRule type="expression" dxfId="96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2" priority="9">
      <formula>F39&gt;0</formula>
    </cfRule>
    <cfRule type="expression" dxfId="961" priority="10">
      <formula>F39&lt;0</formula>
    </cfRule>
  </conditionalFormatting>
  <conditionalFormatting sqref="F25:F38">
    <cfRule type="expression" dxfId="960" priority="7">
      <formula>F25&gt;0</formula>
    </cfRule>
    <cfRule type="expression" dxfId="959" priority="8">
      <formula>F25&lt;0</formula>
    </cfRule>
  </conditionalFormatting>
  <conditionalFormatting sqref="H25:H38">
    <cfRule type="expression" dxfId="958" priority="5">
      <formula>H25&gt;0</formula>
    </cfRule>
    <cfRule type="expression" dxfId="957" priority="6">
      <formula>H25&lt;0</formula>
    </cfRule>
  </conditionalFormatting>
  <conditionalFormatting sqref="Q7">
    <cfRule type="expression" dxfId="956" priority="3">
      <formula>Q7&gt;0</formula>
    </cfRule>
    <cfRule type="expression" dxfId="955" priority="4">
      <formula>Q7&lt;0</formula>
    </cfRule>
  </conditionalFormatting>
  <conditionalFormatting sqref="Q8">
    <cfRule type="expression" dxfId="954" priority="1">
      <formula>Q8&gt;0</formula>
    </cfRule>
    <cfRule type="expression" dxfId="9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2" priority="29">
      <formula>F29&gt;0</formula>
    </cfRule>
    <cfRule type="expression" dxfId="951" priority="30">
      <formula>F29&lt;0</formula>
    </cfRule>
  </conditionalFormatting>
  <conditionalFormatting sqref="Q7">
    <cfRule type="expression" dxfId="950" priority="27">
      <formula>Q7&gt;0</formula>
    </cfRule>
    <cfRule type="expression" dxfId="949" priority="28">
      <formula>Q7&lt;0</formula>
    </cfRule>
  </conditionalFormatting>
  <conditionalFormatting sqref="Q8">
    <cfRule type="expression" dxfId="948" priority="25">
      <formula>Q8&gt;0</formula>
    </cfRule>
    <cfRule type="expression" dxfId="947" priority="26">
      <formula>Q8&lt;0</formula>
    </cfRule>
  </conditionalFormatting>
  <conditionalFormatting sqref="F96:F110">
    <cfRule type="expression" dxfId="946" priority="19">
      <formula>F96&gt;0</formula>
    </cfRule>
    <cfRule type="expression" dxfId="945" priority="20">
      <formula>F96&lt;0</formula>
    </cfRule>
  </conditionalFormatting>
  <conditionalFormatting sqref="H96:H110">
    <cfRule type="expression" dxfId="944" priority="17">
      <formula>H96&gt;0</formula>
    </cfRule>
    <cfRule type="expression" dxfId="943" priority="18">
      <formula>H96&lt;0</formula>
    </cfRule>
  </conditionalFormatting>
  <conditionalFormatting sqref="Q10">
    <cfRule type="expression" dxfId="942" priority="15">
      <formula>Q10&gt;0</formula>
    </cfRule>
    <cfRule type="expression" dxfId="941" priority="16">
      <formula>Q10&lt;0</formula>
    </cfRule>
  </conditionalFormatting>
  <conditionalFormatting sqref="L29:L38">
    <cfRule type="expression" dxfId="940" priority="9">
      <formula>L29&gt;0</formula>
    </cfRule>
    <cfRule type="expression" dxfId="939" priority="10">
      <formula>L29&lt;0</formula>
    </cfRule>
  </conditionalFormatting>
  <conditionalFormatting sqref="F27:F29 H27:H29 J25:K29">
    <cfRule type="expression" dxfId="938" priority="7">
      <formula>F25&gt;0</formula>
    </cfRule>
    <cfRule type="expression" dxfId="937" priority="8">
      <formula>F25&lt;0</formula>
    </cfRule>
  </conditionalFormatting>
  <conditionalFormatting sqref="L25:L29">
    <cfRule type="expression" dxfId="936" priority="5">
      <formula>L25&gt;0</formula>
    </cfRule>
    <cfRule type="expression" dxfId="935" priority="6">
      <formula>L25&lt;0</formula>
    </cfRule>
  </conditionalFormatting>
  <conditionalFormatting sqref="F25:F26">
    <cfRule type="expression" dxfId="934" priority="3">
      <formula>F25&gt;0</formula>
    </cfRule>
    <cfRule type="expression" dxfId="933" priority="4">
      <formula>F25&lt;0</formula>
    </cfRule>
  </conditionalFormatting>
  <conditionalFormatting sqref="H25:H26">
    <cfRule type="expression" dxfId="932" priority="1">
      <formula>H25&gt;0</formula>
    </cfRule>
    <cfRule type="expression" dxfId="9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86.979900000000001</v>
      </c>
      <c r="R4" s="495">
        <v>-7.4999999999999997E-3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8697.99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40.030000000000655</v>
      </c>
      <c r="R7">
        <v>100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40.030000000000655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4.623490984019406E-3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2.6212952647680667E-2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18.273088235294118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95.677890000000005</v>
      </c>
      <c r="W19" s="134"/>
    </row>
    <row r="20" spans="1:23" x14ac:dyDescent="0.25">
      <c r="O20" s="81">
        <v>1.0900000000000001</v>
      </c>
      <c r="P20" s="81">
        <f t="shared" ref="P20:P39" si="0">O20*$Q$4</f>
        <v>94.808091000000005</v>
      </c>
      <c r="W20" s="134"/>
    </row>
    <row r="21" spans="1:23" x14ac:dyDescent="0.25">
      <c r="O21" s="81">
        <v>1.08</v>
      </c>
      <c r="P21" s="81">
        <f t="shared" si="0"/>
        <v>93.938292000000004</v>
      </c>
      <c r="W21" s="134"/>
    </row>
    <row r="22" spans="1:23" x14ac:dyDescent="0.25">
      <c r="O22" s="81">
        <v>1.07</v>
      </c>
      <c r="P22" s="81">
        <f t="shared" si="0"/>
        <v>93.068493000000004</v>
      </c>
      <c r="W22" s="134"/>
    </row>
    <row r="23" spans="1:23" x14ac:dyDescent="0.25">
      <c r="O23" s="81">
        <v>1.06</v>
      </c>
      <c r="P23" s="81">
        <f t="shared" si="0"/>
        <v>92.198694000000003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91.328895000000003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90.459096000000002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89.589297000000002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88.719498000000002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87.849699000000001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86.979900000000001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86.110101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85.240302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84.370502999999999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83.500703999999999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82.630904999999998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81.761105999999998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80.891307000000012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80.021507999999997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79.151708999999997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78.281909999999996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0" priority="25">
      <formula>F47&gt;0</formula>
    </cfRule>
    <cfRule type="expression" dxfId="929" priority="26">
      <formula>F47&lt;0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5:F29 F34:F46">
    <cfRule type="expression" dxfId="924" priority="19">
      <formula>F25&gt;0</formula>
    </cfRule>
    <cfRule type="expression" dxfId="923" priority="20">
      <formula>F25&lt;0</formula>
    </cfRule>
  </conditionalFormatting>
  <conditionalFormatting sqref="H25:H29 H34:H46">
    <cfRule type="expression" dxfId="922" priority="17">
      <formula>H25&gt;0</formula>
    </cfRule>
    <cfRule type="expression" dxfId="921" priority="18">
      <formula>H25&lt;0</formula>
    </cfRule>
  </conditionalFormatting>
  <conditionalFormatting sqref="F89:F110">
    <cfRule type="expression" dxfId="920" priority="15">
      <formula>F89&gt;0</formula>
    </cfRule>
    <cfRule type="expression" dxfId="919" priority="16">
      <formula>F89&lt;0</formula>
    </cfRule>
  </conditionalFormatting>
  <conditionalFormatting sqref="H89:H110">
    <cfRule type="expression" dxfId="918" priority="13">
      <formula>H89&gt;0</formula>
    </cfRule>
    <cfRule type="expression" dxfId="917" priority="14">
      <formula>H89&lt;0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25:J32 J34:J38">
    <cfRule type="expression" dxfId="914" priority="9">
      <formula>J25&gt;0</formula>
    </cfRule>
    <cfRule type="expression" dxfId="913" priority="10">
      <formula>J25&lt;0</formula>
    </cfRule>
  </conditionalFormatting>
  <conditionalFormatting sqref="K25:K30">
    <cfRule type="expression" dxfId="912" priority="7">
      <formula>K25&gt;0</formula>
    </cfRule>
    <cfRule type="expression" dxfId="911" priority="8">
      <formula>K25&lt;0</formula>
    </cfRule>
  </conditionalFormatting>
  <conditionalFormatting sqref="L25:L38">
    <cfRule type="expression" dxfId="910" priority="5">
      <formula>L25&gt;0</formula>
    </cfRule>
    <cfRule type="expression" dxfId="909" priority="6">
      <formula>L25&lt;0</formula>
    </cfRule>
  </conditionalFormatting>
  <conditionalFormatting sqref="F30:F33">
    <cfRule type="expression" dxfId="908" priority="3">
      <formula>F30&gt;0</formula>
    </cfRule>
    <cfRule type="expression" dxfId="907" priority="4">
      <formula>F30&lt;0</formula>
    </cfRule>
  </conditionalFormatting>
  <conditionalFormatting sqref="H30:H33">
    <cfRule type="expression" dxfId="906" priority="1">
      <formula>H30&gt;0</formula>
    </cfRule>
    <cfRule type="expression" dxfId="90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4" priority="25">
      <formula>F25&gt;0</formula>
    </cfRule>
    <cfRule type="expression" dxfId="903" priority="26">
      <formula>F25&lt;0</formula>
    </cfRule>
  </conditionalFormatting>
  <conditionalFormatting sqref="Q7">
    <cfRule type="expression" dxfId="902" priority="23">
      <formula>Q7&gt;0</formula>
    </cfRule>
    <cfRule type="expression" dxfId="901" priority="24">
      <formula>Q7&lt;0</formula>
    </cfRule>
  </conditionalFormatting>
  <conditionalFormatting sqref="Q8">
    <cfRule type="expression" dxfId="900" priority="21">
      <formula>Q8&gt;0</formula>
    </cfRule>
    <cfRule type="expression" dxfId="899" priority="22">
      <formula>Q8&lt;0</formula>
    </cfRule>
  </conditionalFormatting>
  <conditionalFormatting sqref="F25:F43 F49:F58">
    <cfRule type="expression" dxfId="898" priority="19">
      <formula>F25&gt;0</formula>
    </cfRule>
    <cfRule type="expression" dxfId="897" priority="20">
      <formula>F25&lt;0</formula>
    </cfRule>
  </conditionalFormatting>
  <conditionalFormatting sqref="H25:H43 H49:H58">
    <cfRule type="expression" dxfId="896" priority="17">
      <formula>H25&gt;0</formula>
    </cfRule>
    <cfRule type="expression" dxfId="895" priority="18">
      <formula>H25&lt;0</formula>
    </cfRule>
  </conditionalFormatting>
  <conditionalFormatting sqref="F89:F110">
    <cfRule type="expression" dxfId="894" priority="15">
      <formula>F89&gt;0</formula>
    </cfRule>
    <cfRule type="expression" dxfId="893" priority="16">
      <formula>F89&lt;0</formula>
    </cfRule>
  </conditionalFormatting>
  <conditionalFormatting sqref="H89:H110">
    <cfRule type="expression" dxfId="892" priority="13">
      <formula>H89&gt;0</formula>
    </cfRule>
    <cfRule type="expression" dxfId="891" priority="14">
      <formula>H89&lt;0</formula>
    </cfRule>
  </conditionalFormatting>
  <conditionalFormatting sqref="Q10">
    <cfRule type="expression" dxfId="890" priority="11">
      <formula>Q10&gt;0</formula>
    </cfRule>
    <cfRule type="expression" dxfId="889" priority="12">
      <formula>Q10&lt;0</formula>
    </cfRule>
  </conditionalFormatting>
  <conditionalFormatting sqref="J36:J38">
    <cfRule type="expression" dxfId="888" priority="9">
      <formula>J36&gt;0</formula>
    </cfRule>
    <cfRule type="expression" dxfId="887" priority="10">
      <formula>J36&lt;0</formula>
    </cfRule>
  </conditionalFormatting>
  <conditionalFormatting sqref="K36:K38">
    <cfRule type="expression" dxfId="886" priority="7">
      <formula>K36&gt;0</formula>
    </cfRule>
    <cfRule type="expression" dxfId="885" priority="8">
      <formula>K36&lt;0</formula>
    </cfRule>
  </conditionalFormatting>
  <conditionalFormatting sqref="L25:L38">
    <cfRule type="expression" dxfId="884" priority="5">
      <formula>L25&gt;0</formula>
    </cfRule>
    <cfRule type="expression" dxfId="883" priority="6">
      <formula>L25&lt;0</formula>
    </cfRule>
  </conditionalFormatting>
  <conditionalFormatting sqref="F44:F48">
    <cfRule type="expression" dxfId="882" priority="3">
      <formula>F44&gt;0</formula>
    </cfRule>
    <cfRule type="expression" dxfId="881" priority="4">
      <formula>F44&lt;0</formula>
    </cfRule>
  </conditionalFormatting>
  <conditionalFormatting sqref="H44:H48">
    <cfRule type="expression" dxfId="880" priority="1">
      <formula>H44&gt;0</formula>
    </cfRule>
    <cfRule type="expression" dxfId="87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151</v>
      </c>
      <c r="AJ2">
        <f>$Q$2*$Q$4</f>
        <v>12708</v>
      </c>
      <c r="AK2">
        <f ca="1">AJ2*EXP(-$X$2 * AI2/365.25)</f>
        <v>19860.25349775096</v>
      </c>
      <c r="AM2" s="2">
        <f>Q10</f>
        <v>0</v>
      </c>
      <c r="AO2">
        <f ca="1" xml:space="preserve"> (SUM(AB:AB) - SUM(AE:AE) - SUM(AH:AH) - SUM(AK:AK))/SUM(AB:AB)</f>
        <v>7.5894413310743916E-3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151</v>
      </c>
      <c r="AJ3">
        <f t="shared" ref="AJ3:AJ17" si="11">$Q$2*$Q$4</f>
        <v>12708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21.18</v>
      </c>
      <c r="R4" s="495">
        <v>-2.35E-2</v>
      </c>
      <c r="U4" t="s">
        <v>1029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151</v>
      </c>
      <c r="AJ4">
        <f t="shared" si="11"/>
        <v>12708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12708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151</v>
      </c>
      <c r="AJ5">
        <f t="shared" si="11"/>
        <v>12708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151</v>
      </c>
      <c r="AJ6">
        <f t="shared" si="11"/>
        <v>12708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-4774.5900000000038</v>
      </c>
      <c r="R7">
        <v>400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151</v>
      </c>
      <c r="AJ7">
        <f t="shared" si="11"/>
        <v>12708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-4774.5900000000038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151</v>
      </c>
      <c r="AJ8">
        <f t="shared" si="11"/>
        <v>12708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-0.2731054151587381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151</v>
      </c>
      <c r="AJ9">
        <f t="shared" si="11"/>
        <v>12708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151</v>
      </c>
      <c r="AJ10">
        <f t="shared" si="11"/>
        <v>12708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4.9102927289896132E-2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151</v>
      </c>
      <c r="AJ11">
        <f t="shared" si="11"/>
        <v>12708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151</v>
      </c>
      <c r="AJ12">
        <f t="shared" si="11"/>
        <v>12708</v>
      </c>
    </row>
    <row r="13" spans="1:41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983</v>
      </c>
      <c r="Q13">
        <f>Q4/(1.65+1.75)*2</f>
        <v>12.458823529411765</v>
      </c>
      <c r="U13" t="s">
        <v>1073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151</v>
      </c>
      <c r="AJ13">
        <f t="shared" si="11"/>
        <v>12708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1129</v>
      </c>
      <c r="Q14" s="828">
        <v>-1.08</v>
      </c>
      <c r="U14" t="s">
        <v>1074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151</v>
      </c>
      <c r="AJ14">
        <f t="shared" si="11"/>
        <v>12708</v>
      </c>
    </row>
    <row r="15" spans="1:41" x14ac:dyDescent="0.25">
      <c r="H15" s="70"/>
      <c r="O15" s="11" t="s">
        <v>1075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151</v>
      </c>
      <c r="AJ15">
        <f t="shared" si="11"/>
        <v>12708</v>
      </c>
    </row>
    <row r="16" spans="1:41" x14ac:dyDescent="0.25">
      <c r="H16" s="70"/>
      <c r="T16" s="1">
        <v>43228</v>
      </c>
      <c r="U16" t="s">
        <v>1087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151</v>
      </c>
      <c r="AJ16">
        <f t="shared" si="11"/>
        <v>12708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151</v>
      </c>
      <c r="AJ17">
        <f t="shared" si="11"/>
        <v>12708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23.298000000000002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23.086200000000002</v>
      </c>
      <c r="T20" s="1">
        <v>43244</v>
      </c>
      <c r="U20" t="s">
        <v>1119</v>
      </c>
      <c r="W20" s="134"/>
    </row>
    <row r="21" spans="1:39" x14ac:dyDescent="0.25">
      <c r="O21" s="81">
        <v>1.08</v>
      </c>
      <c r="P21" s="81">
        <f t="shared" si="14"/>
        <v>22.874400000000001</v>
      </c>
      <c r="W21" s="134"/>
    </row>
    <row r="22" spans="1:39" x14ac:dyDescent="0.25">
      <c r="O22" s="81">
        <v>1.07</v>
      </c>
      <c r="P22" s="81">
        <f t="shared" si="14"/>
        <v>22.662600000000001</v>
      </c>
      <c r="W22" s="134"/>
    </row>
    <row r="23" spans="1:39" x14ac:dyDescent="0.25">
      <c r="O23" s="81">
        <v>1.06</v>
      </c>
      <c r="P23" s="81">
        <f t="shared" si="14"/>
        <v>22.450800000000001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14"/>
        <v>22.239000000000001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22.027200000000001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21.8154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21.6036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21.3918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21.18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20.9682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20.756399999999999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20.544599999999999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20.332799999999999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20.120999999999999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19.909199999999998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19.697400000000002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19.485600000000002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19.273800000000001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19.062000000000001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7" si="33">C44*(E44-D44)</f>
        <v>-3443.5999999999995</v>
      </c>
      <c r="G44" s="39">
        <f t="shared" ref="G44:G47" si="34">D44*C44</f>
        <v>12947.6</v>
      </c>
      <c r="H44" s="222">
        <f t="shared" ref="H44:H47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269.02</v>
      </c>
      <c r="R4" s="475">
        <v>-1.15E-2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13451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792.00999999999658</v>
      </c>
      <c r="R7">
        <v>40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631.17999999999665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4.9234700643222488E-2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295.92200000000003</v>
      </c>
      <c r="R18" s="81"/>
    </row>
    <row r="19" spans="1:30" x14ac:dyDescent="0.25">
      <c r="P19" s="81">
        <v>1.0900000000000001</v>
      </c>
      <c r="Q19" s="81">
        <f t="shared" ref="Q19:Q38" si="3">P19*$Q$4</f>
        <v>293.23180000000002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290.54160000000002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287.85140000000001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285.16120000000001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282.471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279.7808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277.09059999999999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274.40039999999999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271.71019999999999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269.02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266.32979999999998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263.63959999999997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260.94939999999997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258.25919999999996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255.56899999999996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252.87879999999996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250.18860000000001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247.4984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244.8082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242.11799999999999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52.396920000000016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52.95</v>
      </c>
      <c r="R4" s="475">
        <v>-3.5499999999999997E-2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13237.5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13099.230000000003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1742.8499999999985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138.2699999999968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1.0555582274683074E-2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2.9461756373937678E-2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11.714601769911507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58.245000000000005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1">P18*$Q$4</f>
        <v>57.715500000000006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1"/>
        <v>57.186000000000007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56.656500000000008</v>
      </c>
      <c r="W20" s="2"/>
      <c r="X20" s="134"/>
    </row>
    <row r="21" spans="1:33" x14ac:dyDescent="0.25">
      <c r="P21" s="81">
        <v>1.06</v>
      </c>
      <c r="Q21" s="81">
        <f t="shared" si="1"/>
        <v>56.127000000000002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55.597500000000004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1"/>
        <v>55.068000000000005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54.538500000000006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54.009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53.479500000000002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52.95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52.420500000000004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51.891000000000005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51.361499999999999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50.832000000000001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1"/>
        <v>50.302500000000002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49.773000000000003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49.243500000000004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48.714000000000006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48.184500000000007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47.655000000000001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:F43" si="56">C42*(E42-D42)</f>
        <v>488.76000000000062</v>
      </c>
      <c r="G42" s="39">
        <f t="shared" ref="G42" si="57">D42*C42</f>
        <v>10445.24</v>
      </c>
      <c r="H42" s="222">
        <f t="shared" ref="H42:H43" si="58">(E42-D42)/D42</f>
        <v>4.6792606010010361E-2</v>
      </c>
      <c r="I42" s="840" t="s">
        <v>1118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62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62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63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62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63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62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63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62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63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62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63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62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63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62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63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62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64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64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64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64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64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64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3">
    <cfRule type="expression" dxfId="642" priority="41">
      <formula>F24&gt;0</formula>
    </cfRule>
    <cfRule type="expression" dxfId="641" priority="42">
      <formula>F24&lt;0</formula>
    </cfRule>
  </conditionalFormatting>
  <conditionalFormatting sqref="F24:F43">
    <cfRule type="expression" dxfId="640" priority="43">
      <formula>F24&gt;0</formula>
    </cfRule>
    <cfRule type="expression" dxfId="639" priority="44">
      <formula>F24&lt;0</formula>
    </cfRule>
  </conditionalFormatting>
  <conditionalFormatting sqref="H24:H43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24.83</v>
      </c>
      <c r="R4" s="223">
        <v>-1.7000000000000001E-2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12415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-3355.0999999999917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-3430.1199999999917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-0.21647800710881288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3.7051953282319777E-2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9.299625468164793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27.312999999999999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27.064699999999998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26.816400000000002</v>
      </c>
      <c r="U21" t="s">
        <v>922</v>
      </c>
    </row>
    <row r="22" spans="1:21" x14ac:dyDescent="0.25">
      <c r="O22" s="81">
        <v>1.07</v>
      </c>
      <c r="P22" s="81">
        <f t="shared" si="4"/>
        <v>26.568100000000001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26.319800000000001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26.0715</v>
      </c>
    </row>
    <row r="25" spans="1:21" x14ac:dyDescent="0.25">
      <c r="O25" s="81">
        <v>1.04</v>
      </c>
      <c r="P25" s="81">
        <f t="shared" si="4"/>
        <v>25.8232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25.5749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25.326599999999999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25.078299999999999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24.83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24.581699999999998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24.333399999999997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24.085099999999997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23.836799999999997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23.588499999999996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23.340199999999996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23.091899999999999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22.843599999999999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22.595299999999998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22.346999999999998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54.23</v>
      </c>
      <c r="R4" s="494">
        <v>-2.9399999999999999E-2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5423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2116.839999999997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918.36999999999989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0.20387246011326121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2.2496773003872397E-2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8.6907051282051277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59.652999999999999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59.110700000000001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58.568400000000004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58.0261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57.483800000000002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56.941499999999998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56.3992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55.856899999999996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55.314599999999999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54.772299999999994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54.23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53.6877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53.145399999999995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52.603099999999998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52.060799999999993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51.518499999999996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50.976199999999992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50.433900000000001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49.891599999999997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49.349299999999999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48.806999999999995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21.54</v>
      </c>
      <c r="R4" s="475">
        <v>-2.8899999999999999E-2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4308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943.80000000000473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658.82999999999993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0.18054242471575727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8.7918367346938773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23.694000000000003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23.4786</v>
      </c>
      <c r="U18" t="s">
        <v>1095</v>
      </c>
    </row>
    <row r="19" spans="1:21" x14ac:dyDescent="0.25">
      <c r="O19" s="81">
        <v>1.08</v>
      </c>
      <c r="P19" s="81">
        <f t="shared" si="0"/>
        <v>23.263200000000001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23.047799999999999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22.8324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22.617000000000001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22.401599999999998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22.186199999999999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21.970800000000001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21.755399999999998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21.54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21.3246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21.109199999999998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20.893799999999999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20.6784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20.462999999999997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20.247599999999998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20.0322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19.816800000000001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19.601399999999998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19.385999999999999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67.33</v>
      </c>
      <c r="R4" s="475">
        <v>-6.9999999999999999E-4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3366.5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622.62999999998965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-187.50000000000045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-5.2757456387169506E-2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3.0892618446457746E-2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10.422600619195046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74.063000000000002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73.389700000000005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72.716400000000007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72.043099999999995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71.369799999999998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70.6965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70.023200000000003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69.349900000000005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68.676599999999993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68.003299999999996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67.33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66.656700000000001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65.983400000000003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65.310099999999991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64.636799999999994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63.963499999999996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63.290199999999992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62.616900000000001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61.943600000000004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61.270299999999999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60.597000000000001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42.48</v>
      </c>
      <c r="R4" s="475">
        <v>-3.8E-3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6371.9999999999991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-1431.0100000000002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-1480.96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-0.18858621462480388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4.6139359698681735E-2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13.79220779220779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46.728000000000002</v>
      </c>
    </row>
    <row r="19" spans="1:16" x14ac:dyDescent="0.25">
      <c r="H19" s="70"/>
      <c r="O19" s="81">
        <v>1.0900000000000001</v>
      </c>
      <c r="P19" s="81">
        <f t="shared" ref="P19:P38" si="2">O19*$Q$4</f>
        <v>46.303199999999997</v>
      </c>
    </row>
    <row r="20" spans="1:16" x14ac:dyDescent="0.25">
      <c r="H20" s="70"/>
      <c r="O20" s="81">
        <v>1.08</v>
      </c>
      <c r="P20" s="81">
        <f t="shared" si="2"/>
        <v>45.878399999999999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45.453600000000002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45.028799999999997</v>
      </c>
    </row>
    <row r="23" spans="1:16" x14ac:dyDescent="0.25">
      <c r="O23" s="81">
        <v>1.05</v>
      </c>
      <c r="P23" s="81">
        <f t="shared" si="2"/>
        <v>44.603999999999999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44.179200000000002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43.754399999999997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43.329599999999999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42.904799999999994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42.48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42.055199999999999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41.630399999999995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41.205599999999997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40.780799999999992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40.355999999999995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39.931199999999997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39.506399999999999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39.081600000000002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38.656799999999997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38.231999999999999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2018-05-30T01:59:21Z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